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G\SUBDIV\comprehensive rule update\Nondeg Circular - draft\Draft Documents for Website\"/>
    </mc:Choice>
  </mc:AlternateContent>
  <xr:revisionPtr revIDLastSave="0" documentId="8_{C49F2E8E-E5A6-45C3-A35B-02FA24ED52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Q-7 trigger value" sheetId="1" r:id="rId1"/>
    <sheet name="Flow Weighted Concentration" sheetId="4" r:id="rId2"/>
  </sheets>
  <definedNames>
    <definedName name="_xlnm.Print_Area" localSheetId="0">'DEQ-7 trigger value'!$A$2:$O$43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 l="1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B43" i="4"/>
  <c r="D43" i="4" l="1"/>
  <c r="D44" i="4" s="1"/>
  <c r="B24" i="1"/>
  <c r="B41" i="1"/>
</calcChain>
</file>

<file path=xl/sharedStrings.xml><?xml version="1.0" encoding="utf-8"?>
<sst xmlns="http://schemas.openxmlformats.org/spreadsheetml/2006/main" count="78" uniqueCount="58">
  <si>
    <t xml:space="preserve">CD = </t>
  </si>
  <si>
    <t>QD =</t>
  </si>
  <si>
    <t xml:space="preserve">QL = </t>
  </si>
  <si>
    <t xml:space="preserve">CL = </t>
  </si>
  <si>
    <t>mg/L</t>
  </si>
  <si>
    <t>TRIGGER VALUE CALCULATION FOR ADJACENT TO SURFACE WATER DILUTION ANALYSIS</t>
  </si>
  <si>
    <t xml:space="preserve">  </t>
  </si>
  <si>
    <t>QL =</t>
  </si>
  <si>
    <t>CL =</t>
  </si>
  <si>
    <t>ft³/d</t>
  </si>
  <si>
    <t>ft³/s</t>
  </si>
  <si>
    <t>NITRATE CALCULATION:</t>
  </si>
  <si>
    <t xml:space="preserve">n = </t>
  </si>
  <si>
    <t>n =</t>
  </si>
  <si>
    <t>Phosphorus concentration discharged from wastewater system (10.6 mg/L for residential strength wastewater)</t>
  </si>
  <si>
    <t>Cf =</t>
  </si>
  <si>
    <t>NOTES:</t>
  </si>
  <si>
    <t xml:space="preserve"> (1)</t>
  </si>
  <si>
    <t xml:space="preserve"> (2)</t>
  </si>
  <si>
    <t>Phosphorus concentration in surface water; can typically assume zero since the concentration increase, not total concentration, is required for trigger value.</t>
  </si>
  <si>
    <t>Red shaded cells are formulas that should not be changed by the user</t>
  </si>
  <si>
    <t>Blue shaded cells indicate parameters to be entered by the user.</t>
  </si>
  <si>
    <t>DRAFT</t>
  </si>
  <si>
    <t>Variables defined below</t>
  </si>
  <si>
    <t>Appendix O (Surface Water Trigger Value Spreadsheet)</t>
  </si>
  <si>
    <t>Nitrate concentration in surface water; can typically assume zero because the concentration increase, not total concentration, is required for trigger value.</t>
  </si>
  <si>
    <t>cannot exceed the trigger value (0.01 mg/L nitrate and 0.001 mg/L phosphorus as set forth in department circular DEQ-7).</t>
  </si>
  <si>
    <t>PHOSPHORUS CALCULATION:</t>
  </si>
  <si>
    <t>Nitrate Attenuation factor per ARM 17.30.517(1)(d)(vii) [For example, a value of 0.3 means 30% of the nitrogen is attenuated from the load discharged from the absorption system]</t>
  </si>
  <si>
    <t xml:space="preserve">PHOSPHORUS DILUTION EQUATION:    (n)(QD)(CD) + (QL)(CL)    - (CL)    =   Cf </t>
  </si>
  <si>
    <t>WASTEWATER SYSTEM ID</t>
  </si>
  <si>
    <t>NOTES</t>
  </si>
  <si>
    <t>Lot A</t>
  </si>
  <si>
    <t>Lot B</t>
  </si>
  <si>
    <t>Lot C</t>
  </si>
  <si>
    <t>Lot D</t>
  </si>
  <si>
    <t>N/A</t>
  </si>
  <si>
    <t>FLOW WEIGHTED CONCENTRATION ("CD" in Trigger Value Spreadsheet)</t>
  </si>
  <si>
    <t>EXAMPLE ONLY</t>
  </si>
  <si>
    <t xml:space="preserve">CALCULATION SHEET FOR FLOW-WEIGHTED CONCENTRATION VALUE (CD) IN SURFACE WATER TRIGGER VALUE SPREADSHEET </t>
  </si>
  <si>
    <t xml:space="preserve"> Nitrate concentration increase in surface water. Must be less than 0.01 mg/L (DEQ-7) to be considered a nonsignificant nitrate increase</t>
  </si>
  <si>
    <t>Phosphorus concentration increase in surface water, must be less than 0.001 mg/L (DEQ-7) to be considered nonsignificant phosphorus increase</t>
  </si>
  <si>
    <t xml:space="preserve">An analysis of the effect of the proposed absorption system on the quality of any adjacent surface water </t>
  </si>
  <si>
    <t xml:space="preserve">is required by ARM 17.36.124 and 17.30.715(1)(g).  The increase in the nutrient concentration in the surface water </t>
  </si>
  <si>
    <r>
      <t>50 mg/L for conventional wastewater system; 24 mg/L for level 2</t>
    </r>
    <r>
      <rPr>
        <b/>
        <sz val="11"/>
        <rFont val="Arial"/>
        <family val="2"/>
      </rPr>
      <t>.</t>
    </r>
  </si>
  <si>
    <t>Effluent rate for a 2 - 5 bedroom single living unit is 200 gpd (26.7 ft3/d).</t>
  </si>
  <si>
    <t>Different nitrate effluent concentrations may be due to use of level 2 systems, or maybe due to nitrate attenuation pursuant to ARM 17.30.517(1)(d)(vi)</t>
  </si>
  <si>
    <t xml:space="preserve"> (3)</t>
  </si>
  <si>
    <t>Number of absorption systems</t>
  </si>
  <si>
    <r>
      <t xml:space="preserve">Effluent flow rate from each absorption system (or, or if (n) is equal to 1.0 the combined flow rate from all sources) </t>
    </r>
    <r>
      <rPr>
        <vertAlign val="superscript"/>
        <sz val="11"/>
        <rFont val="Arial"/>
        <family val="2"/>
      </rPr>
      <t>(1)</t>
    </r>
  </si>
  <si>
    <r>
      <t>Surface water flow rate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(seasonal 14Q5)</t>
    </r>
  </si>
  <si>
    <r>
      <t>NITROGEN DILUTION EQUATION:    (n)(QD)((CD)(1-N</t>
    </r>
    <r>
      <rPr>
        <vertAlign val="subscript"/>
        <sz val="10"/>
        <rFont val="Arial"/>
        <family val="2"/>
      </rPr>
      <t>redn</t>
    </r>
    <r>
      <rPr>
        <b/>
        <sz val="12"/>
        <rFont val="Arial"/>
        <family val="2"/>
      </rPr>
      <t>) + (QL)(CL)   - (CL)   =   Cf</t>
    </r>
  </si>
  <si>
    <r>
      <t xml:space="preserve"> </t>
    </r>
    <r>
      <rPr>
        <b/>
        <sz val="12"/>
        <rFont val="Arial"/>
        <family val="2"/>
      </rPr>
      <t xml:space="preserve"> (n)(QD) + QL</t>
    </r>
  </si>
  <si>
    <r>
      <t>Nitrate concentration discharged from wastewater system</t>
    </r>
    <r>
      <rPr>
        <vertAlign val="superscript"/>
        <sz val="11"/>
        <rFont val="Arial"/>
        <family val="2"/>
      </rPr>
      <t xml:space="preserve"> (2)</t>
    </r>
    <r>
      <rPr>
        <sz val="11"/>
        <rFont val="Arial"/>
        <family val="2"/>
      </rPr>
      <t xml:space="preserve"> . For situations where the wastewater systems have different effluent concentrations impacting the surface water, a flow weighted concentration should be calculated using the worksheet in the "Flow Weighted Concentration" tab</t>
    </r>
    <r>
      <rPr>
        <vertAlign val="superscript"/>
        <sz val="11"/>
        <rFont val="Arial"/>
        <family val="2"/>
      </rPr>
      <t xml:space="preserve"> (3)</t>
    </r>
    <r>
      <rPr>
        <sz val="11"/>
        <rFont val="Arial"/>
        <family val="2"/>
      </rPr>
      <t>.</t>
    </r>
  </si>
  <si>
    <r>
      <t>N</t>
    </r>
    <r>
      <rPr>
        <b/>
        <vertAlign val="subscript"/>
        <sz val="12"/>
        <rFont val="Arial"/>
        <family val="2"/>
      </rPr>
      <t>redn</t>
    </r>
  </si>
  <si>
    <r>
      <t>NONDEGRADATION EFFLUENT RATE (ft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/d)</t>
    </r>
  </si>
  <si>
    <r>
      <t xml:space="preserve">EFFLUENT CONCENTRATION IMPACTING SURFACE WATER (mg/L) </t>
    </r>
    <r>
      <rPr>
        <b/>
        <vertAlign val="superscript"/>
        <sz val="10"/>
        <rFont val="Arial"/>
        <family val="2"/>
      </rPr>
      <t>(1)</t>
    </r>
  </si>
  <si>
    <r>
      <t>CALCULATED LOAD (ft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/d) x (mg/L)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</si>
</sst>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b/>
      <sz val="12"/>
      <color theme="1"/>
      <name val="Arial"/>
      <family val="2"/>
    </font>
    <font>
      <sz val="36"/>
      <name val="Arial"/>
      <family val="2"/>
    </font>
    <font>
      <u/>
      <sz val="11"/>
      <color rgb="FFFF0000"/>
      <name val="Arial"/>
      <family val="2"/>
    </font>
    <font>
      <u/>
      <sz val="10"/>
      <color rgb="FFFF0000"/>
      <name val="Arial"/>
      <family val="2"/>
    </font>
    <font>
      <b/>
      <u/>
      <sz val="18"/>
      <color rgb="FFFF0000"/>
      <name val="Arial"/>
      <family val="2"/>
    </font>
    <font>
      <strike/>
      <sz val="11"/>
      <name val="Arial"/>
      <family val="2"/>
    </font>
    <font>
      <vertAlign val="subscript"/>
      <sz val="10"/>
      <name val="Arial"/>
      <family val="2"/>
    </font>
    <font>
      <b/>
      <vertAlign val="subscript"/>
      <sz val="12"/>
      <name val="Arial"/>
      <family val="2"/>
    </font>
    <font>
      <b/>
      <sz val="18"/>
      <name val="Arial"/>
      <family val="2"/>
    </font>
    <font>
      <b/>
      <vertAlign val="superscript"/>
      <sz val="10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5" fillId="0" borderId="0" xfId="0" applyFont="1"/>
    <xf numFmtId="0" fontId="6" fillId="0" borderId="0" xfId="0" applyFont="1"/>
    <xf numFmtId="0" fontId="7" fillId="2" borderId="4" xfId="0" applyFont="1" applyFill="1" applyBorder="1"/>
    <xf numFmtId="0" fontId="8" fillId="0" borderId="0" xfId="0" applyFont="1"/>
    <xf numFmtId="0" fontId="9" fillId="0" borderId="0" xfId="0" applyFont="1"/>
    <xf numFmtId="49" fontId="9" fillId="0" borderId="0" xfId="0" quotePrefix="1" applyNumberFormat="1" applyFont="1"/>
    <xf numFmtId="2" fontId="4" fillId="3" borderId="9" xfId="0" applyNumberFormat="1" applyFont="1" applyFill="1" applyBorder="1" applyProtection="1">
      <protection locked="0"/>
    </xf>
    <xf numFmtId="0" fontId="0" fillId="4" borderId="0" xfId="0" applyFill="1"/>
    <xf numFmtId="0" fontId="12" fillId="0" borderId="0" xfId="0" applyFont="1"/>
    <xf numFmtId="0" fontId="0" fillId="3" borderId="0" xfId="0" applyFill="1"/>
    <xf numFmtId="0" fontId="6" fillId="3" borderId="0" xfId="0" applyFont="1" applyFill="1"/>
    <xf numFmtId="0" fontId="6" fillId="4" borderId="0" xfId="0" applyFont="1" applyFill="1"/>
    <xf numFmtId="164" fontId="13" fillId="4" borderId="10" xfId="0" applyNumberFormat="1" applyFont="1" applyFill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0" fillId="0" borderId="15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165" fontId="4" fillId="3" borderId="9" xfId="0" applyNumberFormat="1" applyFont="1" applyFill="1" applyBorder="1" applyProtection="1">
      <protection locked="0"/>
    </xf>
    <xf numFmtId="0" fontId="0" fillId="5" borderId="0" xfId="0" applyFill="1"/>
    <xf numFmtId="49" fontId="16" fillId="0" borderId="0" xfId="0" quotePrefix="1" applyNumberFormat="1" applyFont="1"/>
    <xf numFmtId="0" fontId="17" fillId="0" borderId="0" xfId="0" applyFont="1" applyAlignment="1">
      <alignment wrapText="1"/>
    </xf>
    <xf numFmtId="0" fontId="3" fillId="0" borderId="16" xfId="0" applyFont="1" applyBorder="1"/>
    <xf numFmtId="2" fontId="3" fillId="3" borderId="9" xfId="0" applyNumberFormat="1" applyFont="1" applyFill="1" applyBorder="1" applyProtection="1">
      <protection locked="0"/>
    </xf>
    <xf numFmtId="0" fontId="1" fillId="6" borderId="2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6" fontId="1" fillId="8" borderId="19" xfId="0" applyNumberFormat="1" applyFont="1" applyFill="1" applyBorder="1" applyAlignment="1">
      <alignment horizontal="center" vertical="center"/>
    </xf>
    <xf numFmtId="166" fontId="1" fillId="7" borderId="23" xfId="0" applyNumberFormat="1" applyFont="1" applyFill="1" applyBorder="1" applyAlignment="1">
      <alignment horizontal="center" vertical="center"/>
    </xf>
    <xf numFmtId="166" fontId="1" fillId="8" borderId="23" xfId="0" applyNumberFormat="1" applyFont="1" applyFill="1" applyBorder="1" applyAlignment="1">
      <alignment horizontal="center" vertical="center"/>
    </xf>
    <xf numFmtId="166" fontId="1" fillId="7" borderId="24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23" fillId="0" borderId="1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7" xfId="0" applyFont="1" applyBorder="1" applyAlignment="1">
      <alignment horizontal="center" wrapText="1"/>
    </xf>
    <xf numFmtId="0" fontId="21" fillId="9" borderId="11" xfId="0" applyFont="1" applyFill="1" applyBorder="1" applyAlignment="1">
      <alignment horizontal="center" wrapText="1"/>
    </xf>
    <xf numFmtId="0" fontId="21" fillId="9" borderId="12" xfId="0" applyFont="1" applyFill="1" applyBorder="1" applyAlignment="1">
      <alignment horizontal="center" wrapText="1"/>
    </xf>
    <xf numFmtId="0" fontId="21" fillId="9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601980</xdr:colOff>
      <xdr:row>10</xdr:row>
      <xdr:rowOff>7620</xdr:rowOff>
    </xdr:from>
    <xdr:to>
      <xdr:col>4</xdr:col>
      <xdr:colOff>76200</xdr:colOff>
      <xdr:row>11</xdr:row>
      <xdr:rowOff>190500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316A8825-87BD-1D34-E693-AB561E73F700}"/>
            </a:ext>
          </a:extLst>
        </xdr:cNvPr>
        <xdr:cNvSpPr/>
      </xdr:nvSpPr>
      <xdr:spPr>
        <a:xfrm>
          <a:off x="3124200" y="3040380"/>
          <a:ext cx="83820" cy="388620"/>
        </a:xfrm>
        <a:prstGeom prst="leftBrac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548640</xdr:colOff>
      <xdr:row>9</xdr:row>
      <xdr:rowOff>160020</xdr:rowOff>
    </xdr:from>
    <xdr:to>
      <xdr:col>8</xdr:col>
      <xdr:colOff>22860</xdr:colOff>
      <xdr:row>11</xdr:row>
      <xdr:rowOff>175260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C34E2CF5-40D6-4165-A37F-2A6D31841DCC}"/>
            </a:ext>
          </a:extLst>
        </xdr:cNvPr>
        <xdr:cNvSpPr/>
      </xdr:nvSpPr>
      <xdr:spPr>
        <a:xfrm rot="10800000">
          <a:off x="5509260" y="3025140"/>
          <a:ext cx="83820" cy="388620"/>
        </a:xfrm>
        <a:prstGeom prst="leftBrac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289560</xdr:colOff>
      <xdr:row>28</xdr:row>
      <xdr:rowOff>0</xdr:rowOff>
    </xdr:from>
    <xdr:to>
      <xdr:col>4</xdr:col>
      <xdr:colOff>373380</xdr:colOff>
      <xdr:row>29</xdr:row>
      <xdr:rowOff>190500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7A61A9B4-757F-40E5-8FCE-DCDF36CE58CA}"/>
            </a:ext>
          </a:extLst>
        </xdr:cNvPr>
        <xdr:cNvSpPr/>
      </xdr:nvSpPr>
      <xdr:spPr>
        <a:xfrm>
          <a:off x="3421380" y="6720840"/>
          <a:ext cx="83820" cy="388620"/>
        </a:xfrm>
        <a:prstGeom prst="leftBrac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259080</xdr:colOff>
      <xdr:row>28</xdr:row>
      <xdr:rowOff>0</xdr:rowOff>
    </xdr:from>
    <xdr:to>
      <xdr:col>7</xdr:col>
      <xdr:colOff>342900</xdr:colOff>
      <xdr:row>29</xdr:row>
      <xdr:rowOff>190500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6DDB2FFA-54A4-4A1A-9E7A-0D7276DE729E}"/>
            </a:ext>
          </a:extLst>
        </xdr:cNvPr>
        <xdr:cNvSpPr/>
      </xdr:nvSpPr>
      <xdr:spPr>
        <a:xfrm rot="10800000">
          <a:off x="5219700" y="6720840"/>
          <a:ext cx="83820" cy="388620"/>
        </a:xfrm>
        <a:prstGeom prst="leftBrac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Normal="100" workbookViewId="0">
      <selection activeCell="D17" sqref="D17"/>
    </sheetView>
  </sheetViews>
  <sheetFormatPr defaultRowHeight="13.2" x14ac:dyDescent="0.25"/>
  <cols>
    <col min="2" max="2" width="19" customWidth="1"/>
    <col min="9" max="9" width="9.88671875" customWidth="1"/>
    <col min="12" max="12" width="13.44140625" customWidth="1"/>
    <col min="13" max="13" width="15" customWidth="1"/>
    <col min="15" max="15" width="10.44140625" customWidth="1"/>
  </cols>
  <sheetData>
    <row r="1" spans="1:17" ht="96.6" customHeight="1" x14ac:dyDescent="0.7">
      <c r="A1" s="58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7" s="17" customFormat="1" ht="30" x14ac:dyDescent="0.5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7" ht="17.399999999999999" x14ac:dyDescent="0.3">
      <c r="A3" s="11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7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7" ht="13.8" x14ac:dyDescent="0.25">
      <c r="A5" s="16" t="s">
        <v>42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N5" s="1"/>
      <c r="O5" s="1"/>
      <c r="P5" s="1"/>
      <c r="Q5" s="1"/>
    </row>
    <row r="6" spans="1:17" ht="13.8" x14ac:dyDescent="0.25">
      <c r="A6" s="16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N6" s="1"/>
      <c r="O6" s="1"/>
      <c r="P6" s="1"/>
      <c r="Q6" s="1"/>
    </row>
    <row r="7" spans="1:17" ht="13.8" x14ac:dyDescent="0.25">
      <c r="A7" s="16" t="s">
        <v>26</v>
      </c>
      <c r="B7" s="12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7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10"/>
    </row>
    <row r="9" spans="1:17" ht="13.8" thickBot="1" x14ac:dyDescent="0.3">
      <c r="A9" s="1"/>
    </row>
    <row r="10" spans="1:17" x14ac:dyDescent="0.25">
      <c r="B10" s="30"/>
      <c r="C10" s="31"/>
      <c r="D10" s="31"/>
      <c r="E10" s="31"/>
      <c r="F10" s="31"/>
      <c r="G10" s="31"/>
      <c r="H10" s="31"/>
      <c r="I10" s="31"/>
      <c r="J10" s="31"/>
      <c r="K10" s="32"/>
    </row>
    <row r="11" spans="1:17" ht="16.2" x14ac:dyDescent="0.35">
      <c r="B11" s="33" t="s">
        <v>51</v>
      </c>
      <c r="K11" s="34"/>
    </row>
    <row r="12" spans="1:17" ht="15.6" x14ac:dyDescent="0.3">
      <c r="B12" s="35" t="s">
        <v>6</v>
      </c>
      <c r="F12" s="18" t="s">
        <v>52</v>
      </c>
      <c r="K12" s="34"/>
    </row>
    <row r="13" spans="1:17" x14ac:dyDescent="0.25">
      <c r="B13" s="35"/>
      <c r="F13" s="18"/>
      <c r="K13" s="34"/>
    </row>
    <row r="14" spans="1:17" ht="16.2" thickBot="1" x14ac:dyDescent="0.35">
      <c r="B14" s="42" t="s">
        <v>23</v>
      </c>
      <c r="C14" s="36"/>
      <c r="D14" s="36"/>
      <c r="E14" s="36"/>
      <c r="F14" s="36"/>
      <c r="G14" s="36"/>
      <c r="H14" s="36"/>
      <c r="I14" s="36"/>
      <c r="J14" s="36"/>
      <c r="K14" s="37"/>
    </row>
    <row r="16" spans="1:17" ht="15.6" x14ac:dyDescent="0.3">
      <c r="A16" s="2" t="s">
        <v>11</v>
      </c>
    </row>
    <row r="17" spans="1:20" ht="15.6" x14ac:dyDescent="0.3">
      <c r="A17" s="2" t="s">
        <v>12</v>
      </c>
      <c r="B17" s="20">
        <v>25</v>
      </c>
      <c r="D17" s="15" t="s">
        <v>48</v>
      </c>
    </row>
    <row r="18" spans="1:20" ht="17.399999999999999" x14ac:dyDescent="0.3">
      <c r="A18" s="2" t="s">
        <v>1</v>
      </c>
      <c r="B18" s="20">
        <v>26.7</v>
      </c>
      <c r="C18" s="14" t="s">
        <v>9</v>
      </c>
      <c r="D18" s="15" t="s">
        <v>49</v>
      </c>
    </row>
    <row r="19" spans="1:20" ht="17.399999999999999" x14ac:dyDescent="0.3">
      <c r="A19" s="2" t="s">
        <v>0</v>
      </c>
      <c r="B19" s="38">
        <v>14.6</v>
      </c>
      <c r="C19" s="14" t="s">
        <v>4</v>
      </c>
      <c r="D19" s="15" t="s">
        <v>53</v>
      </c>
    </row>
    <row r="20" spans="1:20" ht="18.600000000000001" x14ac:dyDescent="0.4">
      <c r="A20" s="2" t="s">
        <v>54</v>
      </c>
      <c r="B20" s="43">
        <v>0.3</v>
      </c>
      <c r="C20" s="14"/>
      <c r="D20" s="15" t="s">
        <v>28</v>
      </c>
      <c r="E20" s="28"/>
      <c r="F20" s="28"/>
      <c r="G20" s="28"/>
      <c r="H20" s="28"/>
      <c r="I20" s="28"/>
    </row>
    <row r="21" spans="1:20" ht="17.399999999999999" x14ac:dyDescent="0.3">
      <c r="A21" s="2" t="s">
        <v>2</v>
      </c>
      <c r="B21" s="20">
        <v>0.3</v>
      </c>
      <c r="C21" s="14" t="s">
        <v>10</v>
      </c>
      <c r="D21" s="15" t="s">
        <v>50</v>
      </c>
    </row>
    <row r="22" spans="1:20" ht="17.399999999999999" x14ac:dyDescent="0.3">
      <c r="A22" s="2" t="s">
        <v>3</v>
      </c>
      <c r="B22" s="20">
        <v>0</v>
      </c>
      <c r="C22" s="14" t="s">
        <v>4</v>
      </c>
      <c r="D22" s="15" t="s">
        <v>25</v>
      </c>
    </row>
    <row r="23" spans="1:20" ht="13.8" thickBot="1" x14ac:dyDescent="0.3"/>
    <row r="24" spans="1:20" ht="16.2" thickBot="1" x14ac:dyDescent="0.35">
      <c r="A24" s="2" t="s">
        <v>15</v>
      </c>
      <c r="B24" s="26">
        <f>(((B17)*(B18)*((B19)*(1-B20))+((B21*86400)*(B22)))/(((B17)*(B18))+(B21*86400)))-B22</f>
        <v>0.25658110014104368</v>
      </c>
      <c r="C24" s="29" t="s">
        <v>4</v>
      </c>
      <c r="D24" s="2" t="s">
        <v>40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6" spans="1:20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.8" thickBot="1" x14ac:dyDescent="0.3"/>
    <row r="28" spans="1:20" x14ac:dyDescent="0.25">
      <c r="B28" s="30"/>
      <c r="C28" s="31"/>
      <c r="D28" s="31"/>
      <c r="E28" s="31"/>
      <c r="F28" s="31"/>
      <c r="G28" s="31"/>
      <c r="H28" s="31"/>
      <c r="I28" s="31"/>
      <c r="J28" s="31"/>
      <c r="K28" s="32"/>
    </row>
    <row r="29" spans="1:20" ht="15.6" x14ac:dyDescent="0.3">
      <c r="B29" s="33" t="s">
        <v>29</v>
      </c>
      <c r="K29" s="34"/>
    </row>
    <row r="30" spans="1:20" ht="15.6" x14ac:dyDescent="0.3">
      <c r="B30" s="35" t="s">
        <v>6</v>
      </c>
      <c r="F30" s="18" t="s">
        <v>52</v>
      </c>
      <c r="K30" s="34"/>
    </row>
    <row r="31" spans="1:20" x14ac:dyDescent="0.25">
      <c r="B31" s="35"/>
      <c r="F31" s="18"/>
      <c r="K31" s="34"/>
    </row>
    <row r="32" spans="1:20" ht="16.2" thickBot="1" x14ac:dyDescent="0.35">
      <c r="B32" s="42" t="s">
        <v>23</v>
      </c>
      <c r="C32" s="36"/>
      <c r="D32" s="36"/>
      <c r="E32" s="36"/>
      <c r="F32" s="36"/>
      <c r="G32" s="36"/>
      <c r="H32" s="36"/>
      <c r="I32" s="36"/>
      <c r="J32" s="36"/>
      <c r="K32" s="37"/>
    </row>
    <row r="34" spans="1:18" ht="15.6" x14ac:dyDescent="0.3">
      <c r="A34" s="2" t="s">
        <v>27</v>
      </c>
      <c r="B34" s="2"/>
      <c r="C34" s="2"/>
      <c r="D34" s="2"/>
    </row>
    <row r="35" spans="1:18" ht="15.6" x14ac:dyDescent="0.3">
      <c r="A35" s="2" t="s">
        <v>13</v>
      </c>
      <c r="B35" s="20">
        <v>3</v>
      </c>
      <c r="D35" s="15" t="s">
        <v>48</v>
      </c>
    </row>
    <row r="36" spans="1:18" ht="17.399999999999999" x14ac:dyDescent="0.3">
      <c r="A36" s="2" t="s">
        <v>1</v>
      </c>
      <c r="B36" s="20">
        <v>26.7</v>
      </c>
      <c r="C36" s="14" t="s">
        <v>9</v>
      </c>
      <c r="D36" s="15" t="s">
        <v>49</v>
      </c>
    </row>
    <row r="37" spans="1:18" ht="17.399999999999999" x14ac:dyDescent="0.3">
      <c r="A37" s="2" t="s">
        <v>0</v>
      </c>
      <c r="B37" s="20">
        <v>10.6</v>
      </c>
      <c r="C37" s="14" t="s">
        <v>4</v>
      </c>
      <c r="D37" s="15" t="s">
        <v>14</v>
      </c>
    </row>
    <row r="38" spans="1:18" ht="17.399999999999999" x14ac:dyDescent="0.3">
      <c r="A38" s="2" t="s">
        <v>7</v>
      </c>
      <c r="B38" s="20">
        <v>0.3</v>
      </c>
      <c r="C38" s="14" t="s">
        <v>10</v>
      </c>
      <c r="D38" s="15" t="s">
        <v>50</v>
      </c>
    </row>
    <row r="39" spans="1:18" ht="17.399999999999999" x14ac:dyDescent="0.3">
      <c r="A39" s="2" t="s">
        <v>8</v>
      </c>
      <c r="B39" s="20">
        <v>0</v>
      </c>
      <c r="C39" s="14" t="s">
        <v>4</v>
      </c>
      <c r="D39" s="15" t="s">
        <v>19</v>
      </c>
    </row>
    <row r="40" spans="1:18" ht="13.8" thickBot="1" x14ac:dyDescent="0.3"/>
    <row r="41" spans="1:18" ht="16.2" thickBot="1" x14ac:dyDescent="0.35">
      <c r="A41" s="2" t="s">
        <v>15</v>
      </c>
      <c r="B41" s="26">
        <f>(((B35)*(B36)*(B37)+((B38*86400)*(B39)))/((B35)*(B36)+(B38*86400)))-B39</f>
        <v>3.2656028246045209E-2</v>
      </c>
      <c r="C41" s="29" t="s">
        <v>4</v>
      </c>
      <c r="D41" s="2" t="s">
        <v>41</v>
      </c>
      <c r="E41" s="2"/>
      <c r="F41" s="2"/>
      <c r="G41" s="2"/>
      <c r="H41" s="2"/>
      <c r="I41" s="2"/>
      <c r="J41" s="18"/>
      <c r="K41" s="18"/>
      <c r="L41" s="18"/>
      <c r="M41" s="18"/>
      <c r="N41" s="18"/>
      <c r="O41" s="18"/>
      <c r="P41" s="18"/>
      <c r="Q41" s="18"/>
      <c r="R41" s="18"/>
    </row>
    <row r="44" spans="1:18" ht="13.8" x14ac:dyDescent="0.25">
      <c r="A44" s="22" t="s">
        <v>16</v>
      </c>
      <c r="B44" s="15"/>
    </row>
    <row r="45" spans="1:18" ht="13.8" x14ac:dyDescent="0.25">
      <c r="A45" s="19" t="s">
        <v>17</v>
      </c>
      <c r="B45" s="15" t="s">
        <v>45</v>
      </c>
      <c r="D45" s="15"/>
      <c r="E45" s="15"/>
      <c r="F45" s="15"/>
      <c r="G45" s="15"/>
      <c r="H45" s="15"/>
      <c r="I45" s="15"/>
      <c r="L45" s="15"/>
    </row>
    <row r="46" spans="1:18" ht="13.8" x14ac:dyDescent="0.25">
      <c r="A46" s="19" t="s">
        <v>18</v>
      </c>
      <c r="B46" s="15" t="s">
        <v>44</v>
      </c>
      <c r="D46" s="15"/>
      <c r="E46" s="15"/>
      <c r="F46" s="15"/>
      <c r="G46" s="15"/>
      <c r="H46" s="15"/>
      <c r="I46" s="15"/>
      <c r="L46" s="15"/>
    </row>
    <row r="47" spans="1:18" ht="13.8" x14ac:dyDescent="0.25">
      <c r="A47" s="19" t="s">
        <v>47</v>
      </c>
      <c r="B47" s="15" t="s">
        <v>46</v>
      </c>
      <c r="D47" s="15"/>
      <c r="E47" s="15"/>
      <c r="F47" s="15"/>
      <c r="G47" s="15"/>
      <c r="H47" s="15"/>
      <c r="I47" s="15"/>
      <c r="L47" s="15"/>
    </row>
    <row r="48" spans="1:18" ht="13.8" x14ac:dyDescent="0.25">
      <c r="A48" s="40"/>
      <c r="B48" s="27"/>
      <c r="D48" s="15"/>
      <c r="E48" s="15"/>
      <c r="F48" s="15"/>
      <c r="G48" s="15"/>
      <c r="H48" s="15"/>
      <c r="I48" s="15"/>
      <c r="L48" s="15"/>
    </row>
    <row r="49" spans="1:12" ht="13.8" x14ac:dyDescent="0.25">
      <c r="A49" s="23" t="s">
        <v>21</v>
      </c>
      <c r="B49" s="23"/>
      <c r="C49" s="23"/>
      <c r="D49" s="23"/>
      <c r="E49" s="24"/>
      <c r="F49" s="15"/>
      <c r="G49" s="15"/>
      <c r="H49" s="15"/>
      <c r="I49" s="15"/>
      <c r="L49" s="15"/>
    </row>
    <row r="50" spans="1:12" ht="13.8" x14ac:dyDescent="0.25">
      <c r="A50" s="21" t="s">
        <v>20</v>
      </c>
      <c r="B50" s="21"/>
      <c r="C50" s="21"/>
      <c r="D50" s="21"/>
      <c r="E50" s="25"/>
      <c r="F50" s="25"/>
      <c r="G50" s="15"/>
      <c r="H50" s="15"/>
      <c r="I50" s="15"/>
      <c r="L50" s="15"/>
    </row>
    <row r="51" spans="1:12" ht="13.8" x14ac:dyDescent="0.25">
      <c r="B51" s="15"/>
      <c r="D51" s="15"/>
      <c r="E51" s="15"/>
      <c r="F51" s="15"/>
      <c r="G51" s="15"/>
      <c r="H51" s="15"/>
      <c r="I51" s="15"/>
      <c r="L51" s="15"/>
    </row>
    <row r="52" spans="1:12" ht="13.8" x14ac:dyDescent="0.25">
      <c r="B52" s="15"/>
      <c r="D52" s="15"/>
      <c r="E52" s="15"/>
      <c r="F52" s="15"/>
      <c r="G52" s="15"/>
      <c r="H52" s="15"/>
      <c r="I52" s="15"/>
      <c r="L52" s="15"/>
    </row>
    <row r="53" spans="1:12" ht="13.8" x14ac:dyDescent="0.25">
      <c r="B53" s="15"/>
      <c r="D53" s="15"/>
      <c r="E53" s="15"/>
      <c r="F53" s="15"/>
      <c r="G53" s="15"/>
      <c r="H53" s="15"/>
      <c r="I53" s="15"/>
      <c r="L53" s="15"/>
    </row>
    <row r="54" spans="1:12" ht="13.8" x14ac:dyDescent="0.25">
      <c r="B54" s="15"/>
      <c r="D54" s="15"/>
      <c r="E54" s="15"/>
      <c r="F54" s="15"/>
      <c r="G54" s="15"/>
      <c r="H54" s="15"/>
      <c r="I54" s="15"/>
      <c r="L54" s="15"/>
    </row>
    <row r="55" spans="1:12" ht="13.8" x14ac:dyDescent="0.25">
      <c r="B55" s="15"/>
      <c r="D55" s="15"/>
      <c r="E55" s="15"/>
      <c r="F55" s="15"/>
      <c r="G55" s="15"/>
      <c r="H55" s="15"/>
      <c r="I55" s="15"/>
      <c r="L55" s="15"/>
    </row>
    <row r="56" spans="1:12" ht="13.8" x14ac:dyDescent="0.25">
      <c r="B56" s="15"/>
      <c r="D56" s="15"/>
      <c r="E56" s="15"/>
      <c r="F56" s="15"/>
      <c r="G56" s="15"/>
      <c r="H56" s="15"/>
      <c r="I56" s="15"/>
      <c r="L56" s="15"/>
    </row>
    <row r="57" spans="1:12" ht="13.8" x14ac:dyDescent="0.25">
      <c r="B57" s="15"/>
      <c r="D57" s="15"/>
      <c r="E57" s="15"/>
      <c r="F57" s="15"/>
      <c r="G57" s="15"/>
      <c r="H57" s="15"/>
      <c r="I57" s="15"/>
      <c r="L57" s="15"/>
    </row>
    <row r="58" spans="1:12" ht="13.8" x14ac:dyDescent="0.25">
      <c r="B58" s="15"/>
      <c r="D58" s="15"/>
      <c r="E58" s="15"/>
      <c r="F58" s="15"/>
      <c r="G58" s="15"/>
      <c r="H58" s="15"/>
      <c r="I58" s="15"/>
      <c r="L58" s="15"/>
    </row>
    <row r="59" spans="1:12" ht="13.8" x14ac:dyDescent="0.25">
      <c r="B59" s="15"/>
      <c r="D59" s="15"/>
    </row>
    <row r="60" spans="1:12" ht="13.8" x14ac:dyDescent="0.25">
      <c r="B60" s="15"/>
      <c r="D60" s="15"/>
      <c r="E60" s="15"/>
      <c r="F60" s="15"/>
      <c r="G60" s="15"/>
      <c r="H60" s="15"/>
      <c r="I60" s="15"/>
      <c r="J60" s="15"/>
    </row>
  </sheetData>
  <mergeCells count="2">
    <mergeCell ref="A2:L2"/>
    <mergeCell ref="A1:P1"/>
  </mergeCells>
  <phoneticPr fontId="0" type="noConversion"/>
  <pageMargins left="0.44" right="0.42" top="0.17" bottom="0" header="0" footer="0"/>
  <pageSetup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zoomScaleNormal="100" workbookViewId="0">
      <selection activeCell="D5" sqref="D5"/>
    </sheetView>
  </sheetViews>
  <sheetFormatPr defaultRowHeight="13.2" x14ac:dyDescent="0.25"/>
  <cols>
    <col min="1" max="1" width="18.44140625" customWidth="1"/>
    <col min="2" max="2" width="20.6640625" customWidth="1"/>
    <col min="3" max="3" width="21.88671875" customWidth="1"/>
    <col min="4" max="6" width="20.6640625" customWidth="1"/>
  </cols>
  <sheetData>
    <row r="1" spans="1:6" ht="84" customHeight="1" x14ac:dyDescent="0.4">
      <c r="A1" s="61" t="s">
        <v>39</v>
      </c>
      <c r="B1" s="62"/>
      <c r="C1" s="62"/>
      <c r="D1" s="62"/>
      <c r="E1" s="63"/>
      <c r="F1" s="41"/>
    </row>
    <row r="2" spans="1:6" ht="55.2" x14ac:dyDescent="0.25">
      <c r="A2" s="44" t="s">
        <v>30</v>
      </c>
      <c r="B2" s="45" t="s">
        <v>55</v>
      </c>
      <c r="C2" s="45" t="s">
        <v>56</v>
      </c>
      <c r="D2" s="45" t="s">
        <v>57</v>
      </c>
      <c r="E2" s="46" t="s">
        <v>31</v>
      </c>
    </row>
    <row r="3" spans="1:6" x14ac:dyDescent="0.25">
      <c r="A3" s="47" t="s">
        <v>32</v>
      </c>
      <c r="B3" s="48">
        <v>200</v>
      </c>
      <c r="C3" s="48">
        <v>24</v>
      </c>
      <c r="D3" s="49">
        <f>B3*C3</f>
        <v>4800</v>
      </c>
      <c r="E3" s="50" t="s">
        <v>38</v>
      </c>
    </row>
    <row r="4" spans="1:6" x14ac:dyDescent="0.25">
      <c r="A4" s="47" t="s">
        <v>33</v>
      </c>
      <c r="B4" s="48">
        <v>500</v>
      </c>
      <c r="C4" s="48">
        <v>18.600000000000001</v>
      </c>
      <c r="D4" s="49">
        <f t="shared" ref="D4:D42" si="0">B4*C4</f>
        <v>9300</v>
      </c>
      <c r="E4" s="50" t="s">
        <v>38</v>
      </c>
    </row>
    <row r="5" spans="1:6" x14ac:dyDescent="0.25">
      <c r="A5" s="47" t="s">
        <v>34</v>
      </c>
      <c r="B5" s="48">
        <v>200</v>
      </c>
      <c r="C5" s="48">
        <v>42</v>
      </c>
      <c r="D5" s="49">
        <f t="shared" si="0"/>
        <v>8400</v>
      </c>
      <c r="E5" s="50" t="s">
        <v>38</v>
      </c>
    </row>
    <row r="6" spans="1:6" x14ac:dyDescent="0.25">
      <c r="A6" s="47" t="s">
        <v>35</v>
      </c>
      <c r="B6" s="48">
        <v>400</v>
      </c>
      <c r="C6" s="48">
        <v>50</v>
      </c>
      <c r="D6" s="49">
        <f t="shared" si="0"/>
        <v>20000</v>
      </c>
      <c r="E6" s="50" t="s">
        <v>38</v>
      </c>
    </row>
    <row r="7" spans="1:6" x14ac:dyDescent="0.25">
      <c r="A7" s="47"/>
      <c r="B7" s="48"/>
      <c r="C7" s="48"/>
      <c r="D7" s="49">
        <f t="shared" si="0"/>
        <v>0</v>
      </c>
      <c r="E7" s="50"/>
    </row>
    <row r="8" spans="1:6" x14ac:dyDescent="0.25">
      <c r="A8" s="47"/>
      <c r="B8" s="48"/>
      <c r="C8" s="48"/>
      <c r="D8" s="49">
        <f t="shared" si="0"/>
        <v>0</v>
      </c>
      <c r="E8" s="50"/>
    </row>
    <row r="9" spans="1:6" x14ac:dyDescent="0.25">
      <c r="A9" s="47"/>
      <c r="B9" s="48"/>
      <c r="C9" s="48"/>
      <c r="D9" s="49">
        <f t="shared" si="0"/>
        <v>0</v>
      </c>
      <c r="E9" s="50"/>
    </row>
    <row r="10" spans="1:6" x14ac:dyDescent="0.25">
      <c r="A10" s="47"/>
      <c r="B10" s="48"/>
      <c r="C10" s="48"/>
      <c r="D10" s="49">
        <f t="shared" si="0"/>
        <v>0</v>
      </c>
      <c r="E10" s="50"/>
    </row>
    <row r="11" spans="1:6" x14ac:dyDescent="0.25">
      <c r="A11" s="47"/>
      <c r="B11" s="48"/>
      <c r="C11" s="48"/>
      <c r="D11" s="49">
        <f t="shared" si="0"/>
        <v>0</v>
      </c>
      <c r="E11" s="50"/>
    </row>
    <row r="12" spans="1:6" x14ac:dyDescent="0.25">
      <c r="A12" s="47"/>
      <c r="B12" s="48"/>
      <c r="C12" s="48"/>
      <c r="D12" s="49">
        <f t="shared" si="0"/>
        <v>0</v>
      </c>
      <c r="E12" s="50"/>
    </row>
    <row r="13" spans="1:6" x14ac:dyDescent="0.25">
      <c r="A13" s="47"/>
      <c r="B13" s="48"/>
      <c r="C13" s="48"/>
      <c r="D13" s="49">
        <f t="shared" si="0"/>
        <v>0</v>
      </c>
      <c r="E13" s="50"/>
    </row>
    <row r="14" spans="1:6" x14ac:dyDescent="0.25">
      <c r="A14" s="47"/>
      <c r="B14" s="48"/>
      <c r="C14" s="48"/>
      <c r="D14" s="49">
        <f t="shared" si="0"/>
        <v>0</v>
      </c>
      <c r="E14" s="50"/>
    </row>
    <row r="15" spans="1:6" x14ac:dyDescent="0.25">
      <c r="A15" s="47"/>
      <c r="B15" s="48"/>
      <c r="C15" s="48"/>
      <c r="D15" s="49">
        <f t="shared" si="0"/>
        <v>0</v>
      </c>
      <c r="E15" s="50"/>
    </row>
    <row r="16" spans="1:6" x14ac:dyDescent="0.25">
      <c r="A16" s="47"/>
      <c r="B16" s="48"/>
      <c r="C16" s="48"/>
      <c r="D16" s="49">
        <f t="shared" si="0"/>
        <v>0</v>
      </c>
      <c r="E16" s="50"/>
    </row>
    <row r="17" spans="1:5" x14ac:dyDescent="0.25">
      <c r="A17" s="47"/>
      <c r="B17" s="48"/>
      <c r="C17" s="48"/>
      <c r="D17" s="49">
        <f t="shared" si="0"/>
        <v>0</v>
      </c>
      <c r="E17" s="50"/>
    </row>
    <row r="18" spans="1:5" x14ac:dyDescent="0.25">
      <c r="A18" s="47"/>
      <c r="B18" s="48"/>
      <c r="C18" s="48"/>
      <c r="D18" s="49">
        <f t="shared" si="0"/>
        <v>0</v>
      </c>
      <c r="E18" s="50"/>
    </row>
    <row r="19" spans="1:5" x14ac:dyDescent="0.25">
      <c r="A19" s="47"/>
      <c r="B19" s="48"/>
      <c r="C19" s="48"/>
      <c r="D19" s="49">
        <f t="shared" si="0"/>
        <v>0</v>
      </c>
      <c r="E19" s="50"/>
    </row>
    <row r="20" spans="1:5" x14ac:dyDescent="0.25">
      <c r="A20" s="47"/>
      <c r="B20" s="48"/>
      <c r="C20" s="48"/>
      <c r="D20" s="49">
        <f t="shared" si="0"/>
        <v>0</v>
      </c>
      <c r="E20" s="50"/>
    </row>
    <row r="21" spans="1:5" x14ac:dyDescent="0.25">
      <c r="A21" s="47"/>
      <c r="B21" s="48"/>
      <c r="C21" s="48"/>
      <c r="D21" s="49">
        <f t="shared" si="0"/>
        <v>0</v>
      </c>
      <c r="E21" s="50"/>
    </row>
    <row r="22" spans="1:5" x14ac:dyDescent="0.25">
      <c r="A22" s="47"/>
      <c r="B22" s="48"/>
      <c r="C22" s="48"/>
      <c r="D22" s="49">
        <f t="shared" si="0"/>
        <v>0</v>
      </c>
      <c r="E22" s="50"/>
    </row>
    <row r="23" spans="1:5" x14ac:dyDescent="0.25">
      <c r="A23" s="47"/>
      <c r="B23" s="48"/>
      <c r="C23" s="48"/>
      <c r="D23" s="49">
        <f t="shared" si="0"/>
        <v>0</v>
      </c>
      <c r="E23" s="50"/>
    </row>
    <row r="24" spans="1:5" x14ac:dyDescent="0.25">
      <c r="A24" s="47"/>
      <c r="B24" s="48"/>
      <c r="C24" s="48"/>
      <c r="D24" s="49">
        <f t="shared" si="0"/>
        <v>0</v>
      </c>
      <c r="E24" s="50"/>
    </row>
    <row r="25" spans="1:5" x14ac:dyDescent="0.25">
      <c r="A25" s="47"/>
      <c r="B25" s="48"/>
      <c r="C25" s="48"/>
      <c r="D25" s="49">
        <f t="shared" si="0"/>
        <v>0</v>
      </c>
      <c r="E25" s="50"/>
    </row>
    <row r="26" spans="1:5" x14ac:dyDescent="0.25">
      <c r="A26" s="47"/>
      <c r="B26" s="48"/>
      <c r="C26" s="48"/>
      <c r="D26" s="49">
        <f t="shared" si="0"/>
        <v>0</v>
      </c>
      <c r="E26" s="50"/>
    </row>
    <row r="27" spans="1:5" x14ac:dyDescent="0.25">
      <c r="A27" s="47"/>
      <c r="B27" s="48"/>
      <c r="C27" s="48"/>
      <c r="D27" s="49">
        <f t="shared" si="0"/>
        <v>0</v>
      </c>
      <c r="E27" s="50"/>
    </row>
    <row r="28" spans="1:5" x14ac:dyDescent="0.25">
      <c r="A28" s="47"/>
      <c r="B28" s="48"/>
      <c r="C28" s="48"/>
      <c r="D28" s="49">
        <f t="shared" si="0"/>
        <v>0</v>
      </c>
      <c r="E28" s="50"/>
    </row>
    <row r="29" spans="1:5" x14ac:dyDescent="0.25">
      <c r="A29" s="47"/>
      <c r="B29" s="48"/>
      <c r="C29" s="48"/>
      <c r="D29" s="49">
        <f t="shared" si="0"/>
        <v>0</v>
      </c>
      <c r="E29" s="50"/>
    </row>
    <row r="30" spans="1:5" x14ac:dyDescent="0.25">
      <c r="A30" s="47"/>
      <c r="B30" s="48"/>
      <c r="C30" s="48"/>
      <c r="D30" s="49">
        <f t="shared" si="0"/>
        <v>0</v>
      </c>
      <c r="E30" s="50"/>
    </row>
    <row r="31" spans="1:5" x14ac:dyDescent="0.25">
      <c r="A31" s="47"/>
      <c r="B31" s="48"/>
      <c r="C31" s="48"/>
      <c r="D31" s="49">
        <f t="shared" si="0"/>
        <v>0</v>
      </c>
      <c r="E31" s="50"/>
    </row>
    <row r="32" spans="1:5" x14ac:dyDescent="0.25">
      <c r="A32" s="47"/>
      <c r="B32" s="48"/>
      <c r="C32" s="48"/>
      <c r="D32" s="49">
        <f t="shared" si="0"/>
        <v>0</v>
      </c>
      <c r="E32" s="50"/>
    </row>
    <row r="33" spans="1:5" x14ac:dyDescent="0.25">
      <c r="A33" s="47"/>
      <c r="B33" s="48"/>
      <c r="C33" s="48"/>
      <c r="D33" s="49">
        <f t="shared" si="0"/>
        <v>0</v>
      </c>
      <c r="E33" s="50"/>
    </row>
    <row r="34" spans="1:5" x14ac:dyDescent="0.25">
      <c r="A34" s="47"/>
      <c r="B34" s="48"/>
      <c r="C34" s="48"/>
      <c r="D34" s="49">
        <f t="shared" si="0"/>
        <v>0</v>
      </c>
      <c r="E34" s="50"/>
    </row>
    <row r="35" spans="1:5" x14ac:dyDescent="0.25">
      <c r="A35" s="47"/>
      <c r="B35" s="48"/>
      <c r="C35" s="48"/>
      <c r="D35" s="49">
        <f t="shared" si="0"/>
        <v>0</v>
      </c>
      <c r="E35" s="50"/>
    </row>
    <row r="36" spans="1:5" x14ac:dyDescent="0.25">
      <c r="A36" s="47"/>
      <c r="B36" s="48"/>
      <c r="C36" s="48"/>
      <c r="D36" s="49">
        <f t="shared" si="0"/>
        <v>0</v>
      </c>
      <c r="E36" s="50"/>
    </row>
    <row r="37" spans="1:5" x14ac:dyDescent="0.25">
      <c r="A37" s="47"/>
      <c r="B37" s="48"/>
      <c r="C37" s="48"/>
      <c r="D37" s="49">
        <f t="shared" si="0"/>
        <v>0</v>
      </c>
      <c r="E37" s="50"/>
    </row>
    <row r="38" spans="1:5" x14ac:dyDescent="0.25">
      <c r="A38" s="47"/>
      <c r="B38" s="48"/>
      <c r="C38" s="48"/>
      <c r="D38" s="49">
        <f t="shared" si="0"/>
        <v>0</v>
      </c>
      <c r="E38" s="50"/>
    </row>
    <row r="39" spans="1:5" x14ac:dyDescent="0.25">
      <c r="A39" s="47"/>
      <c r="B39" s="48"/>
      <c r="C39" s="48"/>
      <c r="D39" s="49">
        <f t="shared" si="0"/>
        <v>0</v>
      </c>
      <c r="E39" s="50"/>
    </row>
    <row r="40" spans="1:5" x14ac:dyDescent="0.25">
      <c r="A40" s="47"/>
      <c r="B40" s="48"/>
      <c r="C40" s="48"/>
      <c r="D40" s="49">
        <f t="shared" si="0"/>
        <v>0</v>
      </c>
      <c r="E40" s="50"/>
    </row>
    <row r="41" spans="1:5" x14ac:dyDescent="0.25">
      <c r="A41" s="47"/>
      <c r="B41" s="48"/>
      <c r="C41" s="48"/>
      <c r="D41" s="49">
        <f t="shared" si="0"/>
        <v>0</v>
      </c>
      <c r="E41" s="50"/>
    </row>
    <row r="42" spans="1:5" ht="13.8" thickBot="1" x14ac:dyDescent="0.3">
      <c r="A42" s="47"/>
      <c r="B42" s="48"/>
      <c r="C42" s="48"/>
      <c r="D42" s="49">
        <f t="shared" si="0"/>
        <v>0</v>
      </c>
      <c r="E42" s="50"/>
    </row>
    <row r="43" spans="1:5" ht="18.75" customHeight="1" thickBot="1" x14ac:dyDescent="0.3">
      <c r="A43" s="51" t="s">
        <v>36</v>
      </c>
      <c r="B43" s="52">
        <f>SUM(B3:B42)</f>
        <v>1300</v>
      </c>
      <c r="C43" s="53" t="s">
        <v>36</v>
      </c>
      <c r="D43" s="54">
        <f>SUM(D3:D42)</f>
        <v>42500</v>
      </c>
      <c r="E43" s="55"/>
    </row>
    <row r="44" spans="1:5" ht="45.75" customHeight="1" thickBot="1" x14ac:dyDescent="0.45">
      <c r="A44" s="60" t="s">
        <v>37</v>
      </c>
      <c r="B44" s="60"/>
      <c r="C44" s="60"/>
      <c r="D44" s="56">
        <f>D43/B43</f>
        <v>32.692307692307693</v>
      </c>
      <c r="E44" s="18"/>
    </row>
  </sheetData>
  <mergeCells count="2">
    <mergeCell ref="A44:C44"/>
    <mergeCell ref="A1:E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DEQ-7 trigger value</vt:lpstr>
      <vt:lpstr>Flow Weighted Concentration</vt:lpstr>
      <vt:lpstr>'DEQ-7 trigger value'!Print_Area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Gallatin County</dc:creator>
  <cp:lastModifiedBy>Krogstad, Kevin</cp:lastModifiedBy>
  <cp:lastPrinted>2024-10-24T20:55:03Z</cp:lastPrinted>
  <dcterms:created xsi:type="dcterms:W3CDTF">2006-10-05T20:07:54Z</dcterms:created>
  <dcterms:modified xsi:type="dcterms:W3CDTF">2025-02-05T22:29:55Z</dcterms:modified>
</cp:coreProperties>
</file>