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a480\Downloads\"/>
    </mc:Choice>
  </mc:AlternateContent>
  <xr:revisionPtr revIDLastSave="0" documentId="13_ncr:1_{B919EB21-327C-41C7-BB16-E60B9C6E95CB}" xr6:coauthVersionLast="47" xr6:coauthVersionMax="47" xr10:uidLastSave="{00000000-0000-0000-0000-000000000000}"/>
  <bookViews>
    <workbookView xWindow="-120" yWindow="-120" windowWidth="29040" windowHeight="15840" xr2:uid="{273BC9A4-023E-49F9-933B-81E75808F279}"/>
  </bookViews>
  <sheets>
    <sheet name="StormSimplified September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pprovalList">'[1]Elev. Sand Mound'!#REF!</definedName>
    <definedName name="moved">'[1]Elev. Sand Mound'!#REF!</definedName>
    <definedName name="moving">'[2]Elev. Sand Mound'!#REF!</definedName>
    <definedName name="no">'[3]Elev. Sand Mound'!#REF!</definedName>
    <definedName name="_xlnm.Print_Area" localSheetId="0">'StormSimplified September 2024'!$A$1:$N$42</definedName>
    <definedName name="solver_adj" localSheetId="0" hidden="1">'StormSimplified September 2024'!$D$36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'StormSimplified September 2024'!$D$37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YES" localSheetId="0">'[4]Elev. Sand Mound'!#REF!</definedName>
    <definedName name="YES">'[5]Elev. Sand Mound'!#REF!</definedName>
    <definedName name="YNNAList">'[6]List Page (DO NOT USE)'!$B$2:$B$4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28" i="1"/>
  <c r="G27" i="1"/>
  <c r="G26" i="1"/>
  <c r="D13" i="1"/>
  <c r="B36" i="1"/>
  <c r="B35" i="1"/>
  <c r="B34" i="1"/>
  <c r="B28" i="1"/>
  <c r="B27" i="1"/>
  <c r="B26" i="1"/>
  <c r="D21" i="1"/>
  <c r="D19" i="1"/>
  <c r="D17" i="1"/>
  <c r="D29" i="1" s="1"/>
  <c r="G29" i="1" s="1"/>
  <c r="D12" i="1"/>
  <c r="D37" i="1" l="1"/>
  <c r="G30" i="1"/>
  <c r="B29" i="1"/>
  <c r="B30" i="1" s="1"/>
  <c r="D30" i="1"/>
  <c r="G18" i="1"/>
  <c r="D38" i="1" l="1"/>
  <c r="G37" i="1"/>
  <c r="G38" i="1" s="1"/>
  <c r="G40" i="1" s="1"/>
  <c r="B37" i="1"/>
  <c r="B38" i="1" s="1"/>
</calcChain>
</file>

<file path=xl/sharedStrings.xml><?xml version="1.0" encoding="utf-8"?>
<sst xmlns="http://schemas.openxmlformats.org/spreadsheetml/2006/main" count="86" uniqueCount="38">
  <si>
    <t>Appendix B:  Simplified Storm Drainage Plan</t>
  </si>
  <si>
    <t>Sudivision Name</t>
  </si>
  <si>
    <t xml:space="preserve">Rational Method Co-Efficients (C) </t>
  </si>
  <si>
    <t>EQ#</t>
  </si>
  <si>
    <t>Paved/Hard Surfaces</t>
  </si>
  <si>
    <t>County</t>
  </si>
  <si>
    <t>Gravel surfaces</t>
  </si>
  <si>
    <t>Location</t>
  </si>
  <si>
    <t>Lawn/landscaping</t>
  </si>
  <si>
    <t>Lot/Area No.</t>
  </si>
  <si>
    <t>Unimproved areas</t>
  </si>
  <si>
    <t>Impervious Surfaces</t>
  </si>
  <si>
    <t>%</t>
  </si>
  <si>
    <t>Q=C*i*A</t>
  </si>
  <si>
    <t>Will Alter Off-site  Pass-Through?(YES/NO)</t>
  </si>
  <si>
    <t xml:space="preserve">100-year, 24-hour, i  </t>
  </si>
  <si>
    <t>inches</t>
  </si>
  <si>
    <t>Total Area/Lot Size</t>
  </si>
  <si>
    <t>acres  =</t>
  </si>
  <si>
    <r>
      <t>ft</t>
    </r>
    <r>
      <rPr>
        <vertAlign val="superscript"/>
        <sz val="14"/>
        <color theme="1"/>
        <rFont val="Calibri"/>
        <family val="2"/>
        <scheme val="minor"/>
      </rPr>
      <t>2</t>
    </r>
  </si>
  <si>
    <t>Initial Stormwater Facility Volume (0.5" X Imp Area)  =</t>
  </si>
  <si>
    <r>
      <t>ft</t>
    </r>
    <r>
      <rPr>
        <vertAlign val="superscript"/>
        <sz val="14"/>
        <color theme="1"/>
        <rFont val="Calibri"/>
        <family val="2"/>
        <scheme val="minor"/>
      </rPr>
      <t>3</t>
    </r>
  </si>
  <si>
    <t>(For projects with existing COSA approved development)</t>
  </si>
  <si>
    <t>100-year, 24-hour i</t>
  </si>
  <si>
    <t>Pre-Development Characteristics</t>
  </si>
  <si>
    <t>(volume)</t>
  </si>
  <si>
    <t>Paved/House Area</t>
  </si>
  <si>
    <t>acres</t>
  </si>
  <si>
    <t>V=</t>
  </si>
  <si>
    <t>Gravel Area</t>
  </si>
  <si>
    <t>Lawn/Landscaping</t>
  </si>
  <si>
    <t>Unimproved Area</t>
  </si>
  <si>
    <t>Total</t>
  </si>
  <si>
    <r>
      <t>V</t>
    </r>
    <r>
      <rPr>
        <vertAlign val="subscript"/>
        <sz val="14"/>
        <color theme="1"/>
        <rFont val="Calibri"/>
        <family val="2"/>
        <scheme val="minor"/>
      </rPr>
      <t>Total</t>
    </r>
    <r>
      <rPr>
        <sz val="14"/>
        <color theme="1"/>
        <rFont val="Calibri"/>
        <family val="2"/>
        <scheme val="minor"/>
      </rPr>
      <t>=</t>
    </r>
  </si>
  <si>
    <t>Post-Development Characteristics</t>
  </si>
  <si>
    <t>Increase in Runoff Volume (Minimum Retention Pond Size)</t>
  </si>
  <si>
    <t>ΔV=</t>
  </si>
  <si>
    <t xml:space="preserve"> = input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</si>
</sst>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002060"/>
      <name val="Garamond"/>
      <family val="1"/>
    </font>
    <font>
      <sz val="30"/>
      <color rgb="FF002060"/>
      <name val="Garamond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1" applyFill="1"/>
    <xf numFmtId="0" fontId="1" fillId="2" borderId="1" xfId="1" applyFill="1" applyBorder="1"/>
    <xf numFmtId="0" fontId="4" fillId="2" borderId="0" xfId="1" applyFont="1" applyFill="1"/>
    <xf numFmtId="0" fontId="5" fillId="2" borderId="0" xfId="1" applyFont="1" applyFill="1" applyAlignment="1">
      <alignment horizontal="right"/>
    </xf>
    <xf numFmtId="0" fontId="4" fillId="3" borderId="3" xfId="1" applyFont="1" applyFill="1" applyBorder="1"/>
    <xf numFmtId="0" fontId="4" fillId="2" borderId="10" xfId="1" applyFont="1" applyFill="1" applyBorder="1" applyAlignment="1">
      <alignment horizontal="center"/>
    </xf>
    <xf numFmtId="0" fontId="4" fillId="3" borderId="12" xfId="1" applyFont="1" applyFill="1" applyBorder="1"/>
    <xf numFmtId="0" fontId="4" fillId="2" borderId="13" xfId="1" applyFont="1" applyFill="1" applyBorder="1" applyAlignment="1">
      <alignment horizontal="center"/>
    </xf>
    <xf numFmtId="0" fontId="4" fillId="3" borderId="2" xfId="1" applyFont="1" applyFill="1" applyBorder="1"/>
    <xf numFmtId="0" fontId="4" fillId="2" borderId="16" xfId="1" applyFont="1" applyFill="1" applyBorder="1" applyAlignment="1">
      <alignment horizontal="center"/>
    </xf>
    <xf numFmtId="165" fontId="4" fillId="3" borderId="2" xfId="2" applyNumberFormat="1" applyFont="1" applyFill="1" applyBorder="1"/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2" fontId="4" fillId="3" borderId="2" xfId="1" applyNumberFormat="1" applyFont="1" applyFill="1" applyBorder="1"/>
    <xf numFmtId="0" fontId="4" fillId="2" borderId="0" xfId="1" applyFont="1" applyFill="1" applyAlignment="1">
      <alignment horizontal="center"/>
    </xf>
    <xf numFmtId="0" fontId="4" fillId="2" borderId="7" xfId="1" applyFont="1" applyFill="1" applyBorder="1"/>
    <xf numFmtId="0" fontId="4" fillId="2" borderId="9" xfId="1" applyFont="1" applyFill="1" applyBorder="1"/>
    <xf numFmtId="0" fontId="4" fillId="0" borderId="0" xfId="1" applyFont="1"/>
    <xf numFmtId="10" fontId="4" fillId="2" borderId="0" xfId="1" applyNumberFormat="1" applyFont="1" applyFill="1"/>
    <xf numFmtId="0" fontId="5" fillId="0" borderId="0" xfId="1" applyFont="1"/>
    <xf numFmtId="2" fontId="4" fillId="0" borderId="7" xfId="1" applyNumberFormat="1" applyFont="1" applyBorder="1"/>
    <xf numFmtId="2" fontId="4" fillId="0" borderId="0" xfId="1" applyNumberFormat="1" applyFont="1"/>
    <xf numFmtId="2" fontId="4" fillId="2" borderId="7" xfId="1" applyNumberFormat="1" applyFont="1" applyFill="1" applyBorder="1"/>
    <xf numFmtId="0" fontId="4" fillId="2" borderId="23" xfId="1" applyFont="1" applyFill="1" applyBorder="1" applyAlignment="1">
      <alignment horizontal="right"/>
    </xf>
    <xf numFmtId="0" fontId="4" fillId="2" borderId="24" xfId="1" applyFont="1" applyFill="1" applyBorder="1"/>
    <xf numFmtId="0" fontId="5" fillId="2" borderId="14" xfId="1" applyFont="1" applyFill="1" applyBorder="1" applyAlignment="1">
      <alignment horizontal="right"/>
    </xf>
    <xf numFmtId="0" fontId="4" fillId="2" borderId="14" xfId="1" applyFont="1" applyFill="1" applyBorder="1"/>
    <xf numFmtId="0" fontId="4" fillId="2" borderId="2" xfId="1" applyFont="1" applyFill="1" applyBorder="1"/>
    <xf numFmtId="0" fontId="4" fillId="2" borderId="25" xfId="1" applyFont="1" applyFill="1" applyBorder="1" applyAlignment="1">
      <alignment horizontal="right"/>
    </xf>
    <xf numFmtId="0" fontId="4" fillId="2" borderId="15" xfId="1" applyFont="1" applyFill="1" applyBorder="1"/>
    <xf numFmtId="0" fontId="5" fillId="2" borderId="8" xfId="1" applyFont="1" applyFill="1" applyBorder="1" applyAlignment="1">
      <alignment horizontal="right"/>
    </xf>
    <xf numFmtId="0" fontId="4" fillId="2" borderId="8" xfId="1" applyFont="1" applyFill="1" applyBorder="1"/>
    <xf numFmtId="0" fontId="4" fillId="2" borderId="11" xfId="1" applyFont="1" applyFill="1" applyBorder="1"/>
    <xf numFmtId="0" fontId="4" fillId="5" borderId="26" xfId="1" applyFont="1" applyFill="1" applyBorder="1" applyAlignment="1">
      <alignment horizontal="right"/>
    </xf>
    <xf numFmtId="2" fontId="5" fillId="5" borderId="8" xfId="1" applyNumberFormat="1" applyFont="1" applyFill="1" applyBorder="1"/>
    <xf numFmtId="0" fontId="4" fillId="5" borderId="11" xfId="1" applyFont="1" applyFill="1" applyBorder="1"/>
    <xf numFmtId="0" fontId="4" fillId="2" borderId="27" xfId="1" applyFont="1" applyFill="1" applyBorder="1" applyAlignment="1">
      <alignment horizontal="right"/>
    </xf>
    <xf numFmtId="0" fontId="5" fillId="2" borderId="27" xfId="1" applyFont="1" applyFill="1" applyBorder="1"/>
    <xf numFmtId="0" fontId="4" fillId="2" borderId="27" xfId="1" applyFont="1" applyFill="1" applyBorder="1"/>
    <xf numFmtId="0" fontId="5" fillId="2" borderId="28" xfId="1" applyFont="1" applyFill="1" applyBorder="1" applyAlignment="1">
      <alignment horizontal="right"/>
    </xf>
    <xf numFmtId="0" fontId="4" fillId="2" borderId="28" xfId="1" applyFont="1" applyFill="1" applyBorder="1"/>
    <xf numFmtId="0" fontId="4" fillId="2" borderId="29" xfId="1" applyFont="1" applyFill="1" applyBorder="1"/>
    <xf numFmtId="0" fontId="4" fillId="5" borderId="30" xfId="1" applyFont="1" applyFill="1" applyBorder="1" applyAlignment="1">
      <alignment horizontal="right"/>
    </xf>
    <xf numFmtId="2" fontId="5" fillId="5" borderId="27" xfId="1" applyNumberFormat="1" applyFont="1" applyFill="1" applyBorder="1"/>
    <xf numFmtId="0" fontId="4" fillId="5" borderId="31" xfId="1" applyFont="1" applyFill="1" applyBorder="1"/>
    <xf numFmtId="0" fontId="4" fillId="0" borderId="5" xfId="1" applyFont="1" applyBorder="1" applyAlignment="1">
      <alignment horizontal="right"/>
    </xf>
    <xf numFmtId="166" fontId="5" fillId="0" borderId="5" xfId="1" applyNumberFormat="1" applyFont="1" applyBorder="1"/>
    <xf numFmtId="0" fontId="4" fillId="0" borderId="5" xfId="1" applyFont="1" applyBorder="1"/>
    <xf numFmtId="0" fontId="8" fillId="5" borderId="30" xfId="1" applyFont="1" applyFill="1" applyBorder="1" applyAlignment="1">
      <alignment horizontal="right"/>
    </xf>
    <xf numFmtId="0" fontId="8" fillId="0" borderId="0" xfId="1" applyFont="1" applyAlignment="1">
      <alignment horizontal="right"/>
    </xf>
    <xf numFmtId="166" fontId="5" fillId="0" borderId="0" xfId="1" applyNumberFormat="1" applyFont="1"/>
    <xf numFmtId="0" fontId="4" fillId="0" borderId="32" xfId="1" applyFont="1" applyBorder="1" applyAlignment="1">
      <alignment horizontal="center"/>
    </xf>
    <xf numFmtId="0" fontId="4" fillId="2" borderId="7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/>
    <xf numFmtId="164" fontId="4" fillId="2" borderId="0" xfId="1" applyNumberFormat="1" applyFont="1" applyFill="1" applyBorder="1"/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/>
    </xf>
    <xf numFmtId="0" fontId="5" fillId="2" borderId="27" xfId="1" applyFont="1" applyFill="1" applyBorder="1" applyAlignment="1">
      <alignment horizontal="center"/>
    </xf>
    <xf numFmtId="0" fontId="5" fillId="2" borderId="31" xfId="1" applyFont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4" fillId="2" borderId="17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18" xfId="1" applyFont="1" applyFill="1" applyBorder="1" applyAlignment="1">
      <alignment horizontal="left"/>
    </xf>
    <xf numFmtId="0" fontId="4" fillId="2" borderId="20" xfId="1" applyFont="1" applyFill="1" applyBorder="1" applyAlignment="1">
      <alignment horizontal="left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left" wrapText="1"/>
    </xf>
  </cellXfs>
  <cellStyles count="3">
    <cellStyle name="Normal" xfId="0" builtinId="0"/>
    <cellStyle name="Normal 9" xfId="1" xr:uid="{CE7C3979-D0EB-4D78-B132-ADD996533E76}"/>
    <cellStyle name="Percent 3 2" xfId="2" xr:uid="{10AE6CA8-32E3-47F2-97ED-8EBF0B3B0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374099</xdr:colOff>
      <xdr:row>0</xdr:row>
      <xdr:rowOff>171450</xdr:rowOff>
    </xdr:from>
    <xdr:to>
      <xdr:col>14</xdr:col>
      <xdr:colOff>429420</xdr:colOff>
      <xdr:row>2</xdr:row>
      <xdr:rowOff>173856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E30C86-22D1-49EA-A8D7-579DAB66D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9924" y="171450"/>
          <a:ext cx="3303345" cy="7453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308\3.0%20EQ24-1308_Reviewer%20Documents\EQ24-1308_Checklist_LionsWaySubdivision.xlsx" TargetMode="External"/><Relationship Id="rId1" Type="http://schemas.openxmlformats.org/officeDocument/2006/relationships/externalLinkPath" Target="file:///G:\ENG\SUBDIV\EQ\EQ24\1308\3.0%20EQ24-1308_Reviewer%20Documents\EQ24-1308_Checklist_LionsWaySubdivis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450\3.0%20EQ24-1450_Reviewer%20Documents\EQ24-1450_Checklist.xlsx" TargetMode="External"/><Relationship Id="rId1" Type="http://schemas.openxmlformats.org/officeDocument/2006/relationships/externalLinkPath" Target="file:///G:\ENG\SUBDIV\EQ\EQ24\1450\3.0%20EQ24-1450_Reviewer%20Documents\EQ24-1450_Checkli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446\3.0%20EQ24-1446_Reviewer%20Documents\EQ24-1446_Checklist.xlsx" TargetMode="External"/><Relationship Id="rId1" Type="http://schemas.openxmlformats.org/officeDocument/2006/relationships/externalLinkPath" Target="file:///G:\ENG\SUBDIV\EQ\EQ24\1446\3.0%20EQ24-1446_Reviewer%20Documents\EQ24-1446_Checklis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Shawn%20Sorenson\Checklist_Updated_20240123.xlsx" TargetMode="External"/><Relationship Id="rId1" Type="http://schemas.openxmlformats.org/officeDocument/2006/relationships/externalLinkPath" Target="file:///G:\ENG\SUBDIV\Shawn%20Sorenson\Checklist_Updated_20240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G\SUBDIV\EQ\EQ24\1375\3.0%20EQ24-1375_Reviewer%20Documents\EQ24-1375_Checklist.xlsx" TargetMode="External"/><Relationship Id="rId1" Type="http://schemas.openxmlformats.org/officeDocument/2006/relationships/externalLinkPath" Target="file:///G:\ENG\SUBDIV\EQ\EQ24\1375\3.0%20EQ24-1375_Reviewer%20Documents\EQ24-1375_Check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NG\SUBDIV\EQ\EQ22\2147\22-2147%20ESM%20WW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ApprovalList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"/>
      <sheetName val="Storm"/>
      <sheetName val="K-Calc-Long"/>
      <sheetName val="K-Calc-Short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ApprovalList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Lot2"/>
      <sheetName val="StormSimplifiedLot3"/>
      <sheetName val="StormSimplifiedLot4"/>
      <sheetName val="StormSimplifiedLot5"/>
      <sheetName val="Storm"/>
      <sheetName val="K-Calc-Long"/>
      <sheetName val="K-Calc-Short ProximalWells"/>
      <sheetName val="K-Calc-Short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ApprovalList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Lot1"/>
      <sheetName val="StormSimplifiedLot2"/>
      <sheetName val="StormSimplifiedLot3"/>
      <sheetName val="StormSimplifiedLot4"/>
      <sheetName val="Storm"/>
      <sheetName val="K-Calc-Long"/>
      <sheetName val="K-Calc-Short ProximalWells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 Jan 2024"/>
      <sheetName val="Review Notes"/>
      <sheetName val="ApprovalList"/>
      <sheetName val="Fee Sheet Dec 2023"/>
      <sheetName val="PSR Fees"/>
      <sheetName val="NSA Jan 2024"/>
      <sheetName val="NSA CMFX Jan 2024"/>
      <sheetName val="TV option1 Jan 2024"/>
      <sheetName val="TV option2 Jan 2024"/>
      <sheetName val="PBT Jan 2024"/>
      <sheetName val="PBT Long Jan 2024"/>
      <sheetName val="StormSimplified Jan 2024"/>
      <sheetName val="StormStandard Jan 2024"/>
      <sheetName val="K-Calc-Long"/>
      <sheetName val="K-Calc-Short Jan 2024"/>
      <sheetName val="HG Jan 2024"/>
      <sheetName val="DEQ-4"/>
      <sheetName val="DF Sizing Jan 2024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SM Jan 2024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Rule Update Checklist April2023"/>
      <sheetName val="Notes"/>
      <sheetName val="SUB Fees"/>
      <sheetName val="PSR Fees"/>
      <sheetName val="NSA"/>
      <sheetName val="NSA CMFX"/>
      <sheetName val="TV option1"/>
      <sheetName val="TV option2"/>
      <sheetName val="PBT"/>
      <sheetName val="PBT Long"/>
      <sheetName val="StormSimplified Jan 2024"/>
      <sheetName val="Storm"/>
      <sheetName val="K-Calc-Long"/>
      <sheetName val="K-Calc-Short"/>
      <sheetName val="HG Jan 2024"/>
      <sheetName val="DEQ-4"/>
      <sheetName val="DF Sizing"/>
      <sheetName val="Pressure Dose"/>
      <sheetName val="DEQ-3_with Certified Checklist"/>
      <sheetName val="DEQ-1-PWS-FinishedWaterStor"/>
      <sheetName val="DEQ-2 Main"/>
      <sheetName val="DEQ-1 Main"/>
      <sheetName val="DEQ-1(FireFlowTest)"/>
      <sheetName val="DEQ-4 Grease Interceptor"/>
      <sheetName val="Elev. Sand Mound"/>
      <sheetName val="3 pt triangulation"/>
      <sheetName val="DEQ 2 Ch 9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tion Rates"/>
      <sheetName val="Septic Tank Sizing"/>
      <sheetName val="Pipe Sizing"/>
      <sheetName val="Pressure Dose"/>
      <sheetName val="Elev. Sand Mound"/>
      <sheetName val="Drainfield Sizing"/>
      <sheetName val="List Page (DO NOT USE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9CF7-08EF-4FD0-B06A-2E0E6B48004C}">
  <sheetPr>
    <pageSetUpPr fitToPage="1"/>
  </sheetPr>
  <dimension ref="A1:S46"/>
  <sheetViews>
    <sheetView showGridLines="0" tabSelected="1" zoomScale="70" zoomScaleNormal="70" workbookViewId="0">
      <selection activeCell="Q25" sqref="Q25"/>
    </sheetView>
  </sheetViews>
  <sheetFormatPr defaultColWidth="9.140625" defaultRowHeight="15" x14ac:dyDescent="0.25"/>
  <cols>
    <col min="1" max="1" width="52.42578125" style="1" customWidth="1"/>
    <col min="2" max="2" width="15.5703125" style="1" bestFit="1" customWidth="1"/>
    <col min="3" max="3" width="9.42578125" style="1" bestFit="1" customWidth="1"/>
    <col min="4" max="4" width="12.7109375" style="1" customWidth="1"/>
    <col min="5" max="5" width="8.7109375" style="1" customWidth="1"/>
    <col min="6" max="6" width="10.7109375" style="1" bestFit="1" customWidth="1"/>
    <col min="7" max="7" width="12" style="1" bestFit="1" customWidth="1"/>
    <col min="8" max="8" width="9.7109375" style="1" customWidth="1"/>
    <col min="9" max="9" width="10.42578125" style="1" customWidth="1"/>
    <col min="10" max="10" width="12.28515625" style="1" customWidth="1"/>
    <col min="11" max="11" width="9.5703125" style="1" customWidth="1"/>
    <col min="12" max="12" width="10.7109375" style="1" customWidth="1"/>
    <col min="13" max="13" width="12" style="1" bestFit="1" customWidth="1"/>
    <col min="14" max="14" width="4.140625" style="1" customWidth="1"/>
    <col min="15" max="15" width="9.140625" style="1" customWidth="1"/>
    <col min="16" max="16" width="9.140625" style="1"/>
    <col min="17" max="17" width="27.140625" style="1" customWidth="1"/>
    <col min="18" max="18" width="14.28515625" style="1" customWidth="1"/>
    <col min="19" max="16384" width="9.140625" style="1"/>
  </cols>
  <sheetData>
    <row r="1" spans="1:19" ht="43.9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9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9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9" s="2" customFormat="1" ht="15.75" thickBo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S4" s="1"/>
    </row>
    <row r="5" spans="1:19" s="3" customFormat="1" ht="19.5" thickBot="1" x14ac:dyDescent="0.35"/>
    <row r="6" spans="1:19" s="3" customFormat="1" ht="18.75" x14ac:dyDescent="0.3">
      <c r="A6" s="4" t="s">
        <v>1</v>
      </c>
      <c r="B6" s="79"/>
      <c r="C6" s="79"/>
      <c r="D6" s="79"/>
      <c r="H6" s="83" t="s">
        <v>2</v>
      </c>
      <c r="I6" s="84"/>
      <c r="J6" s="84"/>
      <c r="K6" s="85"/>
    </row>
    <row r="7" spans="1:19" s="3" customFormat="1" ht="18.75" customHeight="1" x14ac:dyDescent="0.3">
      <c r="A7" s="4" t="s">
        <v>3</v>
      </c>
      <c r="B7" s="5"/>
      <c r="H7" s="6">
        <v>0.9</v>
      </c>
      <c r="I7" s="86" t="s">
        <v>4</v>
      </c>
      <c r="J7" s="87"/>
      <c r="K7" s="88"/>
    </row>
    <row r="8" spans="1:19" s="3" customFormat="1" ht="18.75" customHeight="1" x14ac:dyDescent="0.3">
      <c r="A8" s="4" t="s">
        <v>5</v>
      </c>
      <c r="B8" s="80"/>
      <c r="C8" s="81"/>
      <c r="D8" s="82"/>
      <c r="H8" s="8">
        <v>0.8</v>
      </c>
      <c r="I8" s="53" t="s">
        <v>6</v>
      </c>
      <c r="J8" s="54"/>
      <c r="K8" s="55"/>
    </row>
    <row r="9" spans="1:19" s="3" customFormat="1" ht="18.75" x14ac:dyDescent="0.3">
      <c r="A9" s="4" t="s">
        <v>7</v>
      </c>
      <c r="B9" s="7"/>
      <c r="H9" s="8">
        <v>0.1</v>
      </c>
      <c r="I9" s="53" t="s">
        <v>8</v>
      </c>
      <c r="J9" s="54"/>
      <c r="K9" s="55"/>
    </row>
    <row r="10" spans="1:19" s="3" customFormat="1" ht="19.5" thickBot="1" x14ac:dyDescent="0.35">
      <c r="A10" s="4" t="s">
        <v>9</v>
      </c>
      <c r="B10" s="7"/>
      <c r="H10" s="10">
        <v>0.2</v>
      </c>
      <c r="I10" s="71" t="s">
        <v>10</v>
      </c>
      <c r="J10" s="72"/>
      <c r="K10" s="73"/>
    </row>
    <row r="11" spans="1:19" s="3" customFormat="1" ht="18.75" x14ac:dyDescent="0.3">
      <c r="A11" s="4"/>
      <c r="B11" s="59"/>
      <c r="H11" s="57"/>
      <c r="I11" s="74"/>
      <c r="J11" s="74"/>
      <c r="K11" s="74"/>
      <c r="L11" s="58"/>
    </row>
    <row r="12" spans="1:19" s="3" customFormat="1" ht="19.5" customHeight="1" x14ac:dyDescent="0.3">
      <c r="A12" s="4" t="s">
        <v>11</v>
      </c>
      <c r="B12" s="11"/>
      <c r="C12" s="3" t="s">
        <v>12</v>
      </c>
      <c r="D12" s="3" t="str">
        <f>IF(B12&lt;25.01%,"OK","STOP, Sumbit a DEQ-8 Plan")</f>
        <v>OK</v>
      </c>
      <c r="H12" s="3" t="s">
        <v>13</v>
      </c>
      <c r="Q12" s="12"/>
      <c r="R12" s="12"/>
      <c r="S12" s="12"/>
    </row>
    <row r="13" spans="1:19" s="3" customFormat="1" ht="19.5" customHeight="1" x14ac:dyDescent="0.3">
      <c r="A13" s="4" t="s">
        <v>14</v>
      </c>
      <c r="B13" s="9"/>
      <c r="D13" s="3" t="str">
        <f>IF(B13="No","OK","STOP, Submit a DEQ-8 Plan")</f>
        <v>STOP, Submit a DEQ-8 Plan</v>
      </c>
      <c r="H13" s="3" t="s">
        <v>13</v>
      </c>
      <c r="Q13" s="12"/>
      <c r="R13" s="12"/>
      <c r="S13" s="12"/>
    </row>
    <row r="14" spans="1:19" s="3" customFormat="1" ht="19.5" customHeight="1" x14ac:dyDescent="0.3">
      <c r="R14" s="75"/>
      <c r="S14" s="75"/>
    </row>
    <row r="15" spans="1:19" s="3" customFormat="1" ht="19.5" customHeight="1" x14ac:dyDescent="0.3">
      <c r="A15" s="13" t="s">
        <v>15</v>
      </c>
      <c r="B15" s="14"/>
      <c r="C15" s="3" t="s">
        <v>16</v>
      </c>
      <c r="H15" s="15"/>
      <c r="P15" s="15"/>
    </row>
    <row r="16" spans="1:19" s="3" customFormat="1" ht="19.5" customHeight="1" x14ac:dyDescent="0.3">
      <c r="H16" s="15"/>
      <c r="P16" s="15"/>
    </row>
    <row r="17" spans="1:8" s="3" customFormat="1" ht="19.5" customHeight="1" x14ac:dyDescent="0.3">
      <c r="A17" s="13" t="s">
        <v>17</v>
      </c>
      <c r="B17" s="9"/>
      <c r="C17" s="3" t="s">
        <v>18</v>
      </c>
      <c r="D17" s="16">
        <f>B17*43560</f>
        <v>0</v>
      </c>
      <c r="E17" s="17" t="s">
        <v>19</v>
      </c>
    </row>
    <row r="18" spans="1:8" s="3" customFormat="1" ht="19.5" customHeight="1" x14ac:dyDescent="0.3">
      <c r="A18" s="13"/>
      <c r="B18" s="18"/>
      <c r="G18" s="19" t="e">
        <f>SUM(D34:D35)/D17</f>
        <v>#DIV/0!</v>
      </c>
    </row>
    <row r="19" spans="1:8" s="18" customFormat="1" ht="19.5" customHeight="1" x14ac:dyDescent="0.3">
      <c r="A19" s="20" t="s">
        <v>20</v>
      </c>
      <c r="D19" s="21">
        <f>SUM((D34+D35)*0.5)/12</f>
        <v>0</v>
      </c>
      <c r="E19" s="17" t="s">
        <v>21</v>
      </c>
    </row>
    <row r="20" spans="1:8" s="18" customFormat="1" ht="19.5" customHeight="1" x14ac:dyDescent="0.3">
      <c r="A20" s="20"/>
      <c r="D20" s="22"/>
      <c r="E20" s="3"/>
    </row>
    <row r="21" spans="1:8" s="18" customFormat="1" ht="19.5" customHeight="1" x14ac:dyDescent="0.3">
      <c r="A21" s="20" t="s">
        <v>20</v>
      </c>
      <c r="D21" s="23">
        <f>SUM(((D34-D26)+(D35-D27))*0.5)/12</f>
        <v>0</v>
      </c>
      <c r="E21" s="17" t="s">
        <v>21</v>
      </c>
    </row>
    <row r="22" spans="1:8" s="18" customFormat="1" ht="19.5" customHeight="1" x14ac:dyDescent="0.3">
      <c r="A22" s="18" t="s">
        <v>22</v>
      </c>
      <c r="D22" s="3"/>
      <c r="E22" s="3"/>
    </row>
    <row r="23" spans="1:8" s="18" customFormat="1" ht="19.5" customHeight="1" thickBot="1" x14ac:dyDescent="0.35">
      <c r="A23" s="20"/>
    </row>
    <row r="24" spans="1:8" s="3" customFormat="1" ht="19.5" customHeight="1" x14ac:dyDescent="0.3">
      <c r="F24" s="60" t="s">
        <v>23</v>
      </c>
      <c r="G24" s="61"/>
      <c r="H24" s="62"/>
    </row>
    <row r="25" spans="1:8" s="3" customFormat="1" ht="19.5" customHeight="1" thickBot="1" x14ac:dyDescent="0.35">
      <c r="A25" s="63" t="s">
        <v>24</v>
      </c>
      <c r="B25" s="63"/>
      <c r="C25" s="63"/>
      <c r="D25" s="63"/>
      <c r="E25" s="64"/>
      <c r="F25" s="65" t="s">
        <v>25</v>
      </c>
      <c r="G25" s="66"/>
      <c r="H25" s="67"/>
    </row>
    <row r="26" spans="1:8" s="3" customFormat="1" ht="19.5" customHeight="1" x14ac:dyDescent="0.3">
      <c r="A26" s="4" t="s">
        <v>26</v>
      </c>
      <c r="B26" s="3">
        <f>D26/43560</f>
        <v>0</v>
      </c>
      <c r="C26" s="3" t="s">
        <v>27</v>
      </c>
      <c r="D26" s="9"/>
      <c r="E26" s="3" t="s">
        <v>19</v>
      </c>
      <c r="F26" s="24" t="s">
        <v>28</v>
      </c>
      <c r="G26" s="3">
        <f>H7*($B$15/12)*D26</f>
        <v>0</v>
      </c>
      <c r="H26" s="25" t="s">
        <v>21</v>
      </c>
    </row>
    <row r="27" spans="1:8" s="3" customFormat="1" ht="19.5" customHeight="1" x14ac:dyDescent="0.3">
      <c r="A27" s="4" t="s">
        <v>29</v>
      </c>
      <c r="B27" s="3">
        <f t="shared" ref="B27:B29" si="0">D27/43560</f>
        <v>0</v>
      </c>
      <c r="C27" s="3" t="s">
        <v>27</v>
      </c>
      <c r="D27" s="9"/>
      <c r="E27" s="3" t="s">
        <v>19</v>
      </c>
      <c r="F27" s="24" t="s">
        <v>28</v>
      </c>
      <c r="G27" s="3">
        <f>H8*($B$15/12)*D27</f>
        <v>0</v>
      </c>
      <c r="H27" s="25" t="s">
        <v>21</v>
      </c>
    </row>
    <row r="28" spans="1:8" s="3" customFormat="1" ht="19.5" customHeight="1" x14ac:dyDescent="0.3">
      <c r="A28" s="4" t="s">
        <v>30</v>
      </c>
      <c r="B28" s="3">
        <f t="shared" si="0"/>
        <v>0</v>
      </c>
      <c r="C28" s="3" t="s">
        <v>27</v>
      </c>
      <c r="D28" s="9"/>
      <c r="E28" s="3" t="s">
        <v>19</v>
      </c>
      <c r="F28" s="24" t="s">
        <v>28</v>
      </c>
      <c r="G28" s="3">
        <f>H9*($B$15/12)*D28</f>
        <v>0</v>
      </c>
      <c r="H28" s="25" t="s">
        <v>21</v>
      </c>
    </row>
    <row r="29" spans="1:8" s="3" customFormat="1" ht="19.5" customHeight="1" x14ac:dyDescent="0.3">
      <c r="A29" s="26" t="s">
        <v>31</v>
      </c>
      <c r="B29" s="27">
        <f t="shared" si="0"/>
        <v>0</v>
      </c>
      <c r="C29" s="27" t="s">
        <v>27</v>
      </c>
      <c r="D29" s="28">
        <f>D17-D28-D27-D26</f>
        <v>0</v>
      </c>
      <c r="E29" s="27" t="s">
        <v>19</v>
      </c>
      <c r="F29" s="29" t="s">
        <v>28</v>
      </c>
      <c r="G29" s="3">
        <f>H10*($B$15/12)*D29</f>
        <v>0</v>
      </c>
      <c r="H29" s="30" t="s">
        <v>21</v>
      </c>
    </row>
    <row r="30" spans="1:8" s="3" customFormat="1" ht="19.5" customHeight="1" x14ac:dyDescent="0.35">
      <c r="A30" s="31" t="s">
        <v>32</v>
      </c>
      <c r="B30" s="32">
        <f>SUM(B26:B29)</f>
        <v>0</v>
      </c>
      <c r="C30" s="32" t="s">
        <v>27</v>
      </c>
      <c r="D30" s="32">
        <f>SUM(D26:D29)</f>
        <v>0</v>
      </c>
      <c r="E30" s="33" t="s">
        <v>19</v>
      </c>
      <c r="F30" s="34" t="s">
        <v>33</v>
      </c>
      <c r="G30" s="35">
        <f>SUM(G26:G29)</f>
        <v>0</v>
      </c>
      <c r="H30" s="36" t="s">
        <v>21</v>
      </c>
    </row>
    <row r="31" spans="1:8" s="3" customFormat="1" ht="19.5" customHeight="1" thickBot="1" x14ac:dyDescent="0.35">
      <c r="A31" s="4"/>
      <c r="F31" s="37"/>
      <c r="G31" s="38"/>
      <c r="H31" s="39"/>
    </row>
    <row r="32" spans="1:8" s="3" customFormat="1" ht="19.5" customHeight="1" x14ac:dyDescent="0.3">
      <c r="A32" s="4"/>
      <c r="F32" s="60" t="s">
        <v>23</v>
      </c>
      <c r="G32" s="61"/>
      <c r="H32" s="62"/>
    </row>
    <row r="33" spans="1:14" s="3" customFormat="1" ht="19.5" customHeight="1" thickBot="1" x14ac:dyDescent="0.35">
      <c r="A33" s="63" t="s">
        <v>34</v>
      </c>
      <c r="B33" s="63"/>
      <c r="C33" s="63"/>
      <c r="D33" s="63"/>
      <c r="E33" s="64"/>
      <c r="F33" s="65" t="s">
        <v>25</v>
      </c>
      <c r="G33" s="66"/>
      <c r="H33" s="67"/>
    </row>
    <row r="34" spans="1:14" s="3" customFormat="1" ht="19.5" customHeight="1" x14ac:dyDescent="0.3">
      <c r="A34" s="4" t="s">
        <v>26</v>
      </c>
      <c r="B34" s="3">
        <f>D34/43560</f>
        <v>0</v>
      </c>
      <c r="C34" s="3" t="s">
        <v>27</v>
      </c>
      <c r="D34" s="9"/>
      <c r="E34" s="3" t="s">
        <v>19</v>
      </c>
      <c r="F34" s="24" t="s">
        <v>28</v>
      </c>
      <c r="G34" s="3">
        <f>H7*($B$15/12)*D34</f>
        <v>0</v>
      </c>
      <c r="H34" s="25" t="s">
        <v>21</v>
      </c>
    </row>
    <row r="35" spans="1:14" s="3" customFormat="1" ht="19.5" customHeight="1" x14ac:dyDescent="0.3">
      <c r="A35" s="4" t="s">
        <v>29</v>
      </c>
      <c r="B35" s="3">
        <f t="shared" ref="B35" si="1">D35/43560</f>
        <v>0</v>
      </c>
      <c r="C35" s="3" t="s">
        <v>27</v>
      </c>
      <c r="D35" s="9"/>
      <c r="E35" s="3" t="s">
        <v>19</v>
      </c>
      <c r="F35" s="24" t="s">
        <v>28</v>
      </c>
      <c r="G35" s="3">
        <f>H8*($B$15/12)*D35</f>
        <v>0</v>
      </c>
      <c r="H35" s="25" t="s">
        <v>21</v>
      </c>
    </row>
    <row r="36" spans="1:14" s="3" customFormat="1" ht="19.5" customHeight="1" x14ac:dyDescent="0.3">
      <c r="A36" s="4" t="s">
        <v>30</v>
      </c>
      <c r="B36" s="3">
        <f>D36/43560</f>
        <v>0</v>
      </c>
      <c r="C36" s="3" t="s">
        <v>27</v>
      </c>
      <c r="D36" s="9"/>
      <c r="E36" s="3" t="s">
        <v>19</v>
      </c>
      <c r="F36" s="24" t="s">
        <v>28</v>
      </c>
      <c r="G36" s="3">
        <f>H9*($B$15/12)*D36</f>
        <v>0</v>
      </c>
      <c r="H36" s="25" t="s">
        <v>21</v>
      </c>
    </row>
    <row r="37" spans="1:14" s="3" customFormat="1" ht="19.5" customHeight="1" x14ac:dyDescent="0.3">
      <c r="A37" s="26" t="s">
        <v>31</v>
      </c>
      <c r="B37" s="27">
        <f>D37/43560</f>
        <v>0</v>
      </c>
      <c r="C37" s="27" t="s">
        <v>27</v>
      </c>
      <c r="D37" s="27">
        <f>D17-D36-D35-D34</f>
        <v>0</v>
      </c>
      <c r="E37" s="27" t="s">
        <v>19</v>
      </c>
      <c r="F37" s="29" t="s">
        <v>28</v>
      </c>
      <c r="G37" s="3">
        <f>H10*($B$15/12)*D37</f>
        <v>0</v>
      </c>
      <c r="H37" s="30" t="s">
        <v>21</v>
      </c>
    </row>
    <row r="38" spans="1:14" s="3" customFormat="1" ht="19.5" customHeight="1" thickBot="1" x14ac:dyDescent="0.4">
      <c r="A38" s="40" t="s">
        <v>32</v>
      </c>
      <c r="B38" s="41">
        <f>SUM(B34:B37)</f>
        <v>0</v>
      </c>
      <c r="C38" s="41" t="s">
        <v>27</v>
      </c>
      <c r="D38" s="41">
        <f>SUM(D34:D37)</f>
        <v>0</v>
      </c>
      <c r="E38" s="42" t="s">
        <v>19</v>
      </c>
      <c r="F38" s="43" t="s">
        <v>33</v>
      </c>
      <c r="G38" s="44">
        <f>SUM(G34:G37)</f>
        <v>0</v>
      </c>
      <c r="H38" s="45" t="s">
        <v>21</v>
      </c>
    </row>
    <row r="39" spans="1:14" s="3" customFormat="1" ht="19.5" customHeight="1" x14ac:dyDescent="0.3">
      <c r="A39" s="4"/>
      <c r="F39" s="46"/>
      <c r="G39" s="47"/>
      <c r="H39" s="48"/>
    </row>
    <row r="40" spans="1:14" s="3" customFormat="1" ht="19.5" customHeight="1" thickBot="1" x14ac:dyDescent="0.35">
      <c r="A40" s="68" t="s">
        <v>35</v>
      </c>
      <c r="B40" s="68"/>
      <c r="C40" s="68"/>
      <c r="D40" s="68"/>
      <c r="E40" s="69"/>
      <c r="F40" s="49" t="s">
        <v>36</v>
      </c>
      <c r="G40" s="44">
        <f>G38-G30</f>
        <v>0</v>
      </c>
      <c r="H40" s="45" t="s">
        <v>21</v>
      </c>
    </row>
    <row r="41" spans="1:14" s="3" customFormat="1" ht="19.5" customHeight="1" x14ac:dyDescent="0.3">
      <c r="A41" s="13"/>
      <c r="B41" s="13"/>
      <c r="C41" s="13"/>
      <c r="D41" s="13"/>
      <c r="E41" s="13"/>
      <c r="F41" s="50"/>
      <c r="G41" s="51"/>
      <c r="H41" s="18"/>
      <c r="I41" s="50"/>
      <c r="J41" s="51"/>
      <c r="K41" s="18"/>
      <c r="L41" s="50"/>
      <c r="M41" s="51"/>
      <c r="N41" s="18"/>
    </row>
    <row r="42" spans="1:14" s="3" customFormat="1" ht="19.5" customHeight="1" x14ac:dyDescent="0.3">
      <c r="A42" s="56" t="s">
        <v>37</v>
      </c>
      <c r="B42" s="52"/>
    </row>
    <row r="43" spans="1:14" s="3" customFormat="1" ht="18.75" x14ac:dyDescent="0.3"/>
    <row r="44" spans="1:14" s="3" customFormat="1" ht="18.75" x14ac:dyDescent="0.3"/>
    <row r="46" spans="1:14" x14ac:dyDescent="0.25">
      <c r="A46" s="70"/>
      <c r="B46" s="70"/>
      <c r="C46" s="70"/>
    </row>
  </sheetData>
  <mergeCells count="16">
    <mergeCell ref="A1:N4"/>
    <mergeCell ref="B6:D6"/>
    <mergeCell ref="B8:D8"/>
    <mergeCell ref="H6:K6"/>
    <mergeCell ref="I7:K7"/>
    <mergeCell ref="I10:K10"/>
    <mergeCell ref="I11:K11"/>
    <mergeCell ref="R14:S14"/>
    <mergeCell ref="F24:H24"/>
    <mergeCell ref="A25:E25"/>
    <mergeCell ref="F25:H25"/>
    <mergeCell ref="F32:H32"/>
    <mergeCell ref="A33:E33"/>
    <mergeCell ref="F33:H33"/>
    <mergeCell ref="A40:E40"/>
    <mergeCell ref="A46:C46"/>
  </mergeCells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StormSimplified September 2024</vt:lpstr>
      <vt:lpstr>'StormSimplified September 2024'!Print_Area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Sorenson, Shawn</dc:creator>
  <cp:keywords/>
  <dc:description/>
  <cp:lastModifiedBy>Rowland, Shawn</cp:lastModifiedBy>
  <cp:revision/>
  <dcterms:created xsi:type="dcterms:W3CDTF">2024-02-21T19:10:29Z</dcterms:created>
  <dcterms:modified xsi:type="dcterms:W3CDTF">2024-09-25T16:54:13Z</dcterms:modified>
  <cp:category/>
  <cp:contentStatus/>
</cp:coreProperties>
</file>