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and\LUST\Documents\downloadables\"/>
    </mc:Choice>
  </mc:AlternateContent>
  <xr:revisionPtr revIDLastSave="0" documentId="13_ncr:1_{718EF151-A02E-4AA3-9473-B90F53A86E46}" xr6:coauthVersionLast="47" xr6:coauthVersionMax="47" xr10:uidLastSave="{00000000-0000-0000-0000-000000000000}"/>
  <bookViews>
    <workbookView xWindow="17265" yWindow="3690" windowWidth="24525" windowHeight="15435" firstSheet="1" activeTab="6" xr2:uid="{5DC9D39E-BB8B-4F03-870E-9EEDA98FE0B0}"/>
  </bookViews>
  <sheets>
    <sheet name="Apdx A - MNA" sheetId="1" r:id="rId1"/>
    <sheet name="Apdx B - Excavation" sheetId="2" r:id="rId2"/>
    <sheet name="Apdx C - SVE" sheetId="3" r:id="rId3"/>
    <sheet name="Apdx D - AS" sheetId="4" r:id="rId4"/>
    <sheet name="Apdx E - Biosparge" sheetId="5" r:id="rId5"/>
    <sheet name="Apdx F - DP Extraction" sheetId="6" r:id="rId6"/>
    <sheet name="Apdx G - Chem Ox" sheetId="7" r:id="rId7"/>
    <sheet name="Apdx H - FP Recovery" sheetId="8" r:id="rId8"/>
    <sheet name="Apdx I - P&amp;T" sheetId="10" r:id="rId9"/>
  </sheets>
  <definedNames>
    <definedName name="_xlnm.Print_Area" localSheetId="6">'Apdx G - Chem Ox'!$B$2:$AE$9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5" l="1"/>
  <c r="H5" i="5"/>
  <c r="H7" i="5" s="1"/>
  <c r="F7" i="5"/>
  <c r="G7" i="5"/>
  <c r="V7" i="10" l="1"/>
  <c r="V8" i="10" s="1"/>
  <c r="W7" i="10"/>
  <c r="X7" i="10"/>
  <c r="Y7" i="10"/>
  <c r="Z7" i="10"/>
  <c r="AA7" i="10"/>
  <c r="V6" i="10"/>
  <c r="W6" i="10"/>
  <c r="X6" i="10"/>
  <c r="Y6" i="10"/>
  <c r="Y8" i="10" s="1"/>
  <c r="Z6" i="10"/>
  <c r="AA6" i="10"/>
  <c r="AA8" i="10" s="1"/>
  <c r="Z8" i="10"/>
  <c r="E7" i="10"/>
  <c r="U7" i="10" s="1"/>
  <c r="E6" i="10"/>
  <c r="U6" i="10" s="1"/>
  <c r="W8" i="10" l="1"/>
  <c r="X8" i="10"/>
  <c r="U8" i="10"/>
  <c r="AC9" i="7"/>
  <c r="AB9" i="7"/>
  <c r="Z9" i="7"/>
  <c r="X9" i="7"/>
  <c r="W9" i="7"/>
  <c r="V9" i="7"/>
  <c r="H8" i="6" l="1"/>
  <c r="G8" i="6"/>
  <c r="C8" i="6"/>
  <c r="U7" i="6"/>
  <c r="S7" i="6"/>
  <c r="S8" i="6" s="1"/>
  <c r="R7" i="6"/>
  <c r="Q7" i="6"/>
  <c r="U6" i="6"/>
  <c r="S6" i="6"/>
  <c r="R6" i="6"/>
  <c r="R8" i="6" s="1"/>
  <c r="Q6" i="6"/>
  <c r="F6" i="2"/>
  <c r="E6" i="2"/>
  <c r="Z7" i="1"/>
  <c r="Z6" i="1"/>
  <c r="C6" i="4"/>
  <c r="I6" i="8"/>
  <c r="H6" i="8"/>
  <c r="J5" i="8"/>
  <c r="J4" i="8"/>
  <c r="J6" i="8" s="1"/>
  <c r="C7" i="3"/>
  <c r="T6" i="3"/>
  <c r="S6" i="3"/>
  <c r="R6" i="3"/>
  <c r="Q6" i="3"/>
  <c r="P6" i="3"/>
  <c r="O6" i="3"/>
  <c r="T5" i="3"/>
  <c r="S5" i="3"/>
  <c r="S7" i="3" s="1"/>
  <c r="R5" i="3"/>
  <c r="Q5" i="3"/>
  <c r="P5" i="3"/>
  <c r="O5" i="3"/>
  <c r="O7" i="3" s="1"/>
  <c r="T7" i="3" l="1"/>
  <c r="V7" i="6"/>
  <c r="Q8" i="6"/>
  <c r="T6" i="6"/>
  <c r="R7" i="3"/>
  <c r="Q7" i="3"/>
  <c r="V6" i="6"/>
  <c r="V8" i="6" s="1"/>
  <c r="P7" i="3"/>
  <c r="U8" i="6"/>
  <c r="T7" i="6"/>
  <c r="T8" i="6" l="1"/>
</calcChain>
</file>

<file path=xl/sharedStrings.xml><?xml version="1.0" encoding="utf-8"?>
<sst xmlns="http://schemas.openxmlformats.org/spreadsheetml/2006/main" count="369" uniqueCount="154">
  <si>
    <t>Date</t>
  </si>
  <si>
    <t>SVE Unit Performance</t>
  </si>
  <si>
    <t>Lab Analysis</t>
  </si>
  <si>
    <t>Period Mass Removal</t>
  </si>
  <si>
    <t>Operation Time During Period</t>
  </si>
  <si>
    <t>Vacuum at SVE Unit</t>
  </si>
  <si>
    <t>Effluent Temperature</t>
  </si>
  <si>
    <t>System Air Flow Rate</t>
  </si>
  <si>
    <t>This Period VOC by PID</t>
  </si>
  <si>
    <t>Benzene</t>
  </si>
  <si>
    <t>Toluene</t>
  </si>
  <si>
    <t>Ethylbenzene</t>
  </si>
  <si>
    <t>Xylenes</t>
  </si>
  <si>
    <t>Total VOC</t>
  </si>
  <si>
    <t>VOC Emissions by PID</t>
  </si>
  <si>
    <t>VOC Emissions by Lab</t>
  </si>
  <si>
    <t>Hours</t>
  </si>
  <si>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>F</t>
    </r>
  </si>
  <si>
    <t>scfm</t>
  </si>
  <si>
    <t>ppm</t>
  </si>
  <si>
    <t>lb</t>
  </si>
  <si>
    <t>Totals</t>
  </si>
  <si>
    <t>Well ID</t>
  </si>
  <si>
    <t>Operational Time</t>
  </si>
  <si>
    <t>Removal Method</t>
  </si>
  <si>
    <t>Pre-Treatment LNAPL Thickness</t>
  </si>
  <si>
    <t>Post-Treatment LNAPL Thickness</t>
  </si>
  <si>
    <t>Groundwater Extracted</t>
  </si>
  <si>
    <t>LNAPL Extracted</t>
  </si>
  <si>
    <t>Hr</t>
  </si>
  <si>
    <t>ft</t>
  </si>
  <si>
    <t>gal</t>
  </si>
  <si>
    <t>lbs</t>
  </si>
  <si>
    <t>Positive Pressure at Unit</t>
  </si>
  <si>
    <t>Total Injection Flow Rate</t>
  </si>
  <si>
    <t>psig</t>
  </si>
  <si>
    <t>Total</t>
  </si>
  <si>
    <t>Well/Sample Information</t>
  </si>
  <si>
    <t>Analytical Data</t>
  </si>
  <si>
    <t>Sample ID</t>
  </si>
  <si>
    <t>MTBE</t>
  </si>
  <si>
    <t>Naphthalene</t>
  </si>
  <si>
    <t>1,2 - DCA</t>
  </si>
  <si>
    <t>EDB</t>
  </si>
  <si>
    <t>C5 - C8 Aliphatics</t>
  </si>
  <si>
    <t>C9 - C12 Aliphatics</t>
  </si>
  <si>
    <t>C9 - C10 Aromatics</t>
  </si>
  <si>
    <t>EPH</t>
  </si>
  <si>
    <t>C9 - C18 Aliphatics</t>
  </si>
  <si>
    <t>C19 - C36 Aliphatics</t>
  </si>
  <si>
    <t>C11 - C22 Aromatics</t>
  </si>
  <si>
    <t>μg/L</t>
  </si>
  <si>
    <t>RBSL/Standard</t>
  </si>
  <si>
    <t>Field Parameters</t>
  </si>
  <si>
    <t>Intrinsic Biodegradation Indicators</t>
  </si>
  <si>
    <t>Casing Elevation</t>
  </si>
  <si>
    <t>DTW</t>
  </si>
  <si>
    <t>GW Elevation</t>
  </si>
  <si>
    <t>Dissolved Oxygen</t>
  </si>
  <si>
    <t>Temperature</t>
  </si>
  <si>
    <t>pH</t>
  </si>
  <si>
    <t>Specific Conductance</t>
  </si>
  <si>
    <t>Turbidity</t>
  </si>
  <si>
    <t>ORP</t>
  </si>
  <si>
    <t>Nitrates/Nitrites</t>
  </si>
  <si>
    <t>Ferrous Iron</t>
  </si>
  <si>
    <t>Sulfates</t>
  </si>
  <si>
    <t>Manganese</t>
  </si>
  <si>
    <t>Methane</t>
  </si>
  <si>
    <t>mg/L</t>
  </si>
  <si>
    <t>°C</t>
  </si>
  <si>
    <t>SU</t>
  </si>
  <si>
    <t>μS/cm</t>
  </si>
  <si>
    <t>mV</t>
  </si>
  <si>
    <t>Excavation ID</t>
  </si>
  <si>
    <t>Excavation Completion Date</t>
  </si>
  <si>
    <t>Area Name on Figure/Map</t>
  </si>
  <si>
    <t>In Place Amount Removed</t>
  </si>
  <si>
    <t>Loose Amount Removed</t>
  </si>
  <si>
    <t>Average Depth</t>
  </si>
  <si>
    <t>Footprint Area</t>
  </si>
  <si>
    <t>Soil Disposal Method</t>
  </si>
  <si>
    <r>
      <t>yd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</si>
  <si>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ft</t>
    </r>
    <r>
      <rPr>
        <vertAlign val="superscript"/>
        <sz val="11"/>
        <color theme="1"/>
        <rFont val="Calibri"/>
        <family val="2"/>
        <scheme val="minor"/>
      </rPr>
      <t>2</t>
    </r>
  </si>
  <si>
    <t>Date Taken</t>
  </si>
  <si>
    <t>Name on Figure/Map</t>
  </si>
  <si>
    <t>Type</t>
  </si>
  <si>
    <t>EPH Screen</t>
  </si>
  <si>
    <t>mg/kg</t>
  </si>
  <si>
    <t>System Performance</t>
  </si>
  <si>
    <t>Groundwater Sample Analysis</t>
  </si>
  <si>
    <t>Vapor Analysis</t>
  </si>
  <si>
    <t>Mass Removal</t>
  </si>
  <si>
    <t>Field</t>
  </si>
  <si>
    <t>Lab</t>
  </si>
  <si>
    <t>VOC Removed From LNAPL</t>
  </si>
  <si>
    <t>Induced Vacuum</t>
  </si>
  <si>
    <t>Total Fluid Recovered per Period</t>
  </si>
  <si>
    <t>Total LNAPL Recovered per Period</t>
  </si>
  <si>
    <t>Influent Groundwater Concentration</t>
  </si>
  <si>
    <t>Effluent Groundwater Concentration</t>
  </si>
  <si>
    <t>VOC Removed From Vapor</t>
  </si>
  <si>
    <t>VOC Removed From Groundwater</t>
  </si>
  <si>
    <t>Total VOC For Period</t>
  </si>
  <si>
    <t>in Hg</t>
  </si>
  <si>
    <r>
      <rPr>
        <b/>
        <sz val="11"/>
        <color theme="1"/>
        <rFont val="Calibri"/>
        <family val="2"/>
      </rPr>
      <t>°</t>
    </r>
    <r>
      <rPr>
        <b/>
        <sz val="11"/>
        <color theme="1"/>
        <rFont val="Calibri"/>
        <family val="2"/>
        <scheme val="minor"/>
      </rPr>
      <t>F</t>
    </r>
  </si>
  <si>
    <r>
      <rPr>
        <b/>
        <sz val="11"/>
        <color theme="1"/>
        <rFont val="Calibri"/>
        <family val="2"/>
      </rPr>
      <t>μ</t>
    </r>
    <r>
      <rPr>
        <b/>
        <sz val="11"/>
        <color theme="1"/>
        <rFont val="Calibri"/>
        <family val="2"/>
        <scheme val="minor"/>
      </rPr>
      <t>g/L</t>
    </r>
  </si>
  <si>
    <r>
      <t>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vertAlign val="superscript"/>
        <sz val="11"/>
        <color rgb="FFFF0000"/>
        <rFont val="Calibri"/>
        <family val="2"/>
        <scheme val="minor"/>
      </rPr>
      <t>*</t>
    </r>
  </si>
  <si>
    <r>
      <t>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vertAlign val="superscript"/>
        <sz val="11"/>
        <color rgb="FFFF0000"/>
        <rFont val="Calibri"/>
        <family val="2"/>
        <scheme val="minor"/>
      </rPr>
      <t>*</t>
    </r>
  </si>
  <si>
    <r>
      <t>*</t>
    </r>
    <r>
      <rPr>
        <sz val="11"/>
        <rFont val="Calibri"/>
        <family val="2"/>
        <scheme val="minor"/>
      </rPr>
      <t xml:space="preserve"> - Measurements only needed if SVE used in conjuction with oxygen application (ORC, Ozone, 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, Peroxides, etc.)</t>
    </r>
  </si>
  <si>
    <t>Monitoring Parameters</t>
  </si>
  <si>
    <t>Oxidation-Reduction Potential</t>
  </si>
  <si>
    <t>Lab Parameters</t>
  </si>
  <si>
    <t>Nitrate/Nitrite</t>
  </si>
  <si>
    <t>Sulfate</t>
  </si>
  <si>
    <t>Application Parameters</t>
  </si>
  <si>
    <t>Gas</t>
  </si>
  <si>
    <t>Duration</t>
  </si>
  <si>
    <t>Injection Pressure</t>
  </si>
  <si>
    <t>Number of Injection Points</t>
  </si>
  <si>
    <t>psi</t>
  </si>
  <si>
    <r>
      <rPr>
        <sz val="11"/>
        <color theme="1"/>
        <rFont val="Calibri"/>
        <family val="2"/>
      </rPr>
      <t>μ</t>
    </r>
    <r>
      <rPr>
        <sz val="11"/>
        <color theme="1"/>
        <rFont val="Calibri"/>
        <family val="2"/>
        <scheme val="minor"/>
      </rPr>
      <t>g/m</t>
    </r>
    <r>
      <rPr>
        <vertAlign val="superscript"/>
        <sz val="11"/>
        <color theme="1"/>
        <rFont val="Calibri"/>
        <family val="2"/>
        <scheme val="minor"/>
      </rPr>
      <t>3</t>
    </r>
  </si>
  <si>
    <t>Liquid/Slurry</t>
  </si>
  <si>
    <t>Mass of Oxidizer Injected</t>
  </si>
  <si>
    <t>Mass of Catalyst Injected</t>
  </si>
  <si>
    <t>Injection Top Depth</t>
  </si>
  <si>
    <t>Injection Bottom Depth</t>
  </si>
  <si>
    <r>
      <t>O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</si>
  <si>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CO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</si>
  <si>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O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Volume</t>
    </r>
  </si>
  <si>
    <r>
      <rPr>
        <b/>
        <sz val="11"/>
        <color theme="1"/>
        <rFont val="Calibri"/>
        <family val="2"/>
      </rPr>
      <t>°</t>
    </r>
    <r>
      <rPr>
        <b/>
        <sz val="11"/>
        <color theme="1"/>
        <rFont val="Calibri"/>
        <family val="2"/>
        <scheme val="minor"/>
      </rPr>
      <t>C</t>
    </r>
  </si>
  <si>
    <r>
      <rPr>
        <b/>
        <sz val="11"/>
        <color theme="1"/>
        <rFont val="Calibri"/>
        <family val="2"/>
      </rPr>
      <t>μ</t>
    </r>
    <r>
      <rPr>
        <b/>
        <sz val="11"/>
        <color theme="1"/>
        <rFont val="Calibri"/>
        <family val="2"/>
        <scheme val="minor"/>
      </rPr>
      <t>S/cm</t>
    </r>
  </si>
  <si>
    <r>
      <t>ft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</si>
  <si>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Pumping Rate</t>
  </si>
  <si>
    <t>Gal/Hr</t>
  </si>
  <si>
    <t>Pumping Mode</t>
  </si>
  <si>
    <t>Influent Samples</t>
  </si>
  <si>
    <t>Effluent Samples</t>
  </si>
  <si>
    <t>L/Hr</t>
  </si>
  <si>
    <t>Injection Point</t>
  </si>
  <si>
    <t>Days in Period</t>
  </si>
  <si>
    <t>%</t>
  </si>
  <si>
    <t>Operational Percentage</t>
  </si>
  <si>
    <t>Injection Air Flow Rate</t>
  </si>
  <si>
    <t>Injection Point Type</t>
  </si>
  <si>
    <t>Horz./Vert.</t>
  </si>
  <si>
    <t>Point Operation Parameters</t>
  </si>
  <si>
    <t>Air Injection</t>
  </si>
  <si>
    <t>Injection Depth</t>
  </si>
  <si>
    <t>Nutrient Injection</t>
  </si>
  <si>
    <t>Nutrient Type</t>
  </si>
  <si>
    <t>Injection Rate</t>
  </si>
  <si>
    <t>lb/min</t>
  </si>
  <si>
    <t>NTU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</si>
</sst>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theme="9" tint="0.39997558519241921"/>
        <bgColor indexed="64"/>
      </patternFill>
    </fill>
  </fills>
  <borders count="6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uble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7F7F7F"/>
      </left>
      <right style="medium">
        <color auto="1"/>
      </right>
      <top style="medium">
        <color auto="1"/>
      </top>
      <bottom style="thin">
        <color rgb="FF7F7F7F"/>
      </bottom>
      <diagonal/>
    </border>
    <border>
      <left style="double">
        <color auto="1"/>
      </left>
      <right style="thin">
        <color rgb="FF7F7F7F"/>
      </right>
      <top style="medium">
        <color auto="1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auto="1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7F7F7F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rgb="FF000000"/>
      </right>
      <top style="thin">
        <color auto="1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 style="double">
        <color rgb="FF000000"/>
      </right>
      <top/>
      <bottom style="thin">
        <color indexed="64"/>
      </bottom>
      <diagonal/>
    </border>
    <border>
      <left style="double">
        <color rgb="FF000000"/>
      </left>
      <right/>
      <top style="thin">
        <color auto="1"/>
      </top>
      <bottom/>
      <diagonal/>
    </border>
    <border>
      <left style="double">
        <color rgb="FF000000"/>
      </left>
      <right/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auto="1"/>
      </bottom>
      <diagonal/>
    </border>
    <border>
      <left style="thin">
        <color rgb="FF7F7F7F"/>
      </left>
      <right style="double">
        <color indexed="64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</cellStyleXfs>
  <cellXfs count="292">
    <xf numFmtId="0" fontId="0" fillId="0" borderId="0" xfId="0"/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2" fontId="2" fillId="4" borderId="1" xfId="2" applyNumberFormat="1" applyFill="1" applyAlignment="1" applyProtection="1">
      <alignment horizontal="center" vertical="center"/>
    </xf>
    <xf numFmtId="164" fontId="2" fillId="4" borderId="1" xfId="2" applyNumberFormat="1" applyFill="1" applyAlignment="1" applyProtection="1">
      <alignment horizontal="center" vertical="center"/>
    </xf>
    <xf numFmtId="0" fontId="0" fillId="5" borderId="9" xfId="0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2" fontId="2" fillId="5" borderId="1" xfId="2" applyNumberFormat="1" applyFill="1" applyAlignment="1" applyProtection="1">
      <alignment horizontal="center" vertical="center"/>
    </xf>
    <xf numFmtId="164" fontId="2" fillId="5" borderId="1" xfId="2" applyNumberFormat="1" applyFill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2" fillId="2" borderId="1" xfId="2" applyAlignment="1" applyProtection="1">
      <alignment horizontal="center" vertical="center"/>
    </xf>
    <xf numFmtId="0" fontId="0" fillId="6" borderId="15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2" fontId="2" fillId="2" borderId="1" xfId="2" applyNumberFormat="1" applyAlignment="1" applyProtection="1">
      <alignment horizontal="center" vertical="center"/>
    </xf>
    <xf numFmtId="164" fontId="2" fillId="2" borderId="1" xfId="2" applyNumberFormat="1" applyAlignment="1" applyProtection="1">
      <alignment horizontal="center" vertical="center"/>
    </xf>
    <xf numFmtId="0" fontId="0" fillId="3" borderId="17" xfId="0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0" fontId="0" fillId="4" borderId="9" xfId="0" applyFill="1" applyBorder="1" applyAlignment="1" applyProtection="1">
      <alignment horizontal="center" vertical="center" wrapText="1"/>
      <protection locked="0"/>
    </xf>
    <xf numFmtId="0" fontId="0" fillId="4" borderId="18" xfId="0" applyFill="1" applyBorder="1" applyAlignment="1" applyProtection="1">
      <alignment horizontal="center" vertical="center" wrapText="1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2" fillId="2" borderId="19" xfId="2" applyBorder="1" applyAlignment="1" applyProtection="1">
      <alignment horizontal="center" vertical="center"/>
    </xf>
    <xf numFmtId="0" fontId="0" fillId="4" borderId="17" xfId="0" applyFill="1" applyBorder="1" applyAlignment="1" applyProtection="1">
      <alignment horizontal="center" vertical="center"/>
      <protection locked="0"/>
    </xf>
    <xf numFmtId="0" fontId="2" fillId="2" borderId="20" xfId="2" applyBorder="1" applyAlignment="1" applyProtection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0" fontId="2" fillId="2" borderId="22" xfId="2" applyBorder="1" applyAlignment="1" applyProtection="1">
      <alignment horizontal="center" vertical="center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0" fontId="3" fillId="7" borderId="16" xfId="0" applyFont="1" applyFill="1" applyBorder="1" applyAlignment="1" applyProtection="1">
      <alignment horizontal="center" vertical="center" wrapText="1"/>
      <protection locked="0"/>
    </xf>
    <xf numFmtId="0" fontId="0" fillId="8" borderId="9" xfId="0" applyFill="1" applyBorder="1" applyAlignment="1" applyProtection="1">
      <alignment horizontal="center" vertical="center"/>
      <protection locked="0"/>
    </xf>
    <xf numFmtId="0" fontId="0" fillId="8" borderId="18" xfId="0" applyFill="1" applyBorder="1" applyAlignment="1" applyProtection="1">
      <alignment horizontal="center" vertical="center"/>
      <protection locked="0"/>
    </xf>
    <xf numFmtId="0" fontId="0" fillId="9" borderId="12" xfId="0" applyFill="1" applyBorder="1" applyAlignment="1" applyProtection="1">
      <alignment horizontal="center" vertical="center"/>
      <protection locked="0"/>
    </xf>
    <xf numFmtId="0" fontId="0" fillId="9" borderId="19" xfId="0" applyFill="1" applyBorder="1" applyAlignment="1" applyProtection="1">
      <alignment horizontal="center" vertical="center"/>
      <protection locked="0"/>
    </xf>
    <xf numFmtId="0" fontId="0" fillId="8" borderId="17" xfId="0" applyFill="1" applyBorder="1" applyAlignment="1" applyProtection="1">
      <alignment horizontal="center" vertical="center"/>
      <protection locked="0"/>
    </xf>
    <xf numFmtId="0" fontId="0" fillId="8" borderId="20" xfId="0" applyFill="1" applyBorder="1" applyAlignment="1" applyProtection="1">
      <alignment horizontal="center" vertical="center"/>
      <protection locked="0"/>
    </xf>
    <xf numFmtId="0" fontId="3" fillId="7" borderId="21" xfId="0" applyFont="1" applyFill="1" applyBorder="1" applyAlignment="1" applyProtection="1">
      <alignment horizontal="center" vertical="center"/>
      <protection locked="0"/>
    </xf>
    <xf numFmtId="0" fontId="0" fillId="6" borderId="23" xfId="0" applyFill="1" applyBorder="1" applyAlignment="1" applyProtection="1">
      <alignment horizontal="center" vertical="center"/>
      <protection locked="0"/>
    </xf>
    <xf numFmtId="0" fontId="0" fillId="6" borderId="24" xfId="0" applyFill="1" applyBorder="1" applyAlignment="1" applyProtection="1">
      <alignment horizontal="center" vertical="center"/>
      <protection locked="0"/>
    </xf>
    <xf numFmtId="0" fontId="0" fillId="11" borderId="8" xfId="0" applyFill="1" applyBorder="1" applyAlignment="1" applyProtection="1">
      <alignment horizontal="center" vertical="center" wrapText="1"/>
      <protection locked="0"/>
    </xf>
    <xf numFmtId="0" fontId="0" fillId="11" borderId="7" xfId="0" applyFill="1" applyBorder="1" applyAlignment="1" applyProtection="1">
      <alignment horizontal="center" vertical="center" wrapText="1"/>
      <protection locked="0"/>
    </xf>
    <xf numFmtId="0" fontId="4" fillId="10" borderId="25" xfId="0" applyFont="1" applyFill="1" applyBorder="1" applyAlignment="1" applyProtection="1">
      <alignment horizontal="center" vertical="center" wrapText="1"/>
      <protection locked="0"/>
    </xf>
    <xf numFmtId="0" fontId="4" fillId="10" borderId="17" xfId="0" applyFont="1" applyFill="1" applyBorder="1" applyAlignment="1" applyProtection="1">
      <alignment horizontal="center" vertical="center" wrapText="1"/>
      <protection locked="0"/>
    </xf>
    <xf numFmtId="165" fontId="0" fillId="11" borderId="11" xfId="1" applyNumberFormat="1" applyFont="1" applyFill="1" applyBorder="1" applyAlignment="1" applyProtection="1">
      <alignment horizontal="center" vertical="center" wrapText="1"/>
      <protection locked="0"/>
    </xf>
    <xf numFmtId="165" fontId="0" fillId="11" borderId="9" xfId="1" applyNumberFormat="1" applyFont="1" applyFill="1" applyBorder="1" applyAlignment="1" applyProtection="1">
      <alignment horizontal="center" vertical="center" wrapText="1"/>
      <protection locked="0"/>
    </xf>
    <xf numFmtId="0" fontId="0" fillId="11" borderId="9" xfId="0" applyFill="1" applyBorder="1" applyAlignment="1" applyProtection="1">
      <alignment horizontal="center" vertical="center" wrapText="1"/>
      <protection locked="0"/>
    </xf>
    <xf numFmtId="0" fontId="0" fillId="12" borderId="21" xfId="0" applyFill="1" applyBorder="1" applyAlignment="1" applyProtection="1">
      <alignment horizontal="center" vertical="center" wrapText="1"/>
      <protection locked="0"/>
    </xf>
    <xf numFmtId="0" fontId="0" fillId="12" borderId="26" xfId="0" applyFill="1" applyBorder="1" applyAlignment="1" applyProtection="1">
      <alignment horizontal="center" vertical="center" wrapText="1"/>
      <protection locked="0"/>
    </xf>
    <xf numFmtId="0" fontId="0" fillId="11" borderId="27" xfId="0" applyFill="1" applyBorder="1" applyAlignment="1" applyProtection="1">
      <alignment horizontal="center" vertical="center" wrapText="1"/>
      <protection locked="0"/>
    </xf>
    <xf numFmtId="0" fontId="0" fillId="11" borderId="28" xfId="0" applyFill="1" applyBorder="1" applyAlignment="1" applyProtection="1">
      <alignment horizontal="center" vertical="center" wrapText="1"/>
      <protection locked="0"/>
    </xf>
    <xf numFmtId="0" fontId="0" fillId="11" borderId="16" xfId="0" applyFill="1" applyBorder="1" applyAlignment="1" applyProtection="1">
      <alignment horizontal="center" vertical="center" wrapText="1"/>
      <protection locked="0"/>
    </xf>
    <xf numFmtId="0" fontId="0" fillId="10" borderId="17" xfId="0" applyFill="1" applyBorder="1" applyAlignment="1" applyProtection="1">
      <alignment horizontal="center" vertical="center" wrapText="1"/>
      <protection locked="0"/>
    </xf>
    <xf numFmtId="0" fontId="0" fillId="10" borderId="29" xfId="0" applyFill="1" applyBorder="1" applyAlignment="1" applyProtection="1">
      <alignment horizontal="center" vertical="center" wrapText="1"/>
      <protection locked="0"/>
    </xf>
    <xf numFmtId="0" fontId="0" fillId="10" borderId="25" xfId="0" applyFill="1" applyBorder="1" applyAlignment="1" applyProtection="1">
      <alignment horizontal="center" vertical="center" wrapText="1"/>
      <protection locked="0"/>
    </xf>
    <xf numFmtId="0" fontId="4" fillId="10" borderId="30" xfId="0" applyFont="1" applyFill="1" applyBorder="1" applyAlignment="1" applyProtection="1">
      <alignment horizontal="center" vertical="center" wrapText="1"/>
      <protection locked="0"/>
    </xf>
    <xf numFmtId="0" fontId="4" fillId="10" borderId="20" xfId="0" applyFont="1" applyFill="1" applyBorder="1" applyAlignment="1" applyProtection="1">
      <alignment horizontal="center" vertical="center" wrapText="1"/>
      <protection locked="0"/>
    </xf>
    <xf numFmtId="0" fontId="2" fillId="2" borderId="31" xfId="2" applyBorder="1" applyAlignment="1" applyProtection="1">
      <alignment horizontal="center" vertical="center" wrapText="1"/>
    </xf>
    <xf numFmtId="0" fontId="0" fillId="12" borderId="32" xfId="0" applyFill="1" applyBorder="1" applyAlignment="1" applyProtection="1">
      <alignment horizontal="center" vertical="center" wrapText="1"/>
      <protection locked="0"/>
    </xf>
    <xf numFmtId="0" fontId="0" fillId="12" borderId="24" xfId="0" applyFill="1" applyBorder="1" applyAlignment="1" applyProtection="1">
      <alignment horizontal="center" vertical="center" wrapText="1"/>
      <protection locked="0"/>
    </xf>
    <xf numFmtId="0" fontId="3" fillId="13" borderId="7" xfId="0" applyFont="1" applyFill="1" applyBorder="1" applyAlignment="1" applyProtection="1">
      <alignment horizontal="center" vertical="center" wrapText="1"/>
      <protection locked="0"/>
    </xf>
    <xf numFmtId="0" fontId="0" fillId="14" borderId="9" xfId="0" applyFill="1" applyBorder="1" applyAlignment="1" applyProtection="1">
      <alignment horizontal="center" vertical="center" wrapText="1"/>
      <protection locked="0"/>
    </xf>
    <xf numFmtId="0" fontId="0" fillId="15" borderId="21" xfId="0" applyFill="1" applyBorder="1" applyAlignment="1" applyProtection="1">
      <alignment horizontal="center" vertical="center" wrapText="1"/>
      <protection locked="0"/>
    </xf>
    <xf numFmtId="14" fontId="0" fillId="15" borderId="21" xfId="0" applyNumberFormat="1" applyFill="1" applyBorder="1" applyAlignment="1" applyProtection="1">
      <alignment horizontal="center" vertical="center" wrapText="1"/>
      <protection locked="0"/>
    </xf>
    <xf numFmtId="1" fontId="0" fillId="15" borderId="21" xfId="0" applyNumberFormat="1" applyFill="1" applyBorder="1" applyAlignment="1" applyProtection="1">
      <alignment horizontal="center" vertical="center" wrapText="1"/>
      <protection locked="0"/>
    </xf>
    <xf numFmtId="0" fontId="0" fillId="14" borderId="17" xfId="0" applyFill="1" applyBorder="1" applyAlignment="1" applyProtection="1">
      <alignment horizontal="center" vertical="center" wrapText="1"/>
      <protection locked="0"/>
    </xf>
    <xf numFmtId="14" fontId="0" fillId="14" borderId="17" xfId="0" applyNumberFormat="1" applyFill="1" applyBorder="1" applyAlignment="1" applyProtection="1">
      <alignment horizontal="center" vertical="center" wrapText="1"/>
      <protection locked="0"/>
    </xf>
    <xf numFmtId="1" fontId="0" fillId="14" borderId="17" xfId="0" applyNumberFormat="1" applyFill="1" applyBorder="1" applyAlignment="1" applyProtection="1">
      <alignment horizontal="center" vertical="center" wrapText="1"/>
      <protection locked="0"/>
    </xf>
    <xf numFmtId="0" fontId="3" fillId="13" borderId="21" xfId="0" applyFont="1" applyFill="1" applyBorder="1" applyAlignment="1" applyProtection="1">
      <alignment horizontal="center" vertical="center" wrapText="1"/>
      <protection locked="0"/>
    </xf>
    <xf numFmtId="0" fontId="0" fillId="6" borderId="21" xfId="0" applyFill="1" applyBorder="1" applyAlignment="1" applyProtection="1">
      <alignment horizontal="center" vertical="center" wrapText="1"/>
      <protection locked="0"/>
    </xf>
    <xf numFmtId="1" fontId="2" fillId="2" borderId="1" xfId="2" applyNumberFormat="1" applyAlignment="1" applyProtection="1">
      <alignment horizontal="center" vertical="center" wrapText="1"/>
    </xf>
    <xf numFmtId="0" fontId="0" fillId="8" borderId="17" xfId="0" applyFill="1" applyBorder="1" applyAlignment="1" applyProtection="1">
      <alignment horizontal="center" vertical="center" wrapText="1"/>
      <protection locked="0"/>
    </xf>
    <xf numFmtId="0" fontId="0" fillId="9" borderId="21" xfId="0" applyFill="1" applyBorder="1" applyAlignment="1" applyProtection="1">
      <alignment horizontal="center" vertical="center" wrapText="1"/>
      <protection locked="0"/>
    </xf>
    <xf numFmtId="14" fontId="0" fillId="9" borderId="21" xfId="0" applyNumberFormat="1" applyFill="1" applyBorder="1" applyAlignment="1" applyProtection="1">
      <alignment horizontal="center" vertical="center" wrapText="1"/>
      <protection locked="0"/>
    </xf>
    <xf numFmtId="2" fontId="0" fillId="9" borderId="21" xfId="0" applyNumberFormat="1" applyFill="1" applyBorder="1" applyAlignment="1" applyProtection="1">
      <alignment horizontal="center" vertical="center" wrapText="1"/>
      <protection locked="0"/>
    </xf>
    <xf numFmtId="0" fontId="0" fillId="8" borderId="7" xfId="0" applyFill="1" applyBorder="1" applyAlignment="1" applyProtection="1">
      <alignment horizontal="center" vertical="center" wrapText="1"/>
      <protection locked="0"/>
    </xf>
    <xf numFmtId="14" fontId="0" fillId="8" borderId="7" xfId="0" applyNumberFormat="1" applyFill="1" applyBorder="1" applyAlignment="1" applyProtection="1">
      <alignment horizontal="center" vertical="center" wrapText="1"/>
      <protection locked="0"/>
    </xf>
    <xf numFmtId="2" fontId="0" fillId="8" borderId="7" xfId="0" applyNumberFormat="1" applyFill="1" applyBorder="1" applyAlignment="1" applyProtection="1">
      <alignment horizontal="center" vertical="center" wrapText="1"/>
      <protection locked="0"/>
    </xf>
    <xf numFmtId="0" fontId="3" fillId="13" borderId="8" xfId="0" applyFont="1" applyFill="1" applyBorder="1" applyAlignment="1" applyProtection="1">
      <alignment horizontal="center" vertical="center" wrapText="1"/>
      <protection locked="0"/>
    </xf>
    <xf numFmtId="0" fontId="3" fillId="14" borderId="7" xfId="0" applyFont="1" applyFill="1" applyBorder="1" applyAlignment="1" applyProtection="1">
      <alignment horizontal="center" vertical="center" wrapText="1"/>
      <protection locked="0"/>
    </xf>
    <xf numFmtId="0" fontId="3" fillId="14" borderId="28" xfId="0" applyFont="1" applyFill="1" applyBorder="1" applyAlignment="1" applyProtection="1">
      <alignment horizontal="center" vertical="center" wrapText="1"/>
      <protection locked="0"/>
    </xf>
    <xf numFmtId="0" fontId="3" fillId="14" borderId="16" xfId="0" applyFont="1" applyFill="1" applyBorder="1" applyAlignment="1" applyProtection="1">
      <alignment horizontal="center" vertical="center" wrapText="1"/>
      <protection locked="0"/>
    </xf>
    <xf numFmtId="0" fontId="3" fillId="14" borderId="8" xfId="0" applyFont="1" applyFill="1" applyBorder="1" applyAlignment="1" applyProtection="1">
      <alignment horizontal="center" vertical="center" wrapText="1"/>
      <protection locked="0"/>
    </xf>
    <xf numFmtId="0" fontId="3" fillId="13" borderId="17" xfId="0" applyFont="1" applyFill="1" applyBorder="1" applyAlignment="1" applyProtection="1">
      <alignment horizontal="center" vertical="center" wrapText="1"/>
      <protection locked="0"/>
    </xf>
    <xf numFmtId="0" fontId="3" fillId="13" borderId="30" xfId="0" applyFont="1" applyFill="1" applyBorder="1" applyAlignment="1" applyProtection="1">
      <alignment horizontal="center" vertical="center" wrapText="1"/>
      <protection locked="0"/>
    </xf>
    <xf numFmtId="0" fontId="3" fillId="13" borderId="20" xfId="0" applyFont="1" applyFill="1" applyBorder="1" applyAlignment="1" applyProtection="1">
      <alignment horizontal="center" vertical="center" wrapText="1"/>
      <protection locked="0"/>
    </xf>
    <xf numFmtId="0" fontId="3" fillId="13" borderId="25" xfId="0" applyFont="1" applyFill="1" applyBorder="1" applyAlignment="1" applyProtection="1">
      <alignment horizontal="center" vertical="center" wrapText="1"/>
      <protection locked="0"/>
    </xf>
    <xf numFmtId="14" fontId="0" fillId="14" borderId="12" xfId="0" applyNumberFormat="1" applyFill="1" applyBorder="1" applyAlignment="1" applyProtection="1">
      <alignment horizontal="center" vertical="center"/>
      <protection locked="0"/>
    </xf>
    <xf numFmtId="2" fontId="0" fillId="14" borderId="12" xfId="0" applyNumberFormat="1" applyFill="1" applyBorder="1" applyAlignment="1" applyProtection="1">
      <alignment horizontal="center" vertical="center"/>
      <protection locked="0"/>
    </xf>
    <xf numFmtId="2" fontId="0" fillId="14" borderId="34" xfId="0" applyNumberFormat="1" applyFill="1" applyBorder="1" applyAlignment="1" applyProtection="1">
      <alignment horizontal="center" vertical="center"/>
      <protection locked="0"/>
    </xf>
    <xf numFmtId="2" fontId="0" fillId="14" borderId="19" xfId="0" applyNumberFormat="1" applyFill="1" applyBorder="1" applyAlignment="1" applyProtection="1">
      <alignment horizontal="center" vertical="center"/>
      <protection locked="0"/>
    </xf>
    <xf numFmtId="2" fontId="0" fillId="14" borderId="14" xfId="0" applyNumberFormat="1" applyFill="1" applyBorder="1" applyAlignment="1" applyProtection="1">
      <alignment horizontal="center" vertical="center"/>
      <protection locked="0"/>
    </xf>
    <xf numFmtId="2" fontId="2" fillId="14" borderId="1" xfId="2" applyNumberFormat="1" applyFill="1" applyAlignment="1" applyProtection="1">
      <alignment horizontal="center" vertical="center"/>
    </xf>
    <xf numFmtId="14" fontId="0" fillId="15" borderId="2" xfId="0" applyNumberFormat="1" applyFill="1" applyBorder="1" applyAlignment="1" applyProtection="1">
      <alignment horizontal="center" vertical="center"/>
      <protection locked="0"/>
    </xf>
    <xf numFmtId="2" fontId="0" fillId="15" borderId="17" xfId="0" applyNumberFormat="1" applyFill="1" applyBorder="1" applyAlignment="1" applyProtection="1">
      <alignment horizontal="center" vertical="center"/>
      <protection locked="0"/>
    </xf>
    <xf numFmtId="2" fontId="0" fillId="15" borderId="2" xfId="0" applyNumberFormat="1" applyFill="1" applyBorder="1" applyAlignment="1" applyProtection="1">
      <alignment horizontal="center" vertical="center"/>
      <protection locked="0"/>
    </xf>
    <xf numFmtId="2" fontId="0" fillId="15" borderId="30" xfId="0" applyNumberFormat="1" applyFill="1" applyBorder="1" applyAlignment="1" applyProtection="1">
      <alignment horizontal="center" vertical="center"/>
      <protection locked="0"/>
    </xf>
    <xf numFmtId="2" fontId="0" fillId="15" borderId="35" xfId="0" applyNumberFormat="1" applyFill="1" applyBorder="1" applyAlignment="1" applyProtection="1">
      <alignment horizontal="center" vertical="center"/>
      <protection locked="0"/>
    </xf>
    <xf numFmtId="2" fontId="0" fillId="15" borderId="36" xfId="0" applyNumberFormat="1" applyFill="1" applyBorder="1" applyAlignment="1" applyProtection="1">
      <alignment horizontal="center" vertical="center"/>
      <protection locked="0"/>
    </xf>
    <xf numFmtId="2" fontId="0" fillId="15" borderId="33" xfId="0" applyNumberFormat="1" applyFill="1" applyBorder="1" applyAlignment="1" applyProtection="1">
      <alignment horizontal="center" vertical="center"/>
      <protection locked="0"/>
    </xf>
    <xf numFmtId="2" fontId="2" fillId="15" borderId="37" xfId="2" applyNumberFormat="1" applyFill="1" applyBorder="1" applyAlignment="1" applyProtection="1">
      <alignment horizontal="center" vertical="center"/>
    </xf>
    <xf numFmtId="2" fontId="2" fillId="15" borderId="38" xfId="2" applyNumberFormat="1" applyFill="1" applyBorder="1" applyAlignment="1" applyProtection="1">
      <alignment horizontal="center" vertical="center"/>
    </xf>
    <xf numFmtId="2" fontId="2" fillId="2" borderId="22" xfId="2" applyNumberFormat="1" applyBorder="1" applyAlignment="1" applyProtection="1">
      <alignment horizontal="center" vertical="center"/>
    </xf>
    <xf numFmtId="0" fontId="0" fillId="6" borderId="12" xfId="0" applyFill="1" applyBorder="1" applyAlignment="1" applyProtection="1">
      <alignment horizontal="center" vertical="center"/>
      <protection locked="0"/>
    </xf>
    <xf numFmtId="0" fontId="0" fillId="6" borderId="19" xfId="0" applyFill="1" applyBorder="1" applyAlignment="1" applyProtection="1">
      <alignment horizontal="center" vertical="center"/>
      <protection locked="0"/>
    </xf>
    <xf numFmtId="0" fontId="0" fillId="6" borderId="34" xfId="0" applyFill="1" applyBorder="1" applyAlignment="1" applyProtection="1">
      <alignment horizontal="center" vertical="center"/>
      <protection locked="0"/>
    </xf>
    <xf numFmtId="0" fontId="0" fillId="6" borderId="14" xfId="0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0" fillId="3" borderId="39" xfId="0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 vertical="center"/>
      <protection locked="0"/>
    </xf>
    <xf numFmtId="2" fontId="0" fillId="5" borderId="39" xfId="0" applyNumberForma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0" fillId="5" borderId="18" xfId="0" applyFill="1" applyBorder="1" applyAlignment="1" applyProtection="1">
      <alignment horizontal="center" vertical="center"/>
      <protection locked="0"/>
    </xf>
    <xf numFmtId="2" fontId="0" fillId="4" borderId="21" xfId="0" applyNumberFormat="1" applyFill="1" applyBorder="1" applyAlignment="1" applyProtection="1">
      <alignment horizontal="center" vertical="center"/>
      <protection locked="0"/>
    </xf>
    <xf numFmtId="2" fontId="0" fillId="5" borderId="17" xfId="0" applyNumberFormat="1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25" xfId="0" applyFill="1" applyBorder="1" applyAlignment="1" applyProtection="1">
      <alignment horizontal="center" vertical="center"/>
      <protection locked="0"/>
    </xf>
    <xf numFmtId="2" fontId="0" fillId="4" borderId="26" xfId="0" applyNumberFormat="1" applyFill="1" applyBorder="1" applyAlignment="1" applyProtection="1">
      <alignment horizontal="center" vertical="center"/>
      <protection locked="0"/>
    </xf>
    <xf numFmtId="2" fontId="0" fillId="5" borderId="25" xfId="0" applyNumberFormat="1" applyFill="1" applyBorder="1" applyAlignment="1" applyProtection="1">
      <alignment horizontal="center" vertical="center"/>
      <protection locked="0"/>
    </xf>
    <xf numFmtId="0" fontId="0" fillId="6" borderId="26" xfId="0" applyFill="1" applyBorder="1" applyAlignment="1" applyProtection="1">
      <alignment horizontal="center" vertical="center"/>
      <protection locked="0"/>
    </xf>
    <xf numFmtId="0" fontId="0" fillId="6" borderId="7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center" vertical="center" wrapText="1"/>
    </xf>
    <xf numFmtId="0" fontId="3" fillId="13" borderId="27" xfId="0" applyFont="1" applyFill="1" applyBorder="1" applyAlignment="1">
      <alignment horizontal="center" vertical="center" wrapText="1"/>
    </xf>
    <xf numFmtId="0" fontId="0" fillId="15" borderId="7" xfId="0" applyFill="1" applyBorder="1" applyAlignment="1">
      <alignment horizontal="center" vertical="center" wrapText="1"/>
    </xf>
    <xf numFmtId="0" fontId="0" fillId="15" borderId="28" xfId="0" applyFill="1" applyBorder="1" applyAlignment="1">
      <alignment horizontal="center" vertical="center" wrapText="1"/>
    </xf>
    <xf numFmtId="0" fontId="3" fillId="13" borderId="16" xfId="0" applyFont="1" applyFill="1" applyBorder="1" applyAlignment="1">
      <alignment horizontal="center" vertical="center" wrapText="1"/>
    </xf>
    <xf numFmtId="0" fontId="0" fillId="15" borderId="16" xfId="0" applyFill="1" applyBorder="1" applyAlignment="1">
      <alignment horizontal="center" vertical="center" wrapText="1"/>
    </xf>
    <xf numFmtId="0" fontId="3" fillId="13" borderId="40" xfId="0" applyFont="1" applyFill="1" applyBorder="1" applyAlignment="1">
      <alignment horizontal="center" vertical="center" wrapText="1"/>
    </xf>
    <xf numFmtId="0" fontId="0" fillId="15" borderId="40" xfId="0" applyFill="1" applyBorder="1" applyAlignment="1">
      <alignment horizontal="center" vertical="center" wrapText="1"/>
    </xf>
    <xf numFmtId="0" fontId="0" fillId="6" borderId="35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42" xfId="0" applyFill="1" applyBorder="1" applyAlignment="1">
      <alignment horizontal="center" vertical="center" wrapText="1"/>
    </xf>
    <xf numFmtId="0" fontId="0" fillId="6" borderId="36" xfId="0" applyFill="1" applyBorder="1" applyAlignment="1">
      <alignment horizontal="center" vertical="center" wrapText="1"/>
    </xf>
    <xf numFmtId="0" fontId="0" fillId="6" borderId="41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8" borderId="35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2" fillId="2" borderId="44" xfId="2" applyBorder="1" applyAlignment="1">
      <alignment horizontal="center" vertical="center" wrapText="1"/>
    </xf>
    <xf numFmtId="0" fontId="2" fillId="2" borderId="45" xfId="2" applyBorder="1" applyAlignment="1">
      <alignment horizontal="center" vertical="center" wrapText="1"/>
    </xf>
    <xf numFmtId="0" fontId="0" fillId="14" borderId="47" xfId="0" applyFill="1" applyBorder="1" applyAlignment="1">
      <alignment horizontal="center" vertical="center" wrapText="1"/>
    </xf>
    <xf numFmtId="0" fontId="0" fillId="14" borderId="24" xfId="0" applyFill="1" applyBorder="1" applyAlignment="1">
      <alignment horizontal="center" vertical="center" wrapText="1"/>
    </xf>
    <xf numFmtId="0" fontId="0" fillId="14" borderId="21" xfId="0" applyFill="1" applyBorder="1" applyAlignment="1">
      <alignment horizontal="center" vertical="center" wrapText="1"/>
    </xf>
    <xf numFmtId="0" fontId="0" fillId="14" borderId="32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3" fillId="15" borderId="48" xfId="0" applyFont="1" applyFill="1" applyBorder="1" applyAlignment="1">
      <alignment horizontal="center" vertical="center" wrapText="1"/>
    </xf>
    <xf numFmtId="0" fontId="3" fillId="15" borderId="49" xfId="0" applyFont="1" applyFill="1" applyBorder="1" applyAlignment="1">
      <alignment horizontal="center" vertical="center" wrapText="1"/>
    </xf>
    <xf numFmtId="0" fontId="3" fillId="15" borderId="46" xfId="0" applyFont="1" applyFill="1" applyBorder="1" applyAlignment="1">
      <alignment horizontal="center" vertical="center" wrapText="1"/>
    </xf>
    <xf numFmtId="0" fontId="3" fillId="15" borderId="50" xfId="0" applyFont="1" applyFill="1" applyBorder="1" applyAlignment="1">
      <alignment horizontal="center" vertical="center" wrapText="1"/>
    </xf>
    <xf numFmtId="0" fontId="3" fillId="15" borderId="51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9" borderId="52" xfId="0" applyFont="1" applyFill="1" applyBorder="1" applyAlignment="1">
      <alignment horizontal="center" vertical="center" wrapText="1"/>
    </xf>
    <xf numFmtId="0" fontId="3" fillId="9" borderId="49" xfId="0" applyFont="1" applyFill="1" applyBorder="1" applyAlignment="1">
      <alignment horizontal="center" vertical="center" wrapText="1"/>
    </xf>
    <xf numFmtId="0" fontId="0" fillId="4" borderId="47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13" fillId="5" borderId="43" xfId="2" applyFont="1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 wrapText="1"/>
    </xf>
    <xf numFmtId="0" fontId="15" fillId="17" borderId="21" xfId="0" applyFont="1" applyFill="1" applyBorder="1" applyAlignment="1">
      <alignment horizontal="center" vertical="center"/>
    </xf>
    <xf numFmtId="0" fontId="2" fillId="17" borderId="21" xfId="0" applyFont="1" applyFill="1" applyBorder="1" applyAlignment="1">
      <alignment horizontal="center" vertical="center"/>
    </xf>
    <xf numFmtId="0" fontId="15" fillId="18" borderId="17" xfId="0" applyFont="1" applyFill="1" applyBorder="1" applyAlignment="1">
      <alignment horizontal="center" vertical="center"/>
    </xf>
    <xf numFmtId="0" fontId="2" fillId="18" borderId="17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" fillId="19" borderId="12" xfId="0" applyFont="1" applyFill="1" applyBorder="1" applyAlignment="1">
      <alignment horizontal="center" vertical="center"/>
    </xf>
    <xf numFmtId="0" fontId="15" fillId="20" borderId="12" xfId="0" applyFont="1" applyFill="1" applyBorder="1" applyAlignment="1">
      <alignment horizontal="center" vertical="center"/>
    </xf>
    <xf numFmtId="0" fontId="14" fillId="17" borderId="7" xfId="0" applyFont="1" applyFill="1" applyBorder="1" applyAlignment="1">
      <alignment horizontal="center" vertical="center" wrapText="1"/>
    </xf>
    <xf numFmtId="0" fontId="14" fillId="17" borderId="28" xfId="0" applyFont="1" applyFill="1" applyBorder="1" applyAlignment="1">
      <alignment horizontal="center" vertical="center" wrapText="1"/>
    </xf>
    <xf numFmtId="0" fontId="14" fillId="16" borderId="17" xfId="0" applyFont="1" applyFill="1" applyBorder="1" applyAlignment="1">
      <alignment horizontal="center" vertical="center" wrapText="1"/>
    </xf>
    <xf numFmtId="0" fontId="14" fillId="16" borderId="30" xfId="0" applyFont="1" applyFill="1" applyBorder="1" applyAlignment="1">
      <alignment horizontal="center" vertical="center" wrapText="1"/>
    </xf>
    <xf numFmtId="0" fontId="14" fillId="17" borderId="8" xfId="0" applyFont="1" applyFill="1" applyBorder="1" applyAlignment="1">
      <alignment horizontal="center" vertical="center" wrapText="1"/>
    </xf>
    <xf numFmtId="0" fontId="16" fillId="16" borderId="25" xfId="0" applyFont="1" applyFill="1" applyBorder="1" applyAlignment="1">
      <alignment horizontal="center" vertical="center" wrapText="1"/>
    </xf>
    <xf numFmtId="0" fontId="15" fillId="17" borderId="24" xfId="0" applyFont="1" applyFill="1" applyBorder="1" applyAlignment="1">
      <alignment horizontal="center" vertical="center"/>
    </xf>
    <xf numFmtId="0" fontId="15" fillId="18" borderId="20" xfId="0" applyFont="1" applyFill="1" applyBorder="1" applyAlignment="1">
      <alignment horizontal="center" vertical="center"/>
    </xf>
    <xf numFmtId="0" fontId="15" fillId="20" borderId="19" xfId="0" applyFont="1" applyFill="1" applyBorder="1" applyAlignment="1">
      <alignment horizontal="center" vertical="center"/>
    </xf>
    <xf numFmtId="0" fontId="15" fillId="17" borderId="34" xfId="0" applyFont="1" applyFill="1" applyBorder="1" applyAlignment="1">
      <alignment horizontal="center" vertical="center"/>
    </xf>
    <xf numFmtId="0" fontId="15" fillId="18" borderId="30" xfId="0" applyFont="1" applyFill="1" applyBorder="1" applyAlignment="1">
      <alignment horizontal="center" vertical="center"/>
    </xf>
    <xf numFmtId="0" fontId="2" fillId="17" borderId="53" xfId="2" applyFill="1" applyBorder="1" applyAlignment="1">
      <alignment horizontal="center" vertical="center"/>
    </xf>
    <xf numFmtId="0" fontId="2" fillId="18" borderId="17" xfId="2" applyFill="1" applyBorder="1" applyAlignment="1">
      <alignment horizontal="center" vertical="center"/>
    </xf>
    <xf numFmtId="0" fontId="2" fillId="17" borderId="24" xfId="0" applyFont="1" applyFill="1" applyBorder="1" applyAlignment="1">
      <alignment horizontal="center" vertical="center"/>
    </xf>
    <xf numFmtId="0" fontId="2" fillId="18" borderId="20" xfId="0" applyFont="1" applyFill="1" applyBorder="1" applyAlignment="1">
      <alignment horizontal="center" vertical="center"/>
    </xf>
    <xf numFmtId="0" fontId="16" fillId="16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17" borderId="16" xfId="0" applyFont="1" applyFill="1" applyBorder="1" applyAlignment="1">
      <alignment horizontal="center" vertical="center" wrapText="1"/>
    </xf>
    <xf numFmtId="0" fontId="3" fillId="16" borderId="25" xfId="0" applyFont="1" applyFill="1" applyBorder="1" applyAlignment="1">
      <alignment horizontal="center" vertical="center"/>
    </xf>
    <xf numFmtId="0" fontId="2" fillId="20" borderId="19" xfId="0" applyFont="1" applyFill="1" applyBorder="1" applyAlignment="1">
      <alignment horizontal="center" vertical="center"/>
    </xf>
    <xf numFmtId="0" fontId="2" fillId="20" borderId="12" xfId="0" applyFont="1" applyFill="1" applyBorder="1" applyAlignment="1">
      <alignment horizontal="center" vertical="center"/>
    </xf>
    <xf numFmtId="0" fontId="0" fillId="17" borderId="64" xfId="0" applyFill="1" applyBorder="1" applyAlignment="1">
      <alignment horizontal="center" vertical="center"/>
    </xf>
    <xf numFmtId="0" fontId="0" fillId="18" borderId="29" xfId="0" applyFill="1" applyBorder="1" applyAlignment="1">
      <alignment horizontal="center" vertical="center"/>
    </xf>
    <xf numFmtId="0" fontId="0" fillId="20" borderId="64" xfId="0" applyFill="1" applyBorder="1" applyAlignment="1">
      <alignment horizontal="center" vertical="center"/>
    </xf>
    <xf numFmtId="0" fontId="2" fillId="17" borderId="14" xfId="2" applyFill="1" applyBorder="1" applyAlignment="1">
      <alignment horizontal="center" vertical="center"/>
    </xf>
    <xf numFmtId="0" fontId="2" fillId="17" borderId="12" xfId="2" applyFill="1" applyBorder="1" applyAlignment="1">
      <alignment horizontal="center" vertical="center"/>
    </xf>
    <xf numFmtId="0" fontId="2" fillId="2" borderId="21" xfId="2" applyBorder="1" applyAlignment="1">
      <alignment horizontal="center" vertical="center"/>
    </xf>
    <xf numFmtId="0" fontId="2" fillId="18" borderId="25" xfId="2" applyFill="1" applyBorder="1" applyAlignment="1">
      <alignment horizontal="center" vertical="center"/>
    </xf>
    <xf numFmtId="0" fontId="16" fillId="16" borderId="3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3" fillId="21" borderId="2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3" fillId="4" borderId="28" xfId="0" applyFont="1" applyFill="1" applyBorder="1" applyAlignment="1" applyProtection="1">
      <alignment horizontal="center" vertical="center" wrapText="1"/>
      <protection locked="0"/>
    </xf>
    <xf numFmtId="0" fontId="0" fillId="3" borderId="65" xfId="0" applyFill="1" applyBorder="1" applyAlignment="1" applyProtection="1">
      <alignment horizontal="center" vertical="center"/>
      <protection locked="0"/>
    </xf>
    <xf numFmtId="0" fontId="0" fillId="4" borderId="34" xfId="0" applyFill="1" applyBorder="1" applyAlignment="1" applyProtection="1">
      <alignment horizontal="center" vertical="center"/>
    </xf>
    <xf numFmtId="0" fontId="2" fillId="2" borderId="66" xfId="2" applyBorder="1" applyAlignment="1" applyProtection="1">
      <alignment horizontal="center" vertical="center"/>
    </xf>
    <xf numFmtId="0" fontId="0" fillId="3" borderId="17" xfId="0" applyFont="1" applyFill="1" applyBorder="1" applyAlignment="1" applyProtection="1">
      <alignment horizontal="center" vertical="center" wrapText="1"/>
      <protection locked="0"/>
    </xf>
    <xf numFmtId="0" fontId="0" fillId="3" borderId="20" xfId="0" applyFont="1" applyFill="1" applyBorder="1" applyAlignment="1" applyProtection="1">
      <alignment horizontal="center" vertical="center" wrapText="1"/>
      <protection locked="0"/>
    </xf>
    <xf numFmtId="0" fontId="0" fillId="10" borderId="7" xfId="0" applyFill="1" applyBorder="1" applyAlignment="1" applyProtection="1">
      <alignment horizontal="center" vertical="center" wrapText="1"/>
      <protection locked="0"/>
    </xf>
    <xf numFmtId="0" fontId="0" fillId="10" borderId="27" xfId="0" applyFill="1" applyBorder="1" applyAlignment="1" applyProtection="1">
      <alignment horizontal="center" vertical="center" wrapText="1"/>
      <protection locked="0"/>
    </xf>
    <xf numFmtId="0" fontId="0" fillId="10" borderId="5" xfId="0" applyFill="1" applyBorder="1" applyAlignment="1" applyProtection="1">
      <alignment horizontal="center" vertical="center" wrapText="1"/>
      <protection locked="0"/>
    </xf>
    <xf numFmtId="0" fontId="0" fillId="10" borderId="3" xfId="0" applyFill="1" applyBorder="1" applyAlignment="1" applyProtection="1">
      <alignment horizontal="center" vertical="center" wrapText="1"/>
      <protection locked="0"/>
    </xf>
    <xf numFmtId="0" fontId="0" fillId="10" borderId="4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0" fontId="0" fillId="11" borderId="7" xfId="0" applyFill="1" applyBorder="1" applyAlignment="1" applyProtection="1">
      <alignment horizontal="center" vertical="center" wrapText="1"/>
      <protection locked="0"/>
    </xf>
    <xf numFmtId="0" fontId="0" fillId="11" borderId="17" xfId="0" applyFill="1" applyBorder="1" applyAlignment="1" applyProtection="1">
      <alignment horizontal="center" vertical="center" wrapText="1"/>
      <protection locked="0"/>
    </xf>
    <xf numFmtId="0" fontId="0" fillId="11" borderId="9" xfId="0" applyFill="1" applyBorder="1" applyAlignment="1" applyProtection="1">
      <alignment horizontal="center" vertical="center" wrapText="1"/>
      <protection locked="0"/>
    </xf>
    <xf numFmtId="0" fontId="0" fillId="10" borderId="8" xfId="0" applyFill="1" applyBorder="1" applyAlignment="1" applyProtection="1">
      <alignment horizontal="center" vertical="center" wrapText="1"/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0" fontId="3" fillId="7" borderId="17" xfId="0" applyFont="1" applyFill="1" applyBorder="1" applyAlignment="1" applyProtection="1">
      <alignment horizontal="center" vertical="center" wrapText="1"/>
      <protection locked="0"/>
    </xf>
    <xf numFmtId="0" fontId="3" fillId="13" borderId="2" xfId="0" applyFont="1" applyFill="1" applyBorder="1" applyAlignment="1" applyProtection="1">
      <alignment horizontal="center" vertical="center" wrapText="1"/>
      <protection locked="0"/>
    </xf>
    <xf numFmtId="0" fontId="3" fillId="13" borderId="9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7" borderId="9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21" borderId="5" xfId="0" applyFont="1" applyFill="1" applyBorder="1" applyAlignment="1">
      <alignment horizontal="center"/>
    </xf>
    <xf numFmtId="0" fontId="3" fillId="21" borderId="16" xfId="0" applyFont="1" applyFill="1" applyBorder="1" applyAlignment="1">
      <alignment horizontal="center"/>
    </xf>
    <xf numFmtId="0" fontId="3" fillId="21" borderId="4" xfId="0" applyFont="1" applyFill="1" applyBorder="1" applyAlignment="1">
      <alignment horizontal="center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21" xfId="0" applyFont="1" applyFill="1" applyBorder="1" applyAlignment="1" applyProtection="1">
      <alignment horizontal="center" vertical="center" wrapText="1"/>
      <protection locked="0"/>
    </xf>
    <xf numFmtId="0" fontId="3" fillId="21" borderId="27" xfId="0" applyFont="1" applyFill="1" applyBorder="1" applyAlignment="1">
      <alignment horizontal="center"/>
    </xf>
    <xf numFmtId="0" fontId="3" fillId="21" borderId="3" xfId="0" applyFont="1" applyFill="1" applyBorder="1" applyAlignment="1">
      <alignment horizontal="center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3" fillId="13" borderId="7" xfId="0" applyFont="1" applyFill="1" applyBorder="1" applyAlignment="1" applyProtection="1">
      <alignment horizontal="center" vertical="center" wrapText="1"/>
      <protection locked="0"/>
    </xf>
    <xf numFmtId="0" fontId="3" fillId="13" borderId="17" xfId="0" applyFont="1" applyFill="1" applyBorder="1" applyAlignment="1" applyProtection="1">
      <alignment horizontal="center" vertical="center" wrapText="1"/>
      <protection locked="0"/>
    </xf>
    <xf numFmtId="0" fontId="3" fillId="13" borderId="28" xfId="0" applyFont="1" applyFill="1" applyBorder="1" applyAlignment="1" applyProtection="1">
      <alignment horizontal="center" vertical="center" wrapText="1"/>
      <protection locked="0"/>
    </xf>
    <xf numFmtId="0" fontId="3" fillId="13" borderId="16" xfId="0" applyFont="1" applyFill="1" applyBorder="1" applyAlignment="1" applyProtection="1">
      <alignment horizontal="center" vertical="center" wrapText="1"/>
      <protection locked="0"/>
    </xf>
    <xf numFmtId="0" fontId="3" fillId="13" borderId="8" xfId="0" applyFont="1" applyFill="1" applyBorder="1" applyAlignment="1" applyProtection="1">
      <alignment horizontal="center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 wrapText="1"/>
      <protection locked="0"/>
    </xf>
    <xf numFmtId="0" fontId="3" fillId="14" borderId="33" xfId="0" applyFont="1" applyFill="1" applyBorder="1" applyAlignment="1" applyProtection="1">
      <alignment horizontal="center" vertical="center" wrapText="1"/>
      <protection locked="0"/>
    </xf>
    <xf numFmtId="0" fontId="3" fillId="14" borderId="26" xfId="0" applyFont="1" applyFill="1" applyBorder="1" applyAlignment="1" applyProtection="1">
      <alignment horizontal="center" vertical="center" wrapText="1"/>
      <protection locked="0"/>
    </xf>
    <xf numFmtId="0" fontId="3" fillId="3" borderId="40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 wrapText="1"/>
    </xf>
    <xf numFmtId="0" fontId="3" fillId="15" borderId="16" xfId="0" applyFont="1" applyFill="1" applyBorder="1" applyAlignment="1">
      <alignment horizontal="center" vertical="center" wrapText="1"/>
    </xf>
    <xf numFmtId="0" fontId="3" fillId="15" borderId="7" xfId="0" applyFont="1" applyFill="1" applyBorder="1" applyAlignment="1">
      <alignment horizontal="center" vertical="center" wrapText="1"/>
    </xf>
    <xf numFmtId="0" fontId="3" fillId="15" borderId="40" xfId="0" applyFont="1" applyFill="1" applyBorder="1" applyAlignment="1">
      <alignment horizontal="center" vertical="center" wrapText="1"/>
    </xf>
    <xf numFmtId="0" fontId="3" fillId="15" borderId="27" xfId="0" applyFont="1" applyFill="1" applyBorder="1" applyAlignment="1">
      <alignment horizontal="center" vertical="center" wrapText="1"/>
    </xf>
    <xf numFmtId="0" fontId="3" fillId="13" borderId="16" xfId="0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center" vertical="center" wrapText="1"/>
    </xf>
    <xf numFmtId="0" fontId="3" fillId="13" borderId="27" xfId="0" applyFont="1" applyFill="1" applyBorder="1" applyAlignment="1">
      <alignment horizontal="center" vertical="center" wrapText="1"/>
    </xf>
    <xf numFmtId="0" fontId="14" fillId="16" borderId="57" xfId="0" applyFont="1" applyFill="1" applyBorder="1" applyAlignment="1">
      <alignment horizontal="center" vertical="center" wrapText="1"/>
    </xf>
    <xf numFmtId="0" fontId="14" fillId="16" borderId="54" xfId="0" applyFont="1" applyFill="1" applyBorder="1" applyAlignment="1">
      <alignment horizontal="center" vertical="center" wrapText="1"/>
    </xf>
    <xf numFmtId="0" fontId="14" fillId="16" borderId="58" xfId="0" applyFont="1" applyFill="1" applyBorder="1" applyAlignment="1">
      <alignment horizontal="center" vertical="center" wrapText="1"/>
    </xf>
    <xf numFmtId="0" fontId="14" fillId="16" borderId="59" xfId="0" applyFont="1" applyFill="1" applyBorder="1" applyAlignment="1">
      <alignment horizontal="center" vertical="center" wrapText="1"/>
    </xf>
    <xf numFmtId="0" fontId="14" fillId="16" borderId="23" xfId="0" applyFont="1" applyFill="1" applyBorder="1" applyAlignment="1">
      <alignment horizontal="center" vertical="center" wrapText="1"/>
    </xf>
    <xf numFmtId="0" fontId="14" fillId="16" borderId="60" xfId="0" applyFont="1" applyFill="1" applyBorder="1" applyAlignment="1">
      <alignment horizontal="center" vertical="center" wrapText="1"/>
    </xf>
    <xf numFmtId="0" fontId="14" fillId="16" borderId="61" xfId="0" applyFont="1" applyFill="1" applyBorder="1" applyAlignment="1">
      <alignment horizontal="center" vertical="center" wrapText="1"/>
    </xf>
    <xf numFmtId="0" fontId="14" fillId="16" borderId="55" xfId="0" applyFont="1" applyFill="1" applyBorder="1" applyAlignment="1">
      <alignment horizontal="center" vertical="center" wrapText="1"/>
    </xf>
    <xf numFmtId="0" fontId="14" fillId="16" borderId="62" xfId="0" applyFont="1" applyFill="1" applyBorder="1" applyAlignment="1">
      <alignment horizontal="center" vertical="center" wrapText="1"/>
    </xf>
    <xf numFmtId="0" fontId="14" fillId="16" borderId="63" xfId="0" applyFont="1" applyFill="1" applyBorder="1" applyAlignment="1">
      <alignment horizontal="center" vertical="center" wrapText="1"/>
    </xf>
    <xf numFmtId="0" fontId="3" fillId="16" borderId="57" xfId="0" applyFont="1" applyFill="1" applyBorder="1" applyAlignment="1">
      <alignment horizontal="center" vertical="center"/>
    </xf>
    <xf numFmtId="0" fontId="3" fillId="16" borderId="54" xfId="0" applyFont="1" applyFill="1" applyBorder="1" applyAlignment="1">
      <alignment horizontal="center" vertical="center"/>
    </xf>
    <xf numFmtId="0" fontId="3" fillId="16" borderId="35" xfId="0" applyFont="1" applyFill="1" applyBorder="1" applyAlignment="1">
      <alignment horizontal="center" vertical="center"/>
    </xf>
    <xf numFmtId="0" fontId="3" fillId="16" borderId="59" xfId="0" applyFont="1" applyFill="1" applyBorder="1" applyAlignment="1">
      <alignment horizontal="center" vertical="center"/>
    </xf>
    <xf numFmtId="0" fontId="3" fillId="16" borderId="23" xfId="0" applyFont="1" applyFill="1" applyBorder="1" applyAlignment="1">
      <alignment horizontal="center" vertical="center"/>
    </xf>
    <xf numFmtId="0" fontId="3" fillId="16" borderId="24" xfId="0" applyFont="1" applyFill="1" applyBorder="1" applyAlignment="1">
      <alignment horizontal="center" vertical="center"/>
    </xf>
    <xf numFmtId="0" fontId="14" fillId="16" borderId="7" xfId="0" applyFont="1" applyFill="1" applyBorder="1" applyAlignment="1">
      <alignment horizontal="center" vertical="center" wrapText="1"/>
    </xf>
    <xf numFmtId="0" fontId="14" fillId="16" borderId="56" xfId="0" applyFont="1" applyFill="1" applyBorder="1" applyAlignment="1">
      <alignment horizontal="center" vertical="center" wrapText="1"/>
    </xf>
    <xf numFmtId="0" fontId="14" fillId="16" borderId="28" xfId="0" applyFont="1" applyFill="1" applyBorder="1" applyAlignment="1">
      <alignment horizontal="center" vertical="center" wrapText="1"/>
    </xf>
  </cellXfs>
  <cellStyles count="3">
    <cellStyle name="Calculation" xfId="2" builtinId="22"/>
    <cellStyle name="Comma" xfId="1" builtinId="3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9E1F2"/>
      <color rgb="FF8EA9DB"/>
      <color rgb="FFB4C6E7"/>
      <color rgb="FF75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64817-C0BA-476E-9D14-41951F2B5AE9}">
  <sheetPr>
    <tabColor theme="5"/>
  </sheetPr>
  <dimension ref="B3:AK8"/>
  <sheetViews>
    <sheetView workbookViewId="0">
      <selection activeCell="B2" sqref="B2:S2"/>
    </sheetView>
  </sheetViews>
  <sheetFormatPr defaultRowHeight="15" x14ac:dyDescent="0.25"/>
  <cols>
    <col min="4" max="4" width="8.140625" customWidth="1"/>
    <col min="5" max="5" width="7.5703125" customWidth="1"/>
    <col min="6" max="6" width="10.28515625" customWidth="1"/>
    <col min="7" max="7" width="8.28515625" bestFit="1" customWidth="1"/>
    <col min="8" max="8" width="13.28515625" bestFit="1" customWidth="1"/>
    <col min="9" max="9" width="8" bestFit="1" customWidth="1"/>
    <col min="10" max="10" width="13.42578125" customWidth="1"/>
    <col min="12" max="12" width="8.140625" customWidth="1"/>
    <col min="13" max="13" width="12" customWidth="1"/>
    <col min="14" max="15" width="10.5703125" customWidth="1"/>
    <col min="17" max="17" width="10.42578125" customWidth="1"/>
    <col min="18" max="18" width="10.28515625" customWidth="1"/>
    <col min="19" max="19" width="10.140625" customWidth="1"/>
    <col min="21" max="21" width="8.5703125" customWidth="1"/>
    <col min="27" max="27" width="10.42578125" customWidth="1"/>
    <col min="28" max="28" width="13.140625" customWidth="1"/>
    <col min="30" max="31" width="13.140625" customWidth="1"/>
    <col min="36" max="36" width="12.7109375" customWidth="1"/>
  </cols>
  <sheetData>
    <row r="3" spans="2:37" x14ac:dyDescent="0.25">
      <c r="B3" s="215" t="s">
        <v>37</v>
      </c>
      <c r="C3" s="215"/>
      <c r="D3" s="215"/>
      <c r="E3" s="224" t="s">
        <v>38</v>
      </c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U3" s="215" t="s">
        <v>37</v>
      </c>
      <c r="V3" s="215"/>
      <c r="W3" s="215"/>
      <c r="X3" s="215"/>
      <c r="Y3" s="215"/>
      <c r="Z3" s="216"/>
      <c r="AA3" s="217" t="s">
        <v>53</v>
      </c>
      <c r="AB3" s="218"/>
      <c r="AC3" s="218"/>
      <c r="AD3" s="218"/>
      <c r="AE3" s="218"/>
      <c r="AF3" s="219"/>
      <c r="AG3" s="218" t="s">
        <v>54</v>
      </c>
      <c r="AH3" s="218"/>
      <c r="AI3" s="218"/>
      <c r="AJ3" s="218"/>
      <c r="AK3" s="220"/>
    </row>
    <row r="4" spans="2:37" ht="45" x14ac:dyDescent="0.25">
      <c r="B4" s="221" t="s">
        <v>22</v>
      </c>
      <c r="C4" s="221" t="s">
        <v>0</v>
      </c>
      <c r="D4" s="221" t="s">
        <v>39</v>
      </c>
      <c r="E4" s="44" t="s">
        <v>40</v>
      </c>
      <c r="F4" s="45" t="s">
        <v>9</v>
      </c>
      <c r="G4" s="45" t="s">
        <v>10</v>
      </c>
      <c r="H4" s="45" t="s">
        <v>11</v>
      </c>
      <c r="I4" s="45" t="s">
        <v>12</v>
      </c>
      <c r="J4" s="45" t="s">
        <v>41</v>
      </c>
      <c r="K4" s="45" t="s">
        <v>42</v>
      </c>
      <c r="L4" s="45" t="s">
        <v>43</v>
      </c>
      <c r="M4" s="45" t="s">
        <v>44</v>
      </c>
      <c r="N4" s="45" t="s">
        <v>45</v>
      </c>
      <c r="O4" s="45" t="s">
        <v>46</v>
      </c>
      <c r="P4" s="45" t="s">
        <v>47</v>
      </c>
      <c r="Q4" s="45" t="s">
        <v>48</v>
      </c>
      <c r="R4" s="45" t="s">
        <v>49</v>
      </c>
      <c r="S4" s="45" t="s">
        <v>50</v>
      </c>
      <c r="U4" s="221" t="s">
        <v>22</v>
      </c>
      <c r="V4" s="221" t="s">
        <v>0</v>
      </c>
      <c r="W4" s="221" t="s">
        <v>39</v>
      </c>
      <c r="X4" s="45" t="s">
        <v>55</v>
      </c>
      <c r="Y4" s="45" t="s">
        <v>56</v>
      </c>
      <c r="Z4" s="53" t="s">
        <v>57</v>
      </c>
      <c r="AA4" s="44" t="s">
        <v>58</v>
      </c>
      <c r="AB4" s="45" t="s">
        <v>59</v>
      </c>
      <c r="AC4" s="45" t="s">
        <v>60</v>
      </c>
      <c r="AD4" s="45" t="s">
        <v>61</v>
      </c>
      <c r="AE4" s="45" t="s">
        <v>62</v>
      </c>
      <c r="AF4" s="54" t="s">
        <v>63</v>
      </c>
      <c r="AG4" s="55" t="s">
        <v>64</v>
      </c>
      <c r="AH4" s="45" t="s">
        <v>65</v>
      </c>
      <c r="AI4" s="45" t="s">
        <v>66</v>
      </c>
      <c r="AJ4" s="45" t="s">
        <v>67</v>
      </c>
      <c r="AK4" s="45" t="s">
        <v>68</v>
      </c>
    </row>
    <row r="5" spans="2:37" ht="15.75" thickBot="1" x14ac:dyDescent="0.3">
      <c r="B5" s="222"/>
      <c r="C5" s="222"/>
      <c r="D5" s="222"/>
      <c r="E5" s="46" t="s">
        <v>51</v>
      </c>
      <c r="F5" s="47" t="s">
        <v>51</v>
      </c>
      <c r="G5" s="47" t="s">
        <v>51</v>
      </c>
      <c r="H5" s="47" t="s">
        <v>51</v>
      </c>
      <c r="I5" s="47" t="s">
        <v>51</v>
      </c>
      <c r="J5" s="47" t="s">
        <v>51</v>
      </c>
      <c r="K5" s="47" t="s">
        <v>51</v>
      </c>
      <c r="L5" s="47" t="s">
        <v>51</v>
      </c>
      <c r="M5" s="47" t="s">
        <v>51</v>
      </c>
      <c r="N5" s="47" t="s">
        <v>51</v>
      </c>
      <c r="O5" s="47" t="s">
        <v>51</v>
      </c>
      <c r="P5" s="47" t="s">
        <v>51</v>
      </c>
      <c r="Q5" s="47" t="s">
        <v>51</v>
      </c>
      <c r="R5" s="47" t="s">
        <v>51</v>
      </c>
      <c r="S5" s="47" t="s">
        <v>51</v>
      </c>
      <c r="U5" s="222"/>
      <c r="V5" s="222"/>
      <c r="W5" s="222"/>
      <c r="X5" s="56" t="s">
        <v>30</v>
      </c>
      <c r="Y5" s="56" t="s">
        <v>30</v>
      </c>
      <c r="Z5" s="57" t="s">
        <v>30</v>
      </c>
      <c r="AA5" s="58" t="s">
        <v>69</v>
      </c>
      <c r="AB5" s="47" t="s">
        <v>70</v>
      </c>
      <c r="AC5" s="56" t="s">
        <v>71</v>
      </c>
      <c r="AD5" s="47" t="s">
        <v>72</v>
      </c>
      <c r="AE5" s="47"/>
      <c r="AF5" s="59" t="s">
        <v>73</v>
      </c>
      <c r="AG5" s="60" t="s">
        <v>69</v>
      </c>
      <c r="AH5" s="47" t="s">
        <v>69</v>
      </c>
      <c r="AI5" s="47" t="s">
        <v>69</v>
      </c>
      <c r="AJ5" s="47" t="s">
        <v>69</v>
      </c>
      <c r="AK5" s="56" t="s">
        <v>69</v>
      </c>
    </row>
    <row r="6" spans="2:37" ht="15.75" thickBot="1" x14ac:dyDescent="0.3">
      <c r="B6" s="223" t="s">
        <v>52</v>
      </c>
      <c r="C6" s="223"/>
      <c r="D6" s="223"/>
      <c r="E6" s="48">
        <v>30</v>
      </c>
      <c r="F6" s="49">
        <v>5</v>
      </c>
      <c r="G6" s="49">
        <v>1000</v>
      </c>
      <c r="H6" s="49">
        <v>700</v>
      </c>
      <c r="I6" s="49">
        <v>10000</v>
      </c>
      <c r="J6" s="49">
        <v>100</v>
      </c>
      <c r="K6" s="49">
        <v>4</v>
      </c>
      <c r="L6" s="50">
        <v>4.0000000000000001E-3</v>
      </c>
      <c r="M6" s="49">
        <v>650</v>
      </c>
      <c r="N6" s="49">
        <v>1400</v>
      </c>
      <c r="O6" s="49">
        <v>1100</v>
      </c>
      <c r="P6" s="49"/>
      <c r="Q6" s="49">
        <v>1400</v>
      </c>
      <c r="R6" s="49">
        <v>1000</v>
      </c>
      <c r="S6" s="49">
        <v>1100</v>
      </c>
      <c r="U6" s="51"/>
      <c r="V6" s="51"/>
      <c r="W6" s="51"/>
      <c r="X6" s="51"/>
      <c r="Y6" s="51"/>
      <c r="Z6" s="61">
        <f>$X6-$Y6</f>
        <v>0</v>
      </c>
      <c r="AA6" s="52"/>
      <c r="AB6" s="51"/>
      <c r="AC6" s="51"/>
      <c r="AD6" s="51"/>
      <c r="AE6" s="51"/>
      <c r="AF6" s="62"/>
      <c r="AG6" s="63"/>
      <c r="AH6" s="51"/>
      <c r="AI6" s="51"/>
      <c r="AJ6" s="51"/>
      <c r="AK6" s="51"/>
    </row>
    <row r="7" spans="2:37" x14ac:dyDescent="0.25">
      <c r="B7" s="51"/>
      <c r="C7" s="51"/>
      <c r="D7" s="51"/>
      <c r="E7" s="52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U7" s="45"/>
      <c r="V7" s="45"/>
      <c r="W7" s="45"/>
      <c r="X7" s="45"/>
      <c r="Y7" s="45"/>
      <c r="Z7" s="61">
        <f>$X7-$Y7</f>
        <v>0</v>
      </c>
      <c r="AA7" s="44"/>
      <c r="AB7" s="45"/>
      <c r="AC7" s="45"/>
      <c r="AD7" s="45"/>
      <c r="AE7" s="45"/>
      <c r="AF7" s="54"/>
      <c r="AG7" s="55"/>
      <c r="AH7" s="45"/>
      <c r="AI7" s="45"/>
      <c r="AJ7" s="45"/>
      <c r="AK7" s="45"/>
    </row>
    <row r="8" spans="2:37" x14ac:dyDescent="0.25">
      <c r="B8" s="45"/>
      <c r="C8" s="45"/>
      <c r="D8" s="45"/>
      <c r="E8" s="44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</row>
  </sheetData>
  <mergeCells count="12">
    <mergeCell ref="B6:D6"/>
    <mergeCell ref="B3:D3"/>
    <mergeCell ref="E3:S3"/>
    <mergeCell ref="B4:B5"/>
    <mergeCell ref="C4:C5"/>
    <mergeCell ref="D4:D5"/>
    <mergeCell ref="U3:Z3"/>
    <mergeCell ref="AA3:AF3"/>
    <mergeCell ref="AG3:AK3"/>
    <mergeCell ref="U4:U5"/>
    <mergeCell ref="V4:V5"/>
    <mergeCell ref="W4:W5"/>
  </mergeCells>
  <conditionalFormatting sqref="E7:E8">
    <cfRule type="cellIs" dxfId="13" priority="14" operator="greaterThan">
      <formula>$E$6</formula>
    </cfRule>
  </conditionalFormatting>
  <conditionalFormatting sqref="F7:F8">
    <cfRule type="cellIs" dxfId="12" priority="13" operator="greaterThan">
      <formula>$F$6</formula>
    </cfRule>
  </conditionalFormatting>
  <conditionalFormatting sqref="G7:G8">
    <cfRule type="cellIs" dxfId="11" priority="12" operator="greaterThan">
      <formula>$G$6</formula>
    </cfRule>
  </conditionalFormatting>
  <conditionalFormatting sqref="H7:H8">
    <cfRule type="cellIs" dxfId="10" priority="11" operator="greaterThan">
      <formula>$H$6</formula>
    </cfRule>
  </conditionalFormatting>
  <conditionalFormatting sqref="I7:I8">
    <cfRule type="cellIs" dxfId="9" priority="10" operator="greaterThan">
      <formula>$I$6</formula>
    </cfRule>
  </conditionalFormatting>
  <conditionalFormatting sqref="J7:J8">
    <cfRule type="cellIs" dxfId="8" priority="9" operator="greaterThan">
      <formula>$J$6</formula>
    </cfRule>
  </conditionalFormatting>
  <conditionalFormatting sqref="K7:K8">
    <cfRule type="cellIs" dxfId="7" priority="8" operator="greaterThan">
      <formula>$K$6</formula>
    </cfRule>
  </conditionalFormatting>
  <conditionalFormatting sqref="L7">
    <cfRule type="cellIs" dxfId="6" priority="7" operator="greaterThan">
      <formula>$L$6</formula>
    </cfRule>
  </conditionalFormatting>
  <conditionalFormatting sqref="M7:M8">
    <cfRule type="cellIs" dxfId="5" priority="6" operator="greaterThan">
      <formula>$M$6</formula>
    </cfRule>
  </conditionalFormatting>
  <conditionalFormatting sqref="N7:N8">
    <cfRule type="cellIs" dxfId="4" priority="5" operator="greaterThan">
      <formula>$N$6</formula>
    </cfRule>
  </conditionalFormatting>
  <conditionalFormatting sqref="O7:O8">
    <cfRule type="cellIs" dxfId="3" priority="4" operator="greaterThan">
      <formula>$O$6</formula>
    </cfRule>
  </conditionalFormatting>
  <conditionalFormatting sqref="Q7:Q8">
    <cfRule type="cellIs" dxfId="2" priority="3" operator="greaterThan">
      <formula>$Q$6</formula>
    </cfRule>
  </conditionalFormatting>
  <conditionalFormatting sqref="R7:R8">
    <cfRule type="cellIs" dxfId="1" priority="2" operator="greaterThan">
      <formula>$R$6</formula>
    </cfRule>
  </conditionalFormatting>
  <conditionalFormatting sqref="S7:S8">
    <cfRule type="cellIs" dxfId="0" priority="1" operator="greaterThan">
      <formula>$S$6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36BF9-7536-4679-9E6E-0E3A40BBD085}">
  <sheetPr>
    <tabColor theme="4"/>
  </sheetPr>
  <dimension ref="B2:AB6"/>
  <sheetViews>
    <sheetView workbookViewId="0">
      <selection activeCell="M17" sqref="M17"/>
    </sheetView>
  </sheetViews>
  <sheetFormatPr defaultRowHeight="15" x14ac:dyDescent="0.25"/>
  <cols>
    <col min="2" max="2" width="11.42578125" customWidth="1"/>
    <col min="3" max="3" width="15.7109375" customWidth="1"/>
    <col min="4" max="4" width="14.42578125" customWidth="1"/>
    <col min="5" max="5" width="15.140625" customWidth="1"/>
    <col min="6" max="6" width="15" customWidth="1"/>
    <col min="9" max="9" width="18.140625" customWidth="1"/>
    <col min="11" max="11" width="12.140625" customWidth="1"/>
    <col min="14" max="14" width="13.140625" customWidth="1"/>
    <col min="19" max="19" width="14.140625" customWidth="1"/>
    <col min="21" max="21" width="14" customWidth="1"/>
    <col min="22" max="22" width="10.42578125" customWidth="1"/>
    <col min="23" max="23" width="12.5703125" customWidth="1"/>
    <col min="24" max="24" width="12.42578125" customWidth="1"/>
    <col min="26" max="26" width="12.42578125" customWidth="1"/>
    <col min="27" max="27" width="11.42578125" customWidth="1"/>
    <col min="28" max="28" width="13.140625" customWidth="1"/>
  </cols>
  <sheetData>
    <row r="2" spans="2:28" ht="45" x14ac:dyDescent="0.25">
      <c r="B2" s="227" t="s">
        <v>74</v>
      </c>
      <c r="C2" s="227" t="s">
        <v>75</v>
      </c>
      <c r="D2" s="227" t="s">
        <v>76</v>
      </c>
      <c r="E2" s="64" t="s">
        <v>77</v>
      </c>
      <c r="F2" s="64" t="s">
        <v>78</v>
      </c>
      <c r="G2" s="64" t="s">
        <v>79</v>
      </c>
      <c r="H2" s="64" t="s">
        <v>80</v>
      </c>
      <c r="I2" s="227" t="s">
        <v>81</v>
      </c>
      <c r="K2" s="225" t="s">
        <v>74</v>
      </c>
      <c r="L2" s="225" t="s">
        <v>39</v>
      </c>
      <c r="M2" s="225" t="s">
        <v>84</v>
      </c>
      <c r="N2" s="225" t="s">
        <v>85</v>
      </c>
      <c r="O2" s="225" t="s">
        <v>86</v>
      </c>
      <c r="P2" s="33" t="s">
        <v>40</v>
      </c>
      <c r="Q2" s="33" t="s">
        <v>9</v>
      </c>
      <c r="R2" s="33" t="s">
        <v>10</v>
      </c>
      <c r="S2" s="33" t="s">
        <v>11</v>
      </c>
      <c r="T2" s="33" t="s">
        <v>12</v>
      </c>
      <c r="U2" s="33" t="s">
        <v>41</v>
      </c>
      <c r="V2" s="33" t="s">
        <v>44</v>
      </c>
      <c r="W2" s="33" t="s">
        <v>45</v>
      </c>
      <c r="X2" s="33" t="s">
        <v>46</v>
      </c>
      <c r="Y2" s="33" t="s">
        <v>87</v>
      </c>
      <c r="Z2" s="33" t="s">
        <v>48</v>
      </c>
      <c r="AA2" s="33" t="s">
        <v>49</v>
      </c>
      <c r="AB2" s="33" t="s">
        <v>50</v>
      </c>
    </row>
    <row r="3" spans="2:28" ht="18" thickBot="1" x14ac:dyDescent="0.3">
      <c r="B3" s="228"/>
      <c r="C3" s="228"/>
      <c r="D3" s="228"/>
      <c r="E3" s="65" t="s">
        <v>82</v>
      </c>
      <c r="F3" s="65" t="s">
        <v>82</v>
      </c>
      <c r="G3" s="65" t="s">
        <v>30</v>
      </c>
      <c r="H3" s="65" t="s">
        <v>83</v>
      </c>
      <c r="I3" s="228"/>
      <c r="K3" s="226"/>
      <c r="L3" s="226"/>
      <c r="M3" s="226"/>
      <c r="N3" s="226"/>
      <c r="O3" s="226"/>
      <c r="P3" s="75" t="s">
        <v>88</v>
      </c>
      <c r="Q3" s="75" t="s">
        <v>88</v>
      </c>
      <c r="R3" s="75" t="s">
        <v>88</v>
      </c>
      <c r="S3" s="75" t="s">
        <v>88</v>
      </c>
      <c r="T3" s="75" t="s">
        <v>88</v>
      </c>
      <c r="U3" s="75" t="s">
        <v>88</v>
      </c>
      <c r="V3" s="75" t="s">
        <v>88</v>
      </c>
      <c r="W3" s="75" t="s">
        <v>88</v>
      </c>
      <c r="X3" s="75" t="s">
        <v>88</v>
      </c>
      <c r="Y3" s="75" t="s">
        <v>88</v>
      </c>
      <c r="Z3" s="75" t="s">
        <v>88</v>
      </c>
      <c r="AA3" s="75" t="s">
        <v>88</v>
      </c>
      <c r="AB3" s="75" t="s">
        <v>88</v>
      </c>
    </row>
    <row r="4" spans="2:28" x14ac:dyDescent="0.25">
      <c r="B4" s="66"/>
      <c r="C4" s="67"/>
      <c r="D4" s="66"/>
      <c r="E4" s="68"/>
      <c r="F4" s="68"/>
      <c r="G4" s="66"/>
      <c r="H4" s="66"/>
      <c r="I4" s="66"/>
      <c r="K4" s="76"/>
      <c r="L4" s="76"/>
      <c r="M4" s="77"/>
      <c r="N4" s="76"/>
      <c r="O4" s="76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</row>
    <row r="5" spans="2:28" ht="15.75" thickBot="1" x14ac:dyDescent="0.3">
      <c r="B5" s="69"/>
      <c r="C5" s="70"/>
      <c r="D5" s="69"/>
      <c r="E5" s="71"/>
      <c r="F5" s="71"/>
      <c r="G5" s="69"/>
      <c r="H5" s="69"/>
      <c r="I5" s="69"/>
      <c r="K5" s="79"/>
      <c r="L5" s="79"/>
      <c r="M5" s="80"/>
      <c r="N5" s="79"/>
      <c r="O5" s="79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2:28" x14ac:dyDescent="0.25">
      <c r="B6" s="72" t="s">
        <v>21</v>
      </c>
      <c r="C6" s="73"/>
      <c r="D6" s="73"/>
      <c r="E6" s="74">
        <f>SUM(E4:E5)</f>
        <v>0</v>
      </c>
      <c r="F6" s="74">
        <f>SUM(F4:F5)</f>
        <v>0</v>
      </c>
      <c r="G6" s="73"/>
      <c r="H6" s="73"/>
      <c r="I6" s="73"/>
    </row>
  </sheetData>
  <mergeCells count="9">
    <mergeCell ref="M2:M3"/>
    <mergeCell ref="N2:N3"/>
    <mergeCell ref="O2:O3"/>
    <mergeCell ref="B2:B3"/>
    <mergeCell ref="C2:C3"/>
    <mergeCell ref="D2:D3"/>
    <mergeCell ref="I2:I3"/>
    <mergeCell ref="K2:K3"/>
    <mergeCell ref="L2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E9A17-ADE7-4364-82E3-D5F97BA78589}">
  <sheetPr>
    <tabColor theme="5"/>
  </sheetPr>
  <dimension ref="B2:V7"/>
  <sheetViews>
    <sheetView workbookViewId="0">
      <selection activeCell="B2" sqref="B2:T7"/>
    </sheetView>
  </sheetViews>
  <sheetFormatPr defaultRowHeight="15" x14ac:dyDescent="0.25"/>
  <cols>
    <col min="3" max="3" width="14.7109375" customWidth="1"/>
    <col min="4" max="4" width="13.28515625" customWidth="1"/>
    <col min="5" max="5" width="13.85546875" customWidth="1"/>
    <col min="6" max="6" width="12.5703125" customWidth="1"/>
    <col min="7" max="9" width="11.7109375" customWidth="1"/>
    <col min="12" max="12" width="12.85546875" customWidth="1"/>
    <col min="15" max="15" width="15.28515625" customWidth="1"/>
    <col min="16" max="16" width="15.5703125" customWidth="1"/>
    <col min="17" max="17" width="12.140625" customWidth="1"/>
    <col min="19" max="19" width="13.7109375" customWidth="1"/>
    <col min="22" max="22" width="93.5703125" customWidth="1"/>
  </cols>
  <sheetData>
    <row r="2" spans="2:22" ht="18" x14ac:dyDescent="0.35">
      <c r="B2" s="229" t="s">
        <v>0</v>
      </c>
      <c r="C2" s="235" t="s">
        <v>1</v>
      </c>
      <c r="D2" s="233"/>
      <c r="E2" s="233"/>
      <c r="F2" s="233"/>
      <c r="G2" s="233"/>
      <c r="H2" s="232" t="s">
        <v>2</v>
      </c>
      <c r="I2" s="233"/>
      <c r="J2" s="233"/>
      <c r="K2" s="233"/>
      <c r="L2" s="233"/>
      <c r="M2" s="233"/>
      <c r="N2" s="236"/>
      <c r="O2" s="232" t="s">
        <v>3</v>
      </c>
      <c r="P2" s="233"/>
      <c r="Q2" s="233"/>
      <c r="R2" s="233"/>
      <c r="S2" s="233"/>
      <c r="T2" s="234"/>
      <c r="V2" s="121" t="s">
        <v>109</v>
      </c>
    </row>
    <row r="3" spans="2:22" ht="45" x14ac:dyDescent="0.25">
      <c r="B3" s="230"/>
      <c r="C3" s="1" t="s">
        <v>4</v>
      </c>
      <c r="D3" s="1" t="s">
        <v>5</v>
      </c>
      <c r="E3" s="1" t="s">
        <v>6</v>
      </c>
      <c r="F3" s="1" t="s">
        <v>7</v>
      </c>
      <c r="G3" s="111" t="s">
        <v>8</v>
      </c>
      <c r="H3" s="3" t="s">
        <v>107</v>
      </c>
      <c r="I3" s="1" t="s">
        <v>108</v>
      </c>
      <c r="J3" s="115" t="s">
        <v>9</v>
      </c>
      <c r="K3" s="1" t="s">
        <v>10</v>
      </c>
      <c r="L3" s="1" t="s">
        <v>11</v>
      </c>
      <c r="M3" s="1" t="s">
        <v>12</v>
      </c>
      <c r="N3" s="2" t="s">
        <v>13</v>
      </c>
      <c r="O3" s="3" t="s">
        <v>14</v>
      </c>
      <c r="P3" s="1" t="s">
        <v>15</v>
      </c>
      <c r="Q3" s="1" t="s">
        <v>9</v>
      </c>
      <c r="R3" s="1" t="s">
        <v>10</v>
      </c>
      <c r="S3" s="1" t="s">
        <v>11</v>
      </c>
      <c r="T3" s="1" t="s">
        <v>12</v>
      </c>
    </row>
    <row r="4" spans="2:22" ht="18" thickBot="1" x14ac:dyDescent="0.3">
      <c r="B4" s="231"/>
      <c r="C4" s="4" t="s">
        <v>16</v>
      </c>
      <c r="D4" s="4" t="s">
        <v>104</v>
      </c>
      <c r="E4" s="4" t="s">
        <v>17</v>
      </c>
      <c r="F4" s="4" t="s">
        <v>18</v>
      </c>
      <c r="G4" s="112" t="s">
        <v>19</v>
      </c>
      <c r="H4" s="124" t="s">
        <v>19</v>
      </c>
      <c r="I4" s="21" t="s">
        <v>19</v>
      </c>
      <c r="J4" s="116" t="s">
        <v>121</v>
      </c>
      <c r="K4" s="4" t="s">
        <v>121</v>
      </c>
      <c r="L4" s="4" t="s">
        <v>121</v>
      </c>
      <c r="M4" s="4" t="s">
        <v>121</v>
      </c>
      <c r="N4" s="5" t="s">
        <v>121</v>
      </c>
      <c r="O4" s="6" t="s">
        <v>20</v>
      </c>
      <c r="P4" s="4" t="s">
        <v>20</v>
      </c>
      <c r="Q4" s="4" t="s">
        <v>20</v>
      </c>
      <c r="R4" s="4" t="s">
        <v>20</v>
      </c>
      <c r="S4" s="4" t="s">
        <v>20</v>
      </c>
      <c r="T4" s="21" t="s">
        <v>20</v>
      </c>
    </row>
    <row r="5" spans="2:22" x14ac:dyDescent="0.25">
      <c r="B5" s="7"/>
      <c r="C5" s="7"/>
      <c r="D5" s="7"/>
      <c r="E5" s="7"/>
      <c r="F5" s="7"/>
      <c r="G5" s="113"/>
      <c r="H5" s="125"/>
      <c r="I5" s="119"/>
      <c r="J5" s="117"/>
      <c r="K5" s="7"/>
      <c r="L5" s="7"/>
      <c r="M5" s="7"/>
      <c r="N5" s="8"/>
      <c r="O5" s="9">
        <f>(C5*((1857*(1440*F5)*(G5/(1*10^6)))/(16.27*(460+E5))))</f>
        <v>0</v>
      </c>
      <c r="P5" s="9">
        <f>($C5*60)*$F5*0.028317*$N5*0.000001*0.0022</f>
        <v>0</v>
      </c>
      <c r="Q5" s="10">
        <f>($C5*60)*$F5*0.028317*$J5*0.000001*0.0022</f>
        <v>0</v>
      </c>
      <c r="R5" s="10">
        <f>($C5*60)*$F5*0.028317*$K5*0.000001*0.0022</f>
        <v>0</v>
      </c>
      <c r="S5" s="10">
        <f>($C5*60)*$F5*0.028317*$L5*0.000001*0.0022</f>
        <v>0</v>
      </c>
      <c r="T5" s="10">
        <f>($C5*60)*$F5*0.028317*$M5*0.000001*0.0022</f>
        <v>0</v>
      </c>
    </row>
    <row r="6" spans="2:22" ht="15.75" thickBot="1" x14ac:dyDescent="0.3">
      <c r="B6" s="11"/>
      <c r="C6" s="11"/>
      <c r="D6" s="11"/>
      <c r="E6" s="11"/>
      <c r="F6" s="11"/>
      <c r="G6" s="114"/>
      <c r="H6" s="126"/>
      <c r="I6" s="120"/>
      <c r="J6" s="118"/>
      <c r="K6" s="11"/>
      <c r="L6" s="11"/>
      <c r="M6" s="11"/>
      <c r="N6" s="12"/>
      <c r="O6" s="13">
        <f>(C6*((1857*(1440*F6)*(G6/(1*10^6)))/(16.27*(460+E6))))</f>
        <v>0</v>
      </c>
      <c r="P6" s="13">
        <f>($C6*60)*$F6*0.028317*$N6*0.000001*0.0022</f>
        <v>0</v>
      </c>
      <c r="Q6" s="14">
        <f>($C6*60)*$F6*0.028317*$J6*0.000001*0.0022</f>
        <v>0</v>
      </c>
      <c r="R6" s="14">
        <f>($C6*60)*$F6*0.028317*$K6*0.000001*0.0022</f>
        <v>0</v>
      </c>
      <c r="S6" s="14">
        <f>($C6*60)*$F6*0.028317*$L6*0.000001*0.0022</f>
        <v>0</v>
      </c>
      <c r="T6" s="14">
        <f>($C6*60)*$F6*0.028317*$M6*0.000001*0.0022</f>
        <v>0</v>
      </c>
    </row>
    <row r="7" spans="2:22" x14ac:dyDescent="0.25">
      <c r="B7" s="15" t="s">
        <v>21</v>
      </c>
      <c r="C7" s="16">
        <f>SUM(C5:C6)</f>
        <v>0</v>
      </c>
      <c r="D7" s="17"/>
      <c r="E7" s="17"/>
      <c r="F7" s="17"/>
      <c r="G7" s="17"/>
      <c r="H7" s="127"/>
      <c r="I7" s="31"/>
      <c r="J7" s="17"/>
      <c r="K7" s="17"/>
      <c r="L7" s="17"/>
      <c r="M7" s="17"/>
      <c r="N7" s="18"/>
      <c r="O7" s="19">
        <f>SUM(O5:O6)</f>
        <v>0</v>
      </c>
      <c r="P7" s="19">
        <f t="shared" ref="P7:T7" si="0">SUM(P5:P6)</f>
        <v>0</v>
      </c>
      <c r="Q7" s="20">
        <f t="shared" si="0"/>
        <v>0</v>
      </c>
      <c r="R7" s="20">
        <f t="shared" si="0"/>
        <v>0</v>
      </c>
      <c r="S7" s="20">
        <f t="shared" si="0"/>
        <v>0</v>
      </c>
      <c r="T7" s="20">
        <f t="shared" si="0"/>
        <v>0</v>
      </c>
    </row>
  </sheetData>
  <mergeCells count="4">
    <mergeCell ref="B2:B4"/>
    <mergeCell ref="O2:T2"/>
    <mergeCell ref="C2:G2"/>
    <mergeCell ref="H2:N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4B25C-6FF3-4C6F-9B4A-321205448733}">
  <sheetPr>
    <tabColor theme="5"/>
  </sheetPr>
  <dimension ref="B2:E6"/>
  <sheetViews>
    <sheetView workbookViewId="0">
      <selection activeCell="C2" sqref="C2"/>
    </sheetView>
  </sheetViews>
  <sheetFormatPr defaultRowHeight="15" x14ac:dyDescent="0.25"/>
  <cols>
    <col min="3" max="3" width="14.7109375" customWidth="1"/>
    <col min="4" max="4" width="12.5703125" customWidth="1"/>
    <col min="5" max="5" width="14.140625" customWidth="1"/>
  </cols>
  <sheetData>
    <row r="2" spans="2:5" ht="45" x14ac:dyDescent="0.25">
      <c r="B2" s="237" t="s">
        <v>0</v>
      </c>
      <c r="C2" s="33" t="s">
        <v>4</v>
      </c>
      <c r="D2" s="33" t="s">
        <v>33</v>
      </c>
      <c r="E2" s="34" t="s">
        <v>34</v>
      </c>
    </row>
    <row r="3" spans="2:5" ht="15.75" thickBot="1" x14ac:dyDescent="0.3">
      <c r="B3" s="238"/>
      <c r="C3" s="35" t="s">
        <v>16</v>
      </c>
      <c r="D3" s="35" t="s">
        <v>35</v>
      </c>
      <c r="E3" s="36" t="s">
        <v>18</v>
      </c>
    </row>
    <row r="4" spans="2:5" x14ac:dyDescent="0.25">
      <c r="B4" s="37"/>
      <c r="C4" s="37"/>
      <c r="D4" s="37"/>
      <c r="E4" s="38"/>
    </row>
    <row r="5" spans="2:5" ht="15.75" thickBot="1" x14ac:dyDescent="0.3">
      <c r="B5" s="39"/>
      <c r="C5" s="39"/>
      <c r="D5" s="39"/>
      <c r="E5" s="40"/>
    </row>
    <row r="6" spans="2:5" x14ac:dyDescent="0.25">
      <c r="B6" s="41" t="s">
        <v>36</v>
      </c>
      <c r="C6" s="32">
        <f>SUM(C4:C5)</f>
        <v>0</v>
      </c>
      <c r="D6" s="42"/>
      <c r="E6" s="43"/>
    </row>
  </sheetData>
  <mergeCells count="1">
    <mergeCell ref="B2:B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96C28-C5C0-4A9E-99EB-E384FF446541}">
  <sheetPr>
    <tabColor rgb="FF00B0F0"/>
  </sheetPr>
  <dimension ref="B2:L7"/>
  <sheetViews>
    <sheetView workbookViewId="0">
      <selection activeCell="N25" sqref="N25"/>
    </sheetView>
  </sheetViews>
  <sheetFormatPr defaultRowHeight="15" x14ac:dyDescent="0.25"/>
  <cols>
    <col min="3" max="4" width="12.28515625" customWidth="1"/>
    <col min="7" max="7" width="14.7109375" customWidth="1"/>
    <col min="8" max="8" width="13.28515625" customWidth="1"/>
    <col min="9" max="9" width="13.85546875" customWidth="1"/>
    <col min="10" max="10" width="12.5703125" customWidth="1"/>
    <col min="11" max="12" width="11.7109375" customWidth="1"/>
  </cols>
  <sheetData>
    <row r="2" spans="2:12" ht="15" customHeight="1" x14ac:dyDescent="0.25">
      <c r="B2" s="239" t="s">
        <v>139</v>
      </c>
      <c r="C2" s="239" t="s">
        <v>144</v>
      </c>
      <c r="D2" s="239" t="s">
        <v>148</v>
      </c>
      <c r="E2" s="246" t="s">
        <v>146</v>
      </c>
      <c r="F2" s="247"/>
      <c r="G2" s="247"/>
      <c r="H2" s="243"/>
      <c r="I2" s="241" t="s">
        <v>147</v>
      </c>
      <c r="J2" s="243"/>
      <c r="K2" s="241" t="s">
        <v>149</v>
      </c>
      <c r="L2" s="242"/>
    </row>
    <row r="3" spans="2:12" ht="45" x14ac:dyDescent="0.25">
      <c r="B3" s="240"/>
      <c r="C3" s="245"/>
      <c r="D3" s="240"/>
      <c r="E3" s="248" t="s">
        <v>0</v>
      </c>
      <c r="F3" s="207" t="s">
        <v>140</v>
      </c>
      <c r="G3" s="1" t="s">
        <v>4</v>
      </c>
      <c r="H3" s="209" t="s">
        <v>142</v>
      </c>
      <c r="I3" s="115" t="s">
        <v>118</v>
      </c>
      <c r="J3" s="1" t="s">
        <v>143</v>
      </c>
      <c r="K3" s="3" t="s">
        <v>150</v>
      </c>
      <c r="L3" s="1" t="s">
        <v>151</v>
      </c>
    </row>
    <row r="4" spans="2:12" ht="15.75" thickBot="1" x14ac:dyDescent="0.3">
      <c r="B4" s="244"/>
      <c r="C4" s="214" t="s">
        <v>145</v>
      </c>
      <c r="D4" s="213" t="s">
        <v>30</v>
      </c>
      <c r="E4" s="231"/>
      <c r="F4" s="206"/>
      <c r="G4" s="4" t="s">
        <v>16</v>
      </c>
      <c r="H4" s="210" t="s">
        <v>141</v>
      </c>
      <c r="I4" s="208" t="s">
        <v>35</v>
      </c>
      <c r="J4" s="4" t="s">
        <v>18</v>
      </c>
      <c r="K4" s="124"/>
      <c r="L4" s="21" t="s">
        <v>152</v>
      </c>
    </row>
    <row r="5" spans="2:12" ht="15.75" thickBot="1" x14ac:dyDescent="0.3">
      <c r="B5" s="7"/>
      <c r="C5" s="7"/>
      <c r="D5" s="7"/>
      <c r="E5" s="7"/>
      <c r="F5" s="7"/>
      <c r="G5" s="7"/>
      <c r="H5" s="211" t="e">
        <f>G5/(F5*24)</f>
        <v>#DIV/0!</v>
      </c>
      <c r="I5" s="117"/>
      <c r="J5" s="7"/>
      <c r="K5" s="125"/>
      <c r="L5" s="119"/>
    </row>
    <row r="6" spans="2:12" ht="15.75" thickBot="1" x14ac:dyDescent="0.3">
      <c r="B6" s="11"/>
      <c r="C6" s="11"/>
      <c r="D6" s="11"/>
      <c r="E6" s="11"/>
      <c r="F6" s="11"/>
      <c r="G6" s="11"/>
      <c r="H6" s="211" t="e">
        <f>G6/(F6*24)</f>
        <v>#DIV/0!</v>
      </c>
      <c r="I6" s="118"/>
      <c r="J6" s="11"/>
      <c r="K6" s="126"/>
      <c r="L6" s="120"/>
    </row>
    <row r="7" spans="2:12" x14ac:dyDescent="0.25">
      <c r="B7" s="15" t="s">
        <v>21</v>
      </c>
      <c r="C7" s="205"/>
      <c r="D7" s="205"/>
      <c r="E7" s="205"/>
      <c r="F7" s="16">
        <f>SUM(F5:F6)</f>
        <v>0</v>
      </c>
      <c r="G7" s="16">
        <f>SUM(G5:G6)</f>
        <v>0</v>
      </c>
      <c r="H7" s="212" t="e">
        <f>AVERAGE(H5:H6)</f>
        <v>#DIV/0!</v>
      </c>
      <c r="I7" s="17"/>
      <c r="J7" s="17"/>
      <c r="K7" s="127"/>
      <c r="L7" s="31"/>
    </row>
  </sheetData>
  <mergeCells count="7">
    <mergeCell ref="D2:D3"/>
    <mergeCell ref="K2:L2"/>
    <mergeCell ref="I2:J2"/>
    <mergeCell ref="B2:B4"/>
    <mergeCell ref="C2:C3"/>
    <mergeCell ref="E2:H2"/>
    <mergeCell ref="E3:E4"/>
  </mergeCells>
  <pageMargins left="0.7" right="0.7" top="0.75" bottom="0.75" header="0.3" footer="0.3"/>
  <pageSetup orientation="portrait" r:id="rId1"/>
  <ignoredErrors>
    <ignoredError sqref="H5:H7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75F26-992C-4E9B-A764-51B412AA26A0}">
  <sheetPr>
    <tabColor theme="5"/>
  </sheetPr>
  <dimension ref="B2:V8"/>
  <sheetViews>
    <sheetView workbookViewId="0">
      <selection activeCell="E18" sqref="E18"/>
    </sheetView>
  </sheetViews>
  <sheetFormatPr defaultRowHeight="15" x14ac:dyDescent="0.25"/>
  <cols>
    <col min="2" max="2" width="14.140625" customWidth="1"/>
    <col min="3" max="3" width="23.140625" customWidth="1"/>
    <col min="4" max="4" width="14.42578125" customWidth="1"/>
    <col min="5" max="5" width="16.42578125" customWidth="1"/>
    <col min="6" max="6" width="13.140625" customWidth="1"/>
    <col min="7" max="7" width="21.28515625" customWidth="1"/>
    <col min="8" max="8" width="21" customWidth="1"/>
    <col min="9" max="9" width="22.140625" customWidth="1"/>
    <col min="10" max="10" width="21.5703125" customWidth="1"/>
    <col min="11" max="11" width="14.28515625" customWidth="1"/>
    <col min="14" max="14" width="13.7109375" customWidth="1"/>
    <col min="17" max="17" width="17.7109375" customWidth="1"/>
    <col min="18" max="18" width="16.28515625" customWidth="1"/>
    <col min="19" max="19" width="18.140625" customWidth="1"/>
    <col min="20" max="20" width="14.5703125" customWidth="1"/>
    <col min="21" max="21" width="15.140625" customWidth="1"/>
    <col min="22" max="22" width="12.28515625" customWidth="1"/>
  </cols>
  <sheetData>
    <row r="2" spans="2:22" x14ac:dyDescent="0.25">
      <c r="B2" s="249" t="s">
        <v>0</v>
      </c>
      <c r="C2" s="249" t="s">
        <v>89</v>
      </c>
      <c r="D2" s="249"/>
      <c r="E2" s="249"/>
      <c r="F2" s="249"/>
      <c r="G2" s="249"/>
      <c r="H2" s="251"/>
      <c r="I2" s="252" t="s">
        <v>90</v>
      </c>
      <c r="J2" s="251"/>
      <c r="K2" s="253" t="s">
        <v>91</v>
      </c>
      <c r="L2" s="249"/>
      <c r="M2" s="249"/>
      <c r="N2" s="249"/>
      <c r="O2" s="249"/>
      <c r="P2" s="251"/>
      <c r="Q2" s="254" t="s">
        <v>92</v>
      </c>
      <c r="R2" s="255"/>
      <c r="S2" s="255"/>
      <c r="T2" s="255"/>
      <c r="U2" s="255"/>
      <c r="V2" s="252"/>
    </row>
    <row r="3" spans="2:22" x14ac:dyDescent="0.25">
      <c r="B3" s="249"/>
      <c r="C3" s="249"/>
      <c r="D3" s="249"/>
      <c r="E3" s="249"/>
      <c r="F3" s="249"/>
      <c r="G3" s="249"/>
      <c r="H3" s="251"/>
      <c r="I3" s="252"/>
      <c r="J3" s="251"/>
      <c r="K3" s="82" t="s">
        <v>93</v>
      </c>
      <c r="L3" s="249" t="s">
        <v>94</v>
      </c>
      <c r="M3" s="249"/>
      <c r="N3" s="249"/>
      <c r="O3" s="249"/>
      <c r="P3" s="251"/>
      <c r="Q3" s="256" t="s">
        <v>95</v>
      </c>
      <c r="R3" s="249" t="s">
        <v>93</v>
      </c>
      <c r="S3" s="249"/>
      <c r="T3" s="249"/>
      <c r="U3" s="249" t="s">
        <v>94</v>
      </c>
      <c r="V3" s="249"/>
    </row>
    <row r="4" spans="2:22" ht="30" customHeight="1" x14ac:dyDescent="0.25">
      <c r="B4" s="249"/>
      <c r="C4" s="83" t="s">
        <v>4</v>
      </c>
      <c r="D4" s="83" t="s">
        <v>96</v>
      </c>
      <c r="E4" s="83" t="s">
        <v>6</v>
      </c>
      <c r="F4" s="83" t="s">
        <v>7</v>
      </c>
      <c r="G4" s="83" t="s">
        <v>97</v>
      </c>
      <c r="H4" s="84" t="s">
        <v>98</v>
      </c>
      <c r="I4" s="85" t="s">
        <v>99</v>
      </c>
      <c r="J4" s="84" t="s">
        <v>100</v>
      </c>
      <c r="K4" s="86" t="s">
        <v>8</v>
      </c>
      <c r="L4" s="83" t="s">
        <v>9</v>
      </c>
      <c r="M4" s="83" t="s">
        <v>10</v>
      </c>
      <c r="N4" s="83" t="s">
        <v>11</v>
      </c>
      <c r="O4" s="83" t="s">
        <v>12</v>
      </c>
      <c r="P4" s="84" t="s">
        <v>13</v>
      </c>
      <c r="Q4" s="257"/>
      <c r="R4" s="83" t="s">
        <v>101</v>
      </c>
      <c r="S4" s="83" t="s">
        <v>102</v>
      </c>
      <c r="T4" s="83" t="s">
        <v>103</v>
      </c>
      <c r="U4" s="83" t="s">
        <v>101</v>
      </c>
      <c r="V4" s="83" t="s">
        <v>103</v>
      </c>
    </row>
    <row r="5" spans="2:22" ht="15.75" thickBot="1" x14ac:dyDescent="0.3">
      <c r="B5" s="250"/>
      <c r="C5" s="87" t="s">
        <v>16</v>
      </c>
      <c r="D5" s="87" t="s">
        <v>104</v>
      </c>
      <c r="E5" s="87" t="s">
        <v>105</v>
      </c>
      <c r="F5" s="87" t="s">
        <v>18</v>
      </c>
      <c r="G5" s="87" t="s">
        <v>31</v>
      </c>
      <c r="H5" s="88" t="s">
        <v>31</v>
      </c>
      <c r="I5" s="89" t="s">
        <v>106</v>
      </c>
      <c r="J5" s="88" t="s">
        <v>106</v>
      </c>
      <c r="K5" s="90" t="s">
        <v>19</v>
      </c>
      <c r="L5" s="87" t="s">
        <v>19</v>
      </c>
      <c r="M5" s="87" t="s">
        <v>19</v>
      </c>
      <c r="N5" s="87" t="s">
        <v>19</v>
      </c>
      <c r="O5" s="87" t="s">
        <v>19</v>
      </c>
      <c r="P5" s="88" t="s">
        <v>19</v>
      </c>
      <c r="Q5" s="90" t="s">
        <v>32</v>
      </c>
      <c r="R5" s="87" t="s">
        <v>32</v>
      </c>
      <c r="S5" s="87" t="s">
        <v>32</v>
      </c>
      <c r="T5" s="87" t="s">
        <v>32</v>
      </c>
      <c r="U5" s="87" t="s">
        <v>32</v>
      </c>
      <c r="V5" s="87" t="s">
        <v>32</v>
      </c>
    </row>
    <row r="6" spans="2:22" x14ac:dyDescent="0.25">
      <c r="B6" s="91"/>
      <c r="C6" s="92"/>
      <c r="D6" s="92"/>
      <c r="E6" s="92"/>
      <c r="F6" s="92"/>
      <c r="G6" s="92"/>
      <c r="H6" s="93"/>
      <c r="I6" s="94"/>
      <c r="J6" s="93"/>
      <c r="K6" s="95"/>
      <c r="L6" s="92"/>
      <c r="M6" s="92"/>
      <c r="N6" s="92"/>
      <c r="O6" s="92"/>
      <c r="P6" s="93"/>
      <c r="Q6" s="96">
        <f>$H6*6</f>
        <v>0</v>
      </c>
      <c r="R6" s="96">
        <f>($C6*((1857*(1440*$F6)*($K6/(1*10^6)))/(16.27*(460+$E6))))</f>
        <v>0</v>
      </c>
      <c r="S6" s="96">
        <f>$G6*3.7853*($I6-$J6)*(2.205/(1*10^9))</f>
        <v>0</v>
      </c>
      <c r="T6" s="96">
        <f>$S6+$R6+$Q6</f>
        <v>0</v>
      </c>
      <c r="U6" s="96">
        <f>($C6*60)*$F6*0.028317*$P6*0.000001*0.0022</f>
        <v>0</v>
      </c>
      <c r="V6" s="96">
        <f>$U6+$S6+$Q6</f>
        <v>0</v>
      </c>
    </row>
    <row r="7" spans="2:22" ht="15.75" thickBot="1" x14ac:dyDescent="0.3">
      <c r="B7" s="97"/>
      <c r="C7" s="98"/>
      <c r="D7" s="99"/>
      <c r="E7" s="99"/>
      <c r="F7" s="99"/>
      <c r="G7" s="98"/>
      <c r="H7" s="100"/>
      <c r="I7" s="101"/>
      <c r="J7" s="102"/>
      <c r="K7" s="103"/>
      <c r="L7" s="99"/>
      <c r="M7" s="99"/>
      <c r="N7" s="99"/>
      <c r="O7" s="99"/>
      <c r="P7" s="102"/>
      <c r="Q7" s="104">
        <f>$H7*6</f>
        <v>0</v>
      </c>
      <c r="R7" s="105">
        <f>($C7*((1857*(1440*$F7)*($K7/(1*10^6)))/(16.27*(460+$E7))))</f>
        <v>0</v>
      </c>
      <c r="S7" s="105">
        <f>$G7*3.7853*($I7-$J7)*(2.205/(1*10^9))</f>
        <v>0</v>
      </c>
      <c r="T7" s="105">
        <f>$S7+$R7+$Q7</f>
        <v>0</v>
      </c>
      <c r="U7" s="105">
        <f>($C7*60)*$F7*0.028317*$P7*0.000001*0.0022</f>
        <v>0</v>
      </c>
      <c r="V7" s="105">
        <f>$U7+$S7+$Q7</f>
        <v>0</v>
      </c>
    </row>
    <row r="8" spans="2:22" x14ac:dyDescent="0.25">
      <c r="B8" s="15" t="s">
        <v>36</v>
      </c>
      <c r="C8" s="106">
        <f>SUM(C6:C7)</f>
        <v>0</v>
      </c>
      <c r="D8" s="107"/>
      <c r="E8" s="107"/>
      <c r="F8" s="107"/>
      <c r="G8" s="106">
        <f>SUM(G6:G7)</f>
        <v>0</v>
      </c>
      <c r="H8" s="106">
        <f>SUM(H6:H7)</f>
        <v>0</v>
      </c>
      <c r="I8" s="108"/>
      <c r="J8" s="109"/>
      <c r="K8" s="110"/>
      <c r="L8" s="107"/>
      <c r="M8" s="107"/>
      <c r="N8" s="107"/>
      <c r="O8" s="107"/>
      <c r="P8" s="109"/>
      <c r="Q8" s="106">
        <f t="shared" ref="Q8:V8" si="0">SUM(Q6:Q7)</f>
        <v>0</v>
      </c>
      <c r="R8" s="106">
        <f t="shared" si="0"/>
        <v>0</v>
      </c>
      <c r="S8" s="106">
        <f t="shared" si="0"/>
        <v>0</v>
      </c>
      <c r="T8" s="106">
        <f t="shared" si="0"/>
        <v>0</v>
      </c>
      <c r="U8" s="106">
        <f t="shared" si="0"/>
        <v>0</v>
      </c>
      <c r="V8" s="106">
        <f t="shared" si="0"/>
        <v>0</v>
      </c>
    </row>
  </sheetData>
  <mergeCells count="9">
    <mergeCell ref="B2:B5"/>
    <mergeCell ref="C2:H3"/>
    <mergeCell ref="I2:J3"/>
    <mergeCell ref="K2:P2"/>
    <mergeCell ref="Q2:V2"/>
    <mergeCell ref="L3:P3"/>
    <mergeCell ref="Q3:Q4"/>
    <mergeCell ref="R3:T3"/>
    <mergeCell ref="U3:V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03713-A510-4A39-B137-EF91B7A6AAB6}">
  <sheetPr>
    <tabColor theme="5"/>
    <pageSetUpPr fitToPage="1"/>
  </sheetPr>
  <dimension ref="B2:AE9"/>
  <sheetViews>
    <sheetView tabSelected="1" workbookViewId="0">
      <selection activeCell="H29" sqref="H29"/>
    </sheetView>
  </sheetViews>
  <sheetFormatPr defaultRowHeight="15" x14ac:dyDescent="0.25"/>
  <cols>
    <col min="1" max="2" width="9.140625" style="122"/>
    <col min="3" max="3" width="14.7109375" style="122" customWidth="1"/>
    <col min="4" max="4" width="15.5703125" style="122" customWidth="1"/>
    <col min="5" max="5" width="13.42578125" style="122" customWidth="1"/>
    <col min="6" max="6" width="14.5703125" style="122" customWidth="1"/>
    <col min="7" max="7" width="14.5703125" style="123" customWidth="1"/>
    <col min="8" max="8" width="13.85546875" style="122" customWidth="1"/>
    <col min="9" max="11" width="9.140625" style="122"/>
    <col min="12" max="12" width="14.42578125" style="122" customWidth="1"/>
    <col min="13" max="13" width="9.140625" style="122"/>
    <col min="14" max="14" width="12.7109375" style="122" customWidth="1"/>
    <col min="15" max="18" width="9.140625" style="122"/>
    <col min="19" max="19" width="11.7109375" style="122" customWidth="1"/>
    <col min="20" max="21" width="9.140625" style="122"/>
    <col min="22" max="22" width="13.5703125" style="122" customWidth="1"/>
    <col min="23" max="25" width="9.140625" style="122"/>
    <col min="26" max="26" width="13" style="122" customWidth="1"/>
    <col min="27" max="27" width="21.28515625" style="122" customWidth="1"/>
    <col min="28" max="28" width="12.42578125" style="122" customWidth="1"/>
    <col min="29" max="29" width="11.7109375" style="122" customWidth="1"/>
    <col min="30" max="30" width="11.28515625" style="122" customWidth="1"/>
    <col min="31" max="31" width="12.28515625" style="122" customWidth="1"/>
    <col min="32" max="16384" width="9.140625" style="122"/>
  </cols>
  <sheetData>
    <row r="2" spans="2:31" x14ac:dyDescent="0.25">
      <c r="B2" s="258" t="s">
        <v>0</v>
      </c>
      <c r="C2" s="270" t="s">
        <v>110</v>
      </c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2"/>
      <c r="V2" s="261" t="s">
        <v>115</v>
      </c>
      <c r="W2" s="262"/>
      <c r="X2" s="262"/>
      <c r="Y2" s="262"/>
      <c r="Z2" s="262"/>
      <c r="AA2" s="262"/>
      <c r="AB2" s="262"/>
      <c r="AC2" s="262"/>
      <c r="AD2" s="262"/>
      <c r="AE2" s="262"/>
    </row>
    <row r="3" spans="2:31" x14ac:dyDescent="0.25">
      <c r="B3" s="258"/>
      <c r="C3" s="266" t="s">
        <v>53</v>
      </c>
      <c r="D3" s="267"/>
      <c r="E3" s="267"/>
      <c r="F3" s="267"/>
      <c r="G3" s="267"/>
      <c r="H3" s="268"/>
      <c r="I3" s="266" t="s">
        <v>112</v>
      </c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9"/>
      <c r="V3" s="263" t="s">
        <v>116</v>
      </c>
      <c r="W3" s="264"/>
      <c r="X3" s="264"/>
      <c r="Y3" s="265"/>
      <c r="Z3" s="260" t="s">
        <v>122</v>
      </c>
      <c r="AA3" s="260"/>
      <c r="AB3" s="260"/>
      <c r="AC3" s="260"/>
      <c r="AD3" s="260"/>
      <c r="AE3" s="260"/>
    </row>
    <row r="4" spans="2:31" ht="45" x14ac:dyDescent="0.25">
      <c r="B4" s="258"/>
      <c r="C4" s="136" t="s">
        <v>58</v>
      </c>
      <c r="D4" s="132" t="s">
        <v>59</v>
      </c>
      <c r="E4" s="132" t="s">
        <v>60</v>
      </c>
      <c r="F4" s="132" t="s">
        <v>61</v>
      </c>
      <c r="G4" s="132" t="s">
        <v>62</v>
      </c>
      <c r="H4" s="138" t="s">
        <v>111</v>
      </c>
      <c r="I4" s="136" t="s">
        <v>40</v>
      </c>
      <c r="J4" s="132" t="s">
        <v>9</v>
      </c>
      <c r="K4" s="132" t="s">
        <v>10</v>
      </c>
      <c r="L4" s="132" t="s">
        <v>11</v>
      </c>
      <c r="M4" s="132" t="s">
        <v>12</v>
      </c>
      <c r="N4" s="132" t="s">
        <v>41</v>
      </c>
      <c r="O4" s="132" t="s">
        <v>127</v>
      </c>
      <c r="P4" s="132" t="s">
        <v>128</v>
      </c>
      <c r="Q4" s="132" t="s">
        <v>113</v>
      </c>
      <c r="R4" s="132" t="s">
        <v>114</v>
      </c>
      <c r="S4" s="132" t="s">
        <v>67</v>
      </c>
      <c r="T4" s="132" t="s">
        <v>65</v>
      </c>
      <c r="U4" s="133" t="s">
        <v>68</v>
      </c>
      <c r="V4" s="161" t="s">
        <v>119</v>
      </c>
      <c r="W4" s="162" t="s">
        <v>117</v>
      </c>
      <c r="X4" s="162" t="s">
        <v>129</v>
      </c>
      <c r="Y4" s="162" t="s">
        <v>118</v>
      </c>
      <c r="Z4" s="162" t="s">
        <v>119</v>
      </c>
      <c r="AA4" s="162" t="s">
        <v>86</v>
      </c>
      <c r="AB4" s="162" t="s">
        <v>123</v>
      </c>
      <c r="AC4" s="162" t="s">
        <v>124</v>
      </c>
      <c r="AD4" s="162" t="s">
        <v>125</v>
      </c>
      <c r="AE4" s="162" t="s">
        <v>126</v>
      </c>
    </row>
    <row r="5" spans="2:31" ht="18" thickBot="1" x14ac:dyDescent="0.3">
      <c r="B5" s="259"/>
      <c r="C5" s="156" t="s">
        <v>69</v>
      </c>
      <c r="D5" s="157" t="s">
        <v>130</v>
      </c>
      <c r="E5" s="157" t="s">
        <v>71</v>
      </c>
      <c r="F5" s="157" t="s">
        <v>131</v>
      </c>
      <c r="G5" s="157" t="s">
        <v>153</v>
      </c>
      <c r="H5" s="158" t="s">
        <v>73</v>
      </c>
      <c r="I5" s="159" t="s">
        <v>106</v>
      </c>
      <c r="J5" s="157" t="s">
        <v>106</v>
      </c>
      <c r="K5" s="157" t="s">
        <v>106</v>
      </c>
      <c r="L5" s="157" t="s">
        <v>106</v>
      </c>
      <c r="M5" s="157" t="s">
        <v>106</v>
      </c>
      <c r="N5" s="157" t="s">
        <v>106</v>
      </c>
      <c r="O5" s="157" t="s">
        <v>69</v>
      </c>
      <c r="P5" s="157" t="s">
        <v>69</v>
      </c>
      <c r="Q5" s="157" t="s">
        <v>69</v>
      </c>
      <c r="R5" s="157" t="s">
        <v>69</v>
      </c>
      <c r="S5" s="157" t="s">
        <v>69</v>
      </c>
      <c r="T5" s="157" t="s">
        <v>69</v>
      </c>
      <c r="U5" s="160" t="s">
        <v>69</v>
      </c>
      <c r="V5" s="163"/>
      <c r="W5" s="164" t="s">
        <v>29</v>
      </c>
      <c r="X5" s="164" t="s">
        <v>132</v>
      </c>
      <c r="Y5" s="164" t="s">
        <v>120</v>
      </c>
      <c r="Z5" s="164"/>
      <c r="AA5" s="164"/>
      <c r="AB5" s="164" t="s">
        <v>20</v>
      </c>
      <c r="AC5" s="164" t="s">
        <v>20</v>
      </c>
      <c r="AD5" s="164" t="s">
        <v>30</v>
      </c>
      <c r="AE5" s="164" t="s">
        <v>30</v>
      </c>
    </row>
    <row r="6" spans="2:31" ht="15.75" thickTop="1" x14ac:dyDescent="0.25">
      <c r="B6" s="165"/>
      <c r="C6" s="151"/>
      <c r="D6" s="152"/>
      <c r="E6" s="152"/>
      <c r="F6" s="152"/>
      <c r="G6" s="152"/>
      <c r="H6" s="150"/>
      <c r="I6" s="151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3"/>
      <c r="V6" s="154"/>
      <c r="W6" s="155"/>
      <c r="X6" s="155"/>
      <c r="Y6" s="155"/>
      <c r="Z6" s="155"/>
      <c r="AA6" s="155"/>
      <c r="AB6" s="155"/>
      <c r="AC6" s="155"/>
      <c r="AD6" s="155"/>
      <c r="AE6" s="155"/>
    </row>
    <row r="7" spans="2:31" x14ac:dyDescent="0.25">
      <c r="B7" s="168"/>
      <c r="C7" s="137"/>
      <c r="D7" s="134"/>
      <c r="E7" s="134"/>
      <c r="F7" s="134"/>
      <c r="G7" s="134"/>
      <c r="H7" s="139"/>
      <c r="I7" s="137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5"/>
      <c r="V7" s="131"/>
      <c r="W7" s="128"/>
      <c r="X7" s="128"/>
      <c r="Y7" s="128"/>
      <c r="Z7" s="128"/>
      <c r="AA7" s="128"/>
      <c r="AB7" s="128"/>
      <c r="AC7" s="128"/>
      <c r="AD7" s="128"/>
      <c r="AE7" s="128"/>
    </row>
    <row r="8" spans="2:31" ht="15.75" thickBot="1" x14ac:dyDescent="0.3">
      <c r="B8" s="166"/>
      <c r="C8" s="140"/>
      <c r="D8" s="141"/>
      <c r="E8" s="141"/>
      <c r="F8" s="141"/>
      <c r="G8" s="141"/>
      <c r="H8" s="142"/>
      <c r="I8" s="140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3"/>
      <c r="V8" s="146"/>
      <c r="W8" s="147"/>
      <c r="X8" s="147"/>
      <c r="Y8" s="147"/>
      <c r="Z8" s="147"/>
      <c r="AA8" s="147"/>
      <c r="AB8" s="147"/>
      <c r="AC8" s="147"/>
      <c r="AD8" s="147"/>
      <c r="AE8" s="147"/>
    </row>
    <row r="9" spans="2:31" x14ac:dyDescent="0.25">
      <c r="B9" s="167" t="s">
        <v>36</v>
      </c>
      <c r="C9" s="129"/>
      <c r="D9" s="130"/>
      <c r="E9" s="130"/>
      <c r="F9" s="130"/>
      <c r="G9" s="130"/>
      <c r="H9" s="144"/>
      <c r="I9" s="129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45"/>
      <c r="V9" s="148">
        <f>SUM(V6:V8)</f>
        <v>0</v>
      </c>
      <c r="W9" s="149">
        <f>SUM(W6:W8)</f>
        <v>0</v>
      </c>
      <c r="X9" s="149">
        <f>SUM(X6:X8)</f>
        <v>0</v>
      </c>
      <c r="Y9" s="130"/>
      <c r="Z9" s="149">
        <f>SUM(Z6:Z8)</f>
        <v>0</v>
      </c>
      <c r="AA9" s="130"/>
      <c r="AB9" s="149">
        <f>SUM(AB6:AB8)</f>
        <v>0</v>
      </c>
      <c r="AC9" s="149">
        <f>SUM(AC6:AC8)</f>
        <v>0</v>
      </c>
      <c r="AD9" s="130"/>
      <c r="AE9" s="130"/>
    </row>
  </sheetData>
  <mergeCells count="7">
    <mergeCell ref="B2:B5"/>
    <mergeCell ref="Z3:AE3"/>
    <mergeCell ref="V2:AE2"/>
    <mergeCell ref="V3:Y3"/>
    <mergeCell ref="C3:H3"/>
    <mergeCell ref="I3:U3"/>
    <mergeCell ref="C2:U2"/>
  </mergeCells>
  <pageMargins left="0.25" right="0.25" top="0.75" bottom="0.75" header="0.3" footer="0.3"/>
  <pageSetup paperSize="17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FC947-2B24-46AB-8F19-609E9BDC21BA}">
  <sheetPr>
    <tabColor theme="5"/>
  </sheetPr>
  <dimension ref="B2:J6"/>
  <sheetViews>
    <sheetView workbookViewId="0">
      <selection activeCell="K19" sqref="K19"/>
    </sheetView>
  </sheetViews>
  <sheetFormatPr defaultRowHeight="15" x14ac:dyDescent="0.25"/>
  <cols>
    <col min="4" max="4" width="11.28515625" customWidth="1"/>
    <col min="6" max="6" width="15.140625" customWidth="1"/>
    <col min="7" max="7" width="11.140625" customWidth="1"/>
    <col min="8" max="8" width="13.28515625" customWidth="1"/>
  </cols>
  <sheetData>
    <row r="2" spans="2:10" ht="60" x14ac:dyDescent="0.25">
      <c r="B2" s="239" t="s">
        <v>22</v>
      </c>
      <c r="C2" s="239" t="s">
        <v>0</v>
      </c>
      <c r="D2" s="22" t="s">
        <v>23</v>
      </c>
      <c r="E2" s="22" t="s">
        <v>24</v>
      </c>
      <c r="F2" s="22" t="s">
        <v>25</v>
      </c>
      <c r="G2" s="22" t="s">
        <v>26</v>
      </c>
      <c r="H2" s="22" t="s">
        <v>27</v>
      </c>
      <c r="I2" s="22" t="s">
        <v>28</v>
      </c>
      <c r="J2" s="23" t="s">
        <v>28</v>
      </c>
    </row>
    <row r="3" spans="2:10" ht="15.75" thickBot="1" x14ac:dyDescent="0.3">
      <c r="B3" s="244"/>
      <c r="C3" s="244"/>
      <c r="D3" s="24" t="s">
        <v>29</v>
      </c>
      <c r="E3" s="24"/>
      <c r="F3" s="24" t="s">
        <v>30</v>
      </c>
      <c r="G3" s="24" t="s">
        <v>30</v>
      </c>
      <c r="H3" s="24" t="s">
        <v>31</v>
      </c>
      <c r="I3" s="24" t="s">
        <v>31</v>
      </c>
      <c r="J3" s="25" t="s">
        <v>32</v>
      </c>
    </row>
    <row r="4" spans="2:10" x14ac:dyDescent="0.25">
      <c r="B4" s="26"/>
      <c r="C4" s="26"/>
      <c r="D4" s="26"/>
      <c r="E4" s="26"/>
      <c r="F4" s="26"/>
      <c r="G4" s="26"/>
      <c r="H4" s="26"/>
      <c r="I4" s="26"/>
      <c r="J4" s="27">
        <f>$I4*6</f>
        <v>0</v>
      </c>
    </row>
    <row r="5" spans="2:10" ht="15.75" thickBot="1" x14ac:dyDescent="0.3">
      <c r="B5" s="28"/>
      <c r="C5" s="28"/>
      <c r="D5" s="28"/>
      <c r="E5" s="28"/>
      <c r="F5" s="28"/>
      <c r="G5" s="28"/>
      <c r="H5" s="28"/>
      <c r="I5" s="28"/>
      <c r="J5" s="29">
        <f>$I5*6</f>
        <v>0</v>
      </c>
    </row>
    <row r="6" spans="2:10" x14ac:dyDescent="0.25">
      <c r="B6" s="30" t="s">
        <v>21</v>
      </c>
      <c r="C6" s="31"/>
      <c r="D6" s="31"/>
      <c r="E6" s="31"/>
      <c r="F6" s="31"/>
      <c r="G6" s="31"/>
      <c r="H6" s="32">
        <f>SUM(H4:H5)</f>
        <v>0</v>
      </c>
      <c r="I6" s="32">
        <f>SUM(I4:I5)</f>
        <v>0</v>
      </c>
      <c r="J6" s="32">
        <f>SUM(J4:J5)</f>
        <v>0</v>
      </c>
    </row>
  </sheetData>
  <mergeCells count="2">
    <mergeCell ref="B2:B3"/>
    <mergeCell ref="C2:C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3FD17-5BDE-4244-B2EF-200DBF541899}">
  <dimension ref="B2:AA8"/>
  <sheetViews>
    <sheetView workbookViewId="0">
      <selection activeCell="Q19" sqref="Q19"/>
    </sheetView>
  </sheetViews>
  <sheetFormatPr defaultRowHeight="15" x14ac:dyDescent="0.25"/>
  <cols>
    <col min="1" max="2" width="9.140625" style="192"/>
    <col min="3" max="3" width="12.85546875" style="192" customWidth="1"/>
    <col min="4" max="7" width="9.140625" style="192" customWidth="1"/>
    <col min="8" max="9" width="9.140625" style="192"/>
    <col min="10" max="10" width="15.7109375" style="192" customWidth="1"/>
    <col min="11" max="11" width="9.140625" style="192"/>
    <col min="12" max="12" width="14.5703125" style="192" customWidth="1"/>
    <col min="13" max="16" width="9.140625" style="192"/>
    <col min="17" max="17" width="14.28515625" style="192" customWidth="1"/>
    <col min="18" max="18" width="9.140625" style="192"/>
    <col min="19" max="19" width="12.7109375" style="192" customWidth="1"/>
    <col min="20" max="23" width="9.140625" style="192"/>
    <col min="24" max="24" width="13.140625" style="192" customWidth="1"/>
    <col min="25" max="25" width="9.140625" style="192"/>
    <col min="26" max="26" width="13.85546875" style="192" customWidth="1"/>
    <col min="27" max="16384" width="9.140625" style="192"/>
  </cols>
  <sheetData>
    <row r="2" spans="2:27" ht="15.75" customHeight="1" x14ac:dyDescent="0.25">
      <c r="B2" s="289" t="s">
        <v>0</v>
      </c>
      <c r="C2" s="289" t="s">
        <v>89</v>
      </c>
      <c r="D2" s="289"/>
      <c r="E2" s="289"/>
      <c r="F2" s="291"/>
      <c r="G2" s="273" t="s">
        <v>136</v>
      </c>
      <c r="H2" s="274"/>
      <c r="I2" s="274"/>
      <c r="J2" s="274"/>
      <c r="K2" s="274"/>
      <c r="L2" s="274"/>
      <c r="M2" s="275"/>
      <c r="N2" s="279" t="s">
        <v>137</v>
      </c>
      <c r="O2" s="274"/>
      <c r="P2" s="274"/>
      <c r="Q2" s="274"/>
      <c r="R2" s="274"/>
      <c r="S2" s="274"/>
      <c r="T2" s="280"/>
      <c r="U2" s="283" t="s">
        <v>92</v>
      </c>
      <c r="V2" s="284"/>
      <c r="W2" s="284"/>
      <c r="X2" s="284"/>
      <c r="Y2" s="284"/>
      <c r="Z2" s="284"/>
      <c r="AA2" s="285"/>
    </row>
    <row r="3" spans="2:27" ht="15.75" customHeight="1" x14ac:dyDescent="0.25">
      <c r="B3" s="289"/>
      <c r="C3" s="289"/>
      <c r="D3" s="289"/>
      <c r="E3" s="289"/>
      <c r="F3" s="291"/>
      <c r="G3" s="276"/>
      <c r="H3" s="277"/>
      <c r="I3" s="277"/>
      <c r="J3" s="277"/>
      <c r="K3" s="277"/>
      <c r="L3" s="277"/>
      <c r="M3" s="278"/>
      <c r="N3" s="281"/>
      <c r="O3" s="277"/>
      <c r="P3" s="277"/>
      <c r="Q3" s="277"/>
      <c r="R3" s="277"/>
      <c r="S3" s="277"/>
      <c r="T3" s="282"/>
      <c r="U3" s="286"/>
      <c r="V3" s="287"/>
      <c r="W3" s="287"/>
      <c r="X3" s="287"/>
      <c r="Y3" s="287"/>
      <c r="Z3" s="287"/>
      <c r="AA3" s="288"/>
    </row>
    <row r="4" spans="2:27" ht="45" x14ac:dyDescent="0.25">
      <c r="B4" s="289"/>
      <c r="C4" s="176" t="s">
        <v>4</v>
      </c>
      <c r="D4" s="176" t="s">
        <v>133</v>
      </c>
      <c r="E4" s="176" t="s">
        <v>133</v>
      </c>
      <c r="F4" s="177" t="s">
        <v>135</v>
      </c>
      <c r="G4" s="180" t="s">
        <v>40</v>
      </c>
      <c r="H4" s="176" t="s">
        <v>9</v>
      </c>
      <c r="I4" s="176" t="s">
        <v>10</v>
      </c>
      <c r="J4" s="176" t="s">
        <v>11</v>
      </c>
      <c r="K4" s="176" t="s">
        <v>12</v>
      </c>
      <c r="L4" s="176" t="s">
        <v>41</v>
      </c>
      <c r="M4" s="177" t="s">
        <v>13</v>
      </c>
      <c r="N4" s="193" t="s">
        <v>40</v>
      </c>
      <c r="O4" s="176" t="s">
        <v>9</v>
      </c>
      <c r="P4" s="176" t="s">
        <v>10</v>
      </c>
      <c r="Q4" s="176" t="s">
        <v>11</v>
      </c>
      <c r="R4" s="176" t="s">
        <v>12</v>
      </c>
      <c r="S4" s="176" t="s">
        <v>41</v>
      </c>
      <c r="T4" s="177" t="s">
        <v>13</v>
      </c>
      <c r="U4" s="180" t="s">
        <v>40</v>
      </c>
      <c r="V4" s="176" t="s">
        <v>9</v>
      </c>
      <c r="W4" s="176" t="s">
        <v>10</v>
      </c>
      <c r="X4" s="176" t="s">
        <v>11</v>
      </c>
      <c r="Y4" s="176" t="s">
        <v>12</v>
      </c>
      <c r="Z4" s="176" t="s">
        <v>41</v>
      </c>
      <c r="AA4" s="176" t="s">
        <v>13</v>
      </c>
    </row>
    <row r="5" spans="2:27" ht="15.75" thickBot="1" x14ac:dyDescent="0.3">
      <c r="B5" s="290"/>
      <c r="C5" s="178" t="s">
        <v>16</v>
      </c>
      <c r="D5" s="178" t="s">
        <v>134</v>
      </c>
      <c r="E5" s="178" t="s">
        <v>138</v>
      </c>
      <c r="F5" s="179"/>
      <c r="G5" s="181" t="s">
        <v>51</v>
      </c>
      <c r="H5" s="178" t="s">
        <v>51</v>
      </c>
      <c r="I5" s="178" t="s">
        <v>51</v>
      </c>
      <c r="J5" s="178" t="s">
        <v>51</v>
      </c>
      <c r="K5" s="178" t="s">
        <v>51</v>
      </c>
      <c r="L5" s="178" t="s">
        <v>51</v>
      </c>
      <c r="M5" s="179" t="s">
        <v>51</v>
      </c>
      <c r="N5" s="181" t="s">
        <v>51</v>
      </c>
      <c r="O5" s="191" t="s">
        <v>51</v>
      </c>
      <c r="P5" s="191" t="s">
        <v>51</v>
      </c>
      <c r="Q5" s="191" t="s">
        <v>51</v>
      </c>
      <c r="R5" s="191" t="s">
        <v>51</v>
      </c>
      <c r="S5" s="191" t="s">
        <v>51</v>
      </c>
      <c r="T5" s="204" t="s">
        <v>51</v>
      </c>
      <c r="U5" s="194" t="s">
        <v>32</v>
      </c>
      <c r="V5" s="191" t="s">
        <v>32</v>
      </c>
      <c r="W5" s="191" t="s">
        <v>32</v>
      </c>
      <c r="X5" s="191" t="s">
        <v>32</v>
      </c>
      <c r="Y5" s="191" t="s">
        <v>32</v>
      </c>
      <c r="Z5" s="191" t="s">
        <v>32</v>
      </c>
      <c r="AA5" s="191" t="s">
        <v>32</v>
      </c>
    </row>
    <row r="6" spans="2:27" x14ac:dyDescent="0.25">
      <c r="B6" s="169"/>
      <c r="C6" s="169"/>
      <c r="D6" s="169"/>
      <c r="E6" s="187">
        <f>D6*3.78541</f>
        <v>0</v>
      </c>
      <c r="F6" s="185"/>
      <c r="G6" s="182"/>
      <c r="H6" s="169"/>
      <c r="I6" s="169"/>
      <c r="J6" s="169"/>
      <c r="K6" s="169"/>
      <c r="L6" s="169"/>
      <c r="M6" s="185"/>
      <c r="N6" s="189"/>
      <c r="O6" s="170"/>
      <c r="P6" s="170"/>
      <c r="Q6" s="170"/>
      <c r="R6" s="170"/>
      <c r="S6" s="170"/>
      <c r="T6" s="197"/>
      <c r="U6" s="200">
        <f>E6*(G6-N6)*(1/1000000)*(1/454)*$C6</f>
        <v>0</v>
      </c>
      <c r="V6" s="201">
        <f t="shared" ref="V6:AA7" si="0">F6*(H6-O6)*(1/1000000)*(1/454)*$C6</f>
        <v>0</v>
      </c>
      <c r="W6" s="201">
        <f t="shared" si="0"/>
        <v>0</v>
      </c>
      <c r="X6" s="201">
        <f t="shared" si="0"/>
        <v>0</v>
      </c>
      <c r="Y6" s="201">
        <f t="shared" si="0"/>
        <v>0</v>
      </c>
      <c r="Z6" s="201">
        <f t="shared" si="0"/>
        <v>0</v>
      </c>
      <c r="AA6" s="201">
        <f t="shared" si="0"/>
        <v>0</v>
      </c>
    </row>
    <row r="7" spans="2:27" ht="15.75" thickBot="1" x14ac:dyDescent="0.3">
      <c r="B7" s="171"/>
      <c r="C7" s="171"/>
      <c r="D7" s="171"/>
      <c r="E7" s="188">
        <f>D7*3.78541</f>
        <v>0</v>
      </c>
      <c r="F7" s="186"/>
      <c r="G7" s="183"/>
      <c r="H7" s="171"/>
      <c r="I7" s="171"/>
      <c r="J7" s="171"/>
      <c r="K7" s="171"/>
      <c r="L7" s="171"/>
      <c r="M7" s="186"/>
      <c r="N7" s="190"/>
      <c r="O7" s="172"/>
      <c r="P7" s="172"/>
      <c r="Q7" s="172"/>
      <c r="R7" s="172"/>
      <c r="S7" s="172"/>
      <c r="T7" s="198"/>
      <c r="U7" s="203">
        <f>E7*(G7-N7)*(1/1000000)*(1/454)*$C7</f>
        <v>0</v>
      </c>
      <c r="V7" s="188">
        <f t="shared" si="0"/>
        <v>0</v>
      </c>
      <c r="W7" s="188">
        <f t="shared" si="0"/>
        <v>0</v>
      </c>
      <c r="X7" s="188">
        <f t="shared" si="0"/>
        <v>0</v>
      </c>
      <c r="Y7" s="188">
        <f t="shared" si="0"/>
        <v>0</v>
      </c>
      <c r="Z7" s="188">
        <f t="shared" si="0"/>
        <v>0</v>
      </c>
      <c r="AA7" s="188">
        <f t="shared" si="0"/>
        <v>0</v>
      </c>
    </row>
    <row r="8" spans="2:27" x14ac:dyDescent="0.25">
      <c r="B8" s="173" t="s">
        <v>36</v>
      </c>
      <c r="C8" s="174">
        <v>0</v>
      </c>
      <c r="D8" s="175"/>
      <c r="E8" s="175"/>
      <c r="F8" s="175"/>
      <c r="G8" s="184"/>
      <c r="H8" s="175"/>
      <c r="I8" s="175"/>
      <c r="J8" s="175"/>
      <c r="K8" s="175"/>
      <c r="L8" s="175"/>
      <c r="M8" s="175"/>
      <c r="N8" s="195"/>
      <c r="O8" s="196"/>
      <c r="P8" s="196"/>
      <c r="Q8" s="196"/>
      <c r="R8" s="196"/>
      <c r="S8" s="196"/>
      <c r="T8" s="199"/>
      <c r="U8" s="202">
        <f>SUM(U6:U7)</f>
        <v>0</v>
      </c>
      <c r="V8" s="202">
        <f t="shared" ref="V8:AA8" si="1">SUM(V6:V7)</f>
        <v>0</v>
      </c>
      <c r="W8" s="202">
        <f t="shared" si="1"/>
        <v>0</v>
      </c>
      <c r="X8" s="202">
        <f t="shared" si="1"/>
        <v>0</v>
      </c>
      <c r="Y8" s="202">
        <f t="shared" si="1"/>
        <v>0</v>
      </c>
      <c r="Z8" s="202">
        <f t="shared" si="1"/>
        <v>0</v>
      </c>
      <c r="AA8" s="202">
        <f t="shared" si="1"/>
        <v>0</v>
      </c>
    </row>
  </sheetData>
  <mergeCells count="5">
    <mergeCell ref="G2:M3"/>
    <mergeCell ref="N2:T3"/>
    <mergeCell ref="U2:AA3"/>
    <mergeCell ref="B2:B5"/>
    <mergeCell ref="C2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Apdx A - MNA</vt:lpstr>
      <vt:lpstr>Apdx B - Excavation</vt:lpstr>
      <vt:lpstr>Apdx C - SVE</vt:lpstr>
      <vt:lpstr>Apdx D - AS</vt:lpstr>
      <vt:lpstr>Apdx E - Biosparge</vt:lpstr>
      <vt:lpstr>Apdx F - DP Extraction</vt:lpstr>
      <vt:lpstr>Apdx G - Chem Ox</vt:lpstr>
      <vt:lpstr>Apdx H - FP Recovery</vt:lpstr>
      <vt:lpstr>Apdx I - P&amp;T</vt:lpstr>
      <vt:lpstr>'Apdx G - Chem Ox'!Print_Area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Bergum, William</dc:creator>
  <cp:lastModifiedBy>Bergum, William</cp:lastModifiedBy>
  <cp:lastPrinted>2019-05-10T19:52:07Z</cp:lastPrinted>
  <dcterms:created xsi:type="dcterms:W3CDTF">2019-05-07T14:42:28Z</dcterms:created>
  <dcterms:modified xsi:type="dcterms:W3CDTF">2023-03-27T18:04:59Z</dcterms:modified>
</cp:coreProperties>
</file>