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G:\PTRC\PET\WebStaging\Forms(enabled)_Worksheets\"/>
    </mc:Choice>
  </mc:AlternateContent>
  <xr:revisionPtr revIDLastSave="0" documentId="13_ncr:1_{912DDDF8-7BDE-4E76-BCD8-9F710DFDE7CC}" xr6:coauthVersionLast="47" xr6:coauthVersionMax="47" xr10:uidLastSave="{00000000-0000-0000-0000-000000000000}"/>
  <bookViews>
    <workbookView xWindow="25080" yWindow="-120" windowWidth="25440" windowHeight="15390" tabRatio="692" activeTab="2" xr2:uid="{00000000-000D-0000-FFFF-FFFF00000000}"/>
  </bookViews>
  <sheets>
    <sheet name="Site_infomation" sheetId="2" r:id="rId1"/>
    <sheet name="Summary4PTRCB" sheetId="11" r:id="rId2"/>
    <sheet name="Unit_Cost_Worksheet" sheetId="7" r:id="rId3"/>
    <sheet name="WP_Tasks" sheetId="5" r:id="rId4"/>
    <sheet name="Cost_Estimate_Explanations" sheetId="4" r:id="rId5"/>
    <sheet name="Help" sheetId="10" r:id="rId6"/>
    <sheet name="Pick_list" sheetId="6" state="hidden" r:id="rId7"/>
    <sheet name="PTRCB" sheetId="9" state="hidden" r:id="rId8"/>
  </sheets>
  <definedNames>
    <definedName name="_xlnm.Print_Area" localSheetId="2">Unit_Cost_Worksheet!$2:$72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32" i="7" l="1"/>
  <c r="Q31" i="7"/>
  <c r="B29" i="9"/>
  <c r="B20" i="9"/>
  <c r="C11" i="9"/>
  <c r="B8" i="9"/>
  <c r="B7" i="9"/>
  <c r="B6" i="9"/>
  <c r="B5" i="9"/>
  <c r="B4" i="9"/>
  <c r="B3" i="9"/>
  <c r="C8" i="9"/>
  <c r="C7" i="9"/>
  <c r="C6" i="9"/>
  <c r="C5" i="9"/>
  <c r="C4" i="9"/>
  <c r="C3" i="9"/>
  <c r="B28" i="11" l="1"/>
  <c r="B29" i="11"/>
  <c r="B30" i="11"/>
  <c r="B33" i="11"/>
  <c r="B32" i="11"/>
  <c r="B31" i="11"/>
  <c r="C18" i="11"/>
  <c r="C17" i="11"/>
  <c r="C16" i="11"/>
  <c r="C15" i="11"/>
  <c r="H15" i="11"/>
  <c r="H14" i="11"/>
  <c r="H6" i="11"/>
  <c r="B7" i="11"/>
  <c r="B6" i="11"/>
  <c r="B20" i="11" l="1"/>
  <c r="B11" i="9" s="1"/>
  <c r="H18" i="11"/>
  <c r="H17" i="11"/>
  <c r="H7" i="11"/>
  <c r="B18" i="11"/>
  <c r="B17" i="11"/>
  <c r="B16" i="11"/>
  <c r="B15" i="11"/>
  <c r="B26" i="9" l="1"/>
  <c r="B17" i="9"/>
  <c r="B14" i="9"/>
  <c r="T23" i="7"/>
  <c r="Q23" i="7"/>
  <c r="R23" i="7" l="1"/>
  <c r="G35" i="7" l="1"/>
  <c r="I35" i="7"/>
  <c r="K35" i="7"/>
  <c r="M35" i="7"/>
  <c r="O35" i="7"/>
  <c r="E35" i="7"/>
  <c r="B17" i="5"/>
  <c r="B16" i="5"/>
  <c r="T25" i="7"/>
  <c r="Q25" i="7"/>
  <c r="T24" i="7"/>
  <c r="Q24" i="7"/>
  <c r="R25" i="7" l="1"/>
  <c r="B23" i="9" s="1"/>
  <c r="R24" i="7"/>
  <c r="E20" i="5"/>
  <c r="T58" i="7" l="1"/>
  <c r="T57" i="7"/>
  <c r="T54" i="7"/>
  <c r="T53" i="7"/>
  <c r="T52" i="7"/>
  <c r="T48" i="7"/>
  <c r="T47" i="7"/>
  <c r="T46" i="7"/>
  <c r="T45" i="7"/>
  <c r="T44" i="7"/>
  <c r="T43" i="7"/>
  <c r="T42" i="7"/>
  <c r="T40" i="7"/>
  <c r="T39" i="7"/>
  <c r="T38" i="7"/>
  <c r="T36" i="7"/>
  <c r="T32" i="7"/>
  <c r="T31" i="7"/>
  <c r="T28" i="7"/>
  <c r="E17" i="5" s="1"/>
  <c r="T27" i="7"/>
  <c r="E16" i="5" s="1"/>
  <c r="T22" i="7"/>
  <c r="T21" i="7"/>
  <c r="T19" i="7"/>
  <c r="T18" i="7"/>
  <c r="T17" i="7"/>
  <c r="T16" i="7"/>
  <c r="T15" i="7"/>
  <c r="T14" i="7"/>
  <c r="T13" i="7"/>
  <c r="T12" i="7"/>
  <c r="E7" i="5" s="1"/>
  <c r="T10" i="7"/>
  <c r="T9" i="7"/>
  <c r="E5" i="5" s="1"/>
  <c r="T8" i="7"/>
  <c r="Q58" i="7"/>
  <c r="Q57" i="7"/>
  <c r="Q54" i="7"/>
  <c r="Q53" i="7"/>
  <c r="Q52" i="7"/>
  <c r="Q48" i="7"/>
  <c r="Q47" i="7"/>
  <c r="Q46" i="7"/>
  <c r="Q45" i="7"/>
  <c r="Q44" i="7"/>
  <c r="Q43" i="7"/>
  <c r="Q42" i="7"/>
  <c r="Q40" i="7"/>
  <c r="Q39" i="7"/>
  <c r="Q38" i="7"/>
  <c r="Q36" i="7"/>
  <c r="Q28" i="7"/>
  <c r="Q27" i="7"/>
  <c r="Q22" i="7"/>
  <c r="Q21" i="7"/>
  <c r="Q19" i="7"/>
  <c r="Q18" i="7"/>
  <c r="B25" i="11" s="1"/>
  <c r="Q17" i="7"/>
  <c r="B24" i="11" s="1"/>
  <c r="Q16" i="7"/>
  <c r="Q15" i="7"/>
  <c r="Q14" i="7"/>
  <c r="B22" i="11" s="1"/>
  <c r="Q13" i="7"/>
  <c r="Q12" i="7"/>
  <c r="Q9" i="7"/>
  <c r="Q10" i="7"/>
  <c r="Q8" i="7"/>
  <c r="R16" i="7" l="1"/>
  <c r="B23" i="11"/>
  <c r="B26" i="11" s="1"/>
  <c r="E13" i="5"/>
  <c r="E9" i="5"/>
  <c r="E8" i="5"/>
  <c r="E10" i="5"/>
  <c r="R45" i="7"/>
  <c r="R22" i="7"/>
  <c r="E12" i="5"/>
  <c r="R46" i="7"/>
  <c r="E11" i="5"/>
  <c r="R40" i="7"/>
  <c r="R52" i="7"/>
  <c r="R15" i="7"/>
  <c r="R10" i="7"/>
  <c r="R12" i="7"/>
  <c r="F7" i="9" s="1"/>
  <c r="R8" i="7"/>
  <c r="R17" i="7"/>
  <c r="R9" i="7"/>
  <c r="R18" i="7"/>
  <c r="R58" i="7"/>
  <c r="R21" i="7"/>
  <c r="R19" i="7"/>
  <c r="E6" i="5"/>
  <c r="R13" i="7"/>
  <c r="R14" i="7"/>
  <c r="R42" i="7"/>
  <c r="R43" i="7"/>
  <c r="R53" i="7"/>
  <c r="R44" i="7"/>
  <c r="R57" i="7"/>
  <c r="R28" i="7"/>
  <c r="R27" i="7"/>
  <c r="R32" i="7"/>
  <c r="R31" i="7"/>
  <c r="E4" i="5"/>
  <c r="R48" i="7"/>
  <c r="R38" i="7"/>
  <c r="R39" i="7"/>
  <c r="R36" i="7"/>
  <c r="R47" i="7"/>
  <c r="R54" i="7"/>
  <c r="T60" i="7"/>
  <c r="T65" i="7" l="1"/>
  <c r="E19" i="5"/>
  <c r="E21" i="5" s="1"/>
  <c r="F3" i="9" l="1"/>
</calcChain>
</file>

<file path=xl/sharedStrings.xml><?xml version="1.0" encoding="utf-8"?>
<sst xmlns="http://schemas.openxmlformats.org/spreadsheetml/2006/main" count="254" uniqueCount="194">
  <si>
    <r>
      <rPr>
        <b/>
        <u/>
        <sz val="12"/>
        <rFont val="Times New Roman"/>
        <family val="1"/>
      </rPr>
      <t>Contractor Information</t>
    </r>
  </si>
  <si>
    <t>Petroleum Tank Release Compensation Board</t>
  </si>
  <si>
    <t>Groundwater Monitoring and Sampling Unit Cost Worksheet</t>
  </si>
  <si>
    <t>Company Name:</t>
  </si>
  <si>
    <t>Address:</t>
  </si>
  <si>
    <t>City, State, Zip:</t>
  </si>
  <si>
    <t>Signature:</t>
  </si>
  <si>
    <t>Project Information</t>
  </si>
  <si>
    <t>Site Name:</t>
  </si>
  <si>
    <t>City:</t>
  </si>
  <si>
    <t>Facility ID#</t>
  </si>
  <si>
    <t>Release #</t>
  </si>
  <si>
    <t>WP ID#</t>
  </si>
  <si>
    <t>Date:</t>
  </si>
  <si>
    <t>Phone:</t>
  </si>
  <si>
    <t>Monitoring Well Details</t>
  </si>
  <si>
    <t>Peristaltic Pump</t>
  </si>
  <si>
    <t>Submersible Pump</t>
  </si>
  <si>
    <t>No Purge</t>
  </si>
  <si>
    <t>Other (please specify)</t>
  </si>
  <si>
    <t>Estimated Start Date:</t>
  </si>
  <si>
    <t>Other Services</t>
  </si>
  <si>
    <t>Task</t>
  </si>
  <si>
    <t>Unit Cost</t>
  </si>
  <si>
    <t>Total Cost</t>
  </si>
  <si>
    <t>/hr</t>
  </si>
  <si>
    <t>/mile</t>
  </si>
  <si>
    <t>/well</t>
  </si>
  <si>
    <t>Work Plan Preparation</t>
  </si>
  <si>
    <t>Project Management</t>
  </si>
  <si>
    <t>Field Work</t>
  </si>
  <si>
    <r>
      <t xml:space="preserve">Groundwater Monitoring Setup </t>
    </r>
    <r>
      <rPr>
        <vertAlign val="superscript"/>
        <sz val="12"/>
        <color rgb="FF000000"/>
        <rFont val="Times New Roman"/>
        <family val="1"/>
      </rPr>
      <t>(3)</t>
    </r>
  </si>
  <si>
    <r>
      <t xml:space="preserve">Groundwater Monitoring (&lt;25ft total depth) - Peristaltic </t>
    </r>
    <r>
      <rPr>
        <vertAlign val="superscript"/>
        <sz val="12"/>
        <color rgb="FF000000"/>
        <rFont val="Times New Roman"/>
        <family val="1"/>
      </rPr>
      <t>(4)</t>
    </r>
  </si>
  <si>
    <t>Other Service (please specify)</t>
  </si>
  <si>
    <r>
      <t xml:space="preserve">Groundwater Monitoring (&lt;25ft total depth) - Bladder </t>
    </r>
    <r>
      <rPr>
        <vertAlign val="superscript"/>
        <sz val="12"/>
        <color rgb="FF000000"/>
        <rFont val="Times New Roman"/>
        <family val="1"/>
      </rPr>
      <t>(5)</t>
    </r>
  </si>
  <si>
    <r>
      <t xml:space="preserve">Groundwater Monitoring (25-50ft total depth) - Bladder </t>
    </r>
    <r>
      <rPr>
        <vertAlign val="superscript"/>
        <sz val="12"/>
        <color rgb="FF000000"/>
        <rFont val="Times New Roman"/>
        <family val="1"/>
      </rPr>
      <t>(5)</t>
    </r>
  </si>
  <si>
    <r>
      <t xml:space="preserve">Groundwater Monitoring (75-100ft total depth) - Bladder </t>
    </r>
    <r>
      <rPr>
        <vertAlign val="superscript"/>
        <sz val="12"/>
        <color rgb="FF000000"/>
        <rFont val="Times New Roman"/>
        <family val="1"/>
      </rPr>
      <t>(5)</t>
    </r>
  </si>
  <si>
    <r>
      <t xml:space="preserve">Mobilization/Demobilization </t>
    </r>
    <r>
      <rPr>
        <b/>
        <vertAlign val="superscript"/>
        <sz val="12"/>
        <color rgb="FF000000"/>
        <rFont val="Times New Roman"/>
        <family val="1"/>
      </rPr>
      <t>(1)</t>
    </r>
  </si>
  <si>
    <t>Lodging &amp; Per Diem (Lodging - actual only)</t>
  </si>
  <si>
    <t>Volatile Petroleum Hydrocarbons (VPH)</t>
  </si>
  <si>
    <t>/sample</t>
  </si>
  <si>
    <t>Polycyclic Aromatic Hydrocarbons (PAHs)</t>
  </si>
  <si>
    <t>Lead Scavengers</t>
  </si>
  <si>
    <t>Intrinsic Biological Indicator Analyses (IBI)</t>
  </si>
  <si>
    <t xml:space="preserve">     EPH "screen"</t>
  </si>
  <si>
    <t xml:space="preserve">     EPH "fractions"</t>
  </si>
  <si>
    <t xml:space="preserve">     Ethylene dibromide (EDB)</t>
  </si>
  <si>
    <t xml:space="preserve">     1,2-Dichloroethane (DCA)</t>
  </si>
  <si>
    <t>Report Preparation</t>
  </si>
  <si>
    <t>/report</t>
  </si>
  <si>
    <t>/event</t>
  </si>
  <si>
    <t>Create RCP</t>
  </si>
  <si>
    <t>Update RCP</t>
  </si>
  <si>
    <t>Additional Conditions/Comments/Costs:</t>
  </si>
  <si>
    <t>If you require assistance, call 406-444-9710</t>
  </si>
  <si>
    <t>PO Box 200902, Helena MT 59620-0902</t>
  </si>
  <si>
    <r>
      <t xml:space="preserve">Groundwater Monitoring (50-75ft total depth) - Bladder </t>
    </r>
    <r>
      <rPr>
        <vertAlign val="superscript"/>
        <sz val="12"/>
        <color rgb="FF000000"/>
        <rFont val="Times New Roman"/>
        <family val="1"/>
      </rPr>
      <t>(5)</t>
    </r>
  </si>
  <si>
    <r>
      <t xml:space="preserve">Groundwater Monitoring - No Purge </t>
    </r>
    <r>
      <rPr>
        <vertAlign val="superscript"/>
        <sz val="12"/>
        <color rgb="FF000000"/>
        <rFont val="Times New Roman"/>
        <family val="1"/>
      </rPr>
      <t>(6)</t>
    </r>
  </si>
  <si>
    <r>
      <t xml:space="preserve">Groundwater Monitoring - Low Yield Modifier </t>
    </r>
    <r>
      <rPr>
        <vertAlign val="superscript"/>
        <sz val="12"/>
        <color rgb="FF000000"/>
        <rFont val="Times New Roman"/>
        <family val="1"/>
      </rPr>
      <t>(7)</t>
    </r>
  </si>
  <si>
    <r>
      <t xml:space="preserve">Groundwater Monitoring - IBI Modifier </t>
    </r>
    <r>
      <rPr>
        <vertAlign val="superscript"/>
        <sz val="12"/>
        <color rgb="FF000000"/>
        <rFont val="Times New Roman"/>
        <family val="1"/>
      </rPr>
      <t>(8)</t>
    </r>
  </si>
  <si>
    <t>Food:           # of people</t>
  </si>
  <si>
    <t>Lodging:        # of people</t>
  </si>
  <si>
    <t xml:space="preserve"> Total Number of Wells at Site</t>
  </si>
  <si>
    <t xml:space="preserve"> Average Depth to Groundwater (ft)</t>
  </si>
  <si>
    <t xml:space="preserve"> Average Depth of Wells (ft)</t>
  </si>
  <si>
    <r>
      <t xml:space="preserve"> Number of Fluid Level Measurements Only </t>
    </r>
    <r>
      <rPr>
        <vertAlign val="superscript"/>
        <sz val="12"/>
        <color rgb="FF000000"/>
        <rFont val="Times New Roman"/>
        <family val="1"/>
      </rPr>
      <t>(2)</t>
    </r>
  </si>
  <si>
    <t>Work Plan Task List</t>
  </si>
  <si>
    <t>Extractable Petroleum Hydrocarbons (EPH)</t>
  </si>
  <si>
    <t>/RCP-U</t>
  </si>
  <si>
    <t>/RCP-C</t>
  </si>
  <si>
    <t>Units</t>
  </si>
  <si>
    <t>Cost Estimate Explanations</t>
  </si>
  <si>
    <t>/work plan</t>
  </si>
  <si>
    <t>Sampling Frequency</t>
  </si>
  <si>
    <t>Annual</t>
  </si>
  <si>
    <t>Semi-Annual</t>
  </si>
  <si>
    <t>Bi-Annual</t>
  </si>
  <si>
    <t>Work Plan Type</t>
  </si>
  <si>
    <t>Enter yours:</t>
  </si>
  <si>
    <t>Events</t>
  </si>
  <si>
    <t>Totals</t>
  </si>
  <si>
    <t>Treads ID#</t>
  </si>
  <si>
    <t>Total Events</t>
  </si>
  <si>
    <t>Bladder Pump</t>
  </si>
  <si>
    <r>
      <rPr>
        <vertAlign val="superscript"/>
        <sz val="12"/>
        <color rgb="FF000000"/>
        <rFont val="Times New Roman"/>
        <family val="1"/>
      </rPr>
      <t>(2)</t>
    </r>
    <r>
      <rPr>
        <sz val="12"/>
        <color rgb="FF000000"/>
        <rFont val="Times New Roman"/>
        <family val="1"/>
      </rPr>
      <t xml:space="preserve"> Fluid Level Measurements: Includes all costs (labor, equipment, materials, and well consumables) to measure fluid depth, collect other groundwater information from well, and decontaminate equipment.  The well gauging costs should be on a per well basis and does not include purging and sampling of the well.</t>
    </r>
  </si>
  <si>
    <t>Other Analytical Methods</t>
  </si>
  <si>
    <t>/each</t>
  </si>
  <si>
    <t xml:space="preserve">Additional Costs Subtotal: </t>
  </si>
  <si>
    <t xml:space="preserve">Grand Total: </t>
  </si>
  <si>
    <t xml:space="preserve">Monitoring &amp; Sampling Subtotal: </t>
  </si>
  <si>
    <r>
      <rPr>
        <vertAlign val="superscript"/>
        <sz val="12"/>
        <color rgb="FF000000"/>
        <rFont val="Times New Roman"/>
        <family val="1"/>
      </rPr>
      <t>(3)</t>
    </r>
    <r>
      <rPr>
        <sz val="12"/>
        <color rgb="FF000000"/>
        <rFont val="Times New Roman"/>
        <family val="1"/>
      </rPr>
      <t xml:space="preserve"> Groundwater Monitoring Preparation/Setup/Cleanup: Includes all on-site labor costs to unload, setup, and calibrate monitoring equipment prior to initiation of groundwater monitoring activities, and all on-site labor costs to load and secure equipment and samples prior to leaving the site.</t>
    </r>
  </si>
  <si>
    <t>Modifiers</t>
  </si>
  <si>
    <r>
      <t>Fluid</t>
    </r>
    <r>
      <rPr>
        <sz val="12"/>
        <color rgb="FF000000"/>
        <rFont val="Times New Roman"/>
        <family val="1"/>
      </rPr>
      <t xml:space="preserve"> Level Measurements </t>
    </r>
    <r>
      <rPr>
        <vertAlign val="superscript"/>
        <sz val="12"/>
        <color rgb="FF000000"/>
        <rFont val="Times New Roman"/>
        <family val="1"/>
      </rPr>
      <t>(2)</t>
    </r>
  </si>
  <si>
    <t># of Events -  Monitoring/Sampling Interval</t>
  </si>
  <si>
    <t>Report Type</t>
  </si>
  <si>
    <t xml:space="preserve"> Average Well Casing Diameter (inches)</t>
  </si>
  <si>
    <r>
      <t xml:space="preserve">Mobilization/Demobilization </t>
    </r>
    <r>
      <rPr>
        <b/>
        <vertAlign val="superscript"/>
        <sz val="14"/>
        <color rgb="FF000000"/>
        <rFont val="Times New Roman"/>
        <family val="1"/>
      </rPr>
      <t>(1)</t>
    </r>
  </si>
  <si>
    <r>
      <t xml:space="preserve">Fluid Level Measurements </t>
    </r>
    <r>
      <rPr>
        <b/>
        <vertAlign val="superscript"/>
        <sz val="14"/>
        <color rgb="FF000000"/>
        <rFont val="Times New Roman"/>
        <family val="1"/>
      </rPr>
      <t>(2)</t>
    </r>
  </si>
  <si>
    <t>Other</t>
  </si>
  <si>
    <t>Interim Data Submittal</t>
  </si>
  <si>
    <t>GWM WP</t>
  </si>
  <si>
    <t>Low-Flow</t>
  </si>
  <si>
    <t>Bailer</t>
  </si>
  <si>
    <t>Sampling Method</t>
  </si>
  <si>
    <t>Sampling Instrument</t>
  </si>
  <si>
    <t>xe,xw,xxd,2",$xx.xx/well</t>
  </si>
  <si>
    <t>GWM Default Comment</t>
  </si>
  <si>
    <t>GWM Paste Comment</t>
  </si>
  <si>
    <t>WLM Default Comment</t>
  </si>
  <si>
    <t>WLM Paste Comment</t>
  </si>
  <si>
    <t>per well</t>
  </si>
  <si>
    <t>/filter/well</t>
  </si>
  <si>
    <t>WLM - # of Events</t>
  </si>
  <si>
    <t>GWM Costs per Well</t>
  </si>
  <si>
    <t>GWM Modifier Costs per Well</t>
  </si>
  <si>
    <t>WLM Costs per Well</t>
  </si>
  <si>
    <r>
      <t xml:space="preserve">Groundwater Monitoring - Filters </t>
    </r>
    <r>
      <rPr>
        <vertAlign val="superscript"/>
        <sz val="12"/>
        <color rgb="FF000000"/>
        <rFont val="Times New Roman"/>
        <family val="1"/>
      </rPr>
      <t>(9)</t>
    </r>
  </si>
  <si>
    <r>
      <t xml:space="preserve">Contaminated Purge Water - Offsite Disposal </t>
    </r>
    <r>
      <rPr>
        <vertAlign val="superscript"/>
        <sz val="12"/>
        <color rgb="FF000000"/>
        <rFont val="Times New Roman"/>
        <family val="1"/>
      </rPr>
      <t>(10)</t>
    </r>
  </si>
  <si>
    <r>
      <t xml:space="preserve">Duplicate Sample Modifier </t>
    </r>
    <r>
      <rPr>
        <vertAlign val="superscript"/>
        <sz val="12"/>
        <color rgb="FF000000"/>
        <rFont val="Times New Roman"/>
        <family val="1"/>
      </rPr>
      <t>(11)</t>
    </r>
  </si>
  <si>
    <r>
      <t xml:space="preserve">Laboratory Analysis </t>
    </r>
    <r>
      <rPr>
        <b/>
        <vertAlign val="superscript"/>
        <sz val="12"/>
        <color rgb="FF000000"/>
        <rFont val="Times New Roman"/>
        <family val="1"/>
      </rPr>
      <t>(12)</t>
    </r>
  </si>
  <si>
    <r>
      <t xml:space="preserve">PTRCB sampling fee </t>
    </r>
    <r>
      <rPr>
        <vertAlign val="superscript"/>
        <sz val="12"/>
        <color rgb="FF000000"/>
        <rFont val="Times New Roman"/>
        <family val="1"/>
      </rPr>
      <t>(13)</t>
    </r>
    <r>
      <rPr>
        <sz val="12"/>
        <color rgb="FF000000"/>
        <rFont val="Times New Roman"/>
        <family val="1"/>
      </rPr>
      <t xml:space="preserve"> ($10.00 allowed)</t>
    </r>
  </si>
  <si>
    <r>
      <t xml:space="preserve">Groundwater Monitoring Report - Base Cost </t>
    </r>
    <r>
      <rPr>
        <vertAlign val="superscript"/>
        <sz val="12"/>
        <color rgb="FF000000"/>
        <rFont val="Times New Roman"/>
        <family val="1"/>
      </rPr>
      <t>(14)</t>
    </r>
  </si>
  <si>
    <r>
      <t xml:space="preserve">IBI Modifier </t>
    </r>
    <r>
      <rPr>
        <vertAlign val="superscript"/>
        <sz val="12"/>
        <color rgb="FF000000"/>
        <rFont val="Times New Roman"/>
        <family val="1"/>
      </rPr>
      <t>(16)</t>
    </r>
  </si>
  <si>
    <r>
      <t xml:space="preserve">Additional Wells Modifier </t>
    </r>
    <r>
      <rPr>
        <vertAlign val="superscript"/>
        <sz val="12"/>
        <color rgb="FF000000"/>
        <rFont val="Times New Roman"/>
        <family val="1"/>
      </rPr>
      <t>(17)</t>
    </r>
  </si>
  <si>
    <r>
      <rPr>
        <vertAlign val="superscript"/>
        <sz val="12"/>
        <color rgb="FF000000"/>
        <rFont val="Times New Roman"/>
        <family val="1"/>
      </rPr>
      <t xml:space="preserve">(8) </t>
    </r>
    <r>
      <rPr>
        <sz val="12"/>
        <color rgb="FF000000"/>
        <rFont val="Times New Roman"/>
        <family val="1"/>
      </rPr>
      <t>Groundwater Monitoring – IBI Modifier: Includes all additional labor costs necessary for collection of groundwater samples for IBI analyses. The cost should be on a per well basis.</t>
    </r>
  </si>
  <si>
    <r>
      <rPr>
        <vertAlign val="superscript"/>
        <sz val="12"/>
        <color rgb="FF000000"/>
        <rFont val="Times New Roman"/>
        <family val="1"/>
      </rPr>
      <t xml:space="preserve">(9) </t>
    </r>
    <r>
      <rPr>
        <sz val="12"/>
        <color rgb="FF000000"/>
        <rFont val="Times New Roman"/>
        <family val="1"/>
      </rPr>
      <t xml:space="preserve">Groundwater Monitoring - Filters: Includes the costs (materials) for the use of a filter during collection of groundwater samples for the analysis of dissolved metals. The cost should be presented on a per well basis. </t>
    </r>
  </si>
  <si>
    <r>
      <rPr>
        <vertAlign val="superscript"/>
        <sz val="12"/>
        <color rgb="FF000000"/>
        <rFont val="Times New Roman"/>
        <family val="1"/>
      </rPr>
      <t>(11)</t>
    </r>
    <r>
      <rPr>
        <sz val="12"/>
        <color rgb="FF000000"/>
        <rFont val="Times New Roman"/>
        <family val="1"/>
      </rPr>
      <t xml:space="preserve"> Duplicate Sample Modifier: Includes the costs (labor and materials) for the collection of a duplicate groundwater sample. The duplicate groundwater sample is to be collected using the same method (e.g., low-flow) and using the same sampling tool as the field groundwater sample. This cost should be on a per duplicate basis. </t>
    </r>
  </si>
  <si>
    <r>
      <rPr>
        <vertAlign val="superscript"/>
        <sz val="12"/>
        <color rgb="FF000000"/>
        <rFont val="Times New Roman"/>
        <family val="1"/>
      </rPr>
      <t>(16)</t>
    </r>
    <r>
      <rPr>
        <sz val="12"/>
        <color rgb="FF000000"/>
        <rFont val="Times New Roman"/>
        <family val="1"/>
      </rPr>
      <t xml:space="preserve"> Groundwater Monitoring Report Preparation – IBI Modifier: Includes all costs (labor and materials) for addition of IBI data tables, IBI data evaluation, and IBI data discussion sections to the base-level groundwater monitoring report.  The cost should be presented on a per report basis. </t>
    </r>
    <r>
      <rPr>
        <sz val="12"/>
        <color rgb="FF0070C0"/>
        <rFont val="Times New Roman"/>
        <family val="1"/>
      </rPr>
      <t>(link to DEQ's reference guide that is currently in progress)</t>
    </r>
  </si>
  <si>
    <r>
      <rPr>
        <vertAlign val="superscript"/>
        <sz val="12"/>
        <color rgb="FF000000"/>
        <rFont val="Times New Roman"/>
        <family val="1"/>
      </rPr>
      <t>(17)</t>
    </r>
    <r>
      <rPr>
        <sz val="12"/>
        <color rgb="FF000000"/>
        <rFont val="Times New Roman"/>
        <family val="1"/>
      </rPr>
      <t xml:space="preserve"> Groundwater Monitoring Report Preparation – Additional Wells Modifier: Includes all costs (labor and materials) for addition of monitoring and sampling data, data evaluation, and discussion sections to the base-level groundwater monitoring report for events including monitoring and sampling of more than 10 sampling points per event (sum of total monitoring wells, tap samples, etc. collected per event).  The cost should be presented on a per report basis (only one of this modifier is allowed per report).</t>
    </r>
  </si>
  <si>
    <r>
      <rPr>
        <vertAlign val="superscript"/>
        <sz val="12"/>
        <color rgb="FF000000"/>
        <rFont val="Times New Roman"/>
        <family val="1"/>
      </rPr>
      <t>(18)</t>
    </r>
    <r>
      <rPr>
        <sz val="12"/>
        <color rgb="FF000000"/>
        <rFont val="Times New Roman"/>
        <family val="1"/>
      </rPr>
      <t xml:space="preserve"> Release Closure Plan (RCP) Preparation: Includes all costs (labor and materials) for preparation or updating of a DEQ PTCS RCP.  The cost should be presented on a per report basis.</t>
    </r>
  </si>
  <si>
    <r>
      <t xml:space="preserve"> Number of Wells to be Monitored/Sampled </t>
    </r>
    <r>
      <rPr>
        <vertAlign val="superscript"/>
        <sz val="12"/>
        <color rgb="FF000000"/>
        <rFont val="Times New Roman"/>
        <family val="1"/>
      </rPr>
      <t>(4-11)</t>
    </r>
  </si>
  <si>
    <r>
      <t xml:space="preserve">Groundwater Monitoring </t>
    </r>
    <r>
      <rPr>
        <b/>
        <vertAlign val="superscript"/>
        <sz val="14"/>
        <color rgb="FF000000"/>
        <rFont val="Times New Roman"/>
        <family val="1"/>
      </rPr>
      <t>(4-6)</t>
    </r>
  </si>
  <si>
    <r>
      <t xml:space="preserve">Miscellaneous (Groundwater Monitoring Modifiers) </t>
    </r>
    <r>
      <rPr>
        <b/>
        <vertAlign val="superscript"/>
        <sz val="14"/>
        <color rgb="FF000000"/>
        <rFont val="Times New Roman"/>
        <family val="1"/>
      </rPr>
      <t>(7-11)</t>
    </r>
  </si>
  <si>
    <r>
      <t xml:space="preserve">Laboratory Analysis </t>
    </r>
    <r>
      <rPr>
        <b/>
        <vertAlign val="superscript"/>
        <sz val="14"/>
        <color rgb="FF000000"/>
        <rFont val="Times New Roman"/>
        <family val="1"/>
      </rPr>
      <t>(12-13)</t>
    </r>
  </si>
  <si>
    <r>
      <t xml:space="preserve">Groundwater Monitoring Report - Type </t>
    </r>
    <r>
      <rPr>
        <vertAlign val="superscript"/>
        <sz val="12"/>
        <color rgb="FF000000"/>
        <rFont val="Times New Roman"/>
        <family val="1"/>
      </rPr>
      <t>(14-15)</t>
    </r>
  </si>
  <si>
    <r>
      <t xml:space="preserve">Report Preparation </t>
    </r>
    <r>
      <rPr>
        <b/>
        <vertAlign val="superscript"/>
        <sz val="14"/>
        <color rgb="FF000000"/>
        <rFont val="Times New Roman"/>
        <family val="1"/>
      </rPr>
      <t>(14-17)</t>
    </r>
  </si>
  <si>
    <t>Petroleum Tank Release Compensation Board (PTRCB)</t>
  </si>
  <si>
    <t>DEQ - Petroleum Tank Cleanup Section (DEQ-PTCS)</t>
  </si>
  <si>
    <r>
      <rPr>
        <vertAlign val="superscript"/>
        <sz val="12"/>
        <color rgb="FF000000"/>
        <rFont val="Times New Roman"/>
        <family val="1"/>
      </rPr>
      <t>(13)</t>
    </r>
    <r>
      <rPr>
        <sz val="12"/>
        <color rgb="FF000000"/>
        <rFont val="Times New Roman"/>
        <family val="1"/>
      </rPr>
      <t xml:space="preserve"> PTRCB Sampling Fee: Includes all costs related to management of the sample including: sample container, cooler, pack</t>
    </r>
    <r>
      <rPr>
        <sz val="12"/>
        <rFont val="Times New Roman"/>
        <family val="1"/>
      </rPr>
      <t>ing, shipping, handl</t>
    </r>
    <r>
      <rPr>
        <sz val="12"/>
        <color rgb="FF000000"/>
        <rFont val="Times New Roman"/>
        <family val="1"/>
      </rPr>
      <t xml:space="preserve">ing, sample preservation, and office related handling charges. The Sample is defined as the laboratory ID number on the laboratory invoice.  Unusual cost can be reimbursed by presenting clear and convincing evidence to the board staff and receiving approval by the board staff prior to costs being incurred.  </t>
    </r>
  </si>
  <si>
    <r>
      <rPr>
        <vertAlign val="superscript"/>
        <sz val="12"/>
        <color rgb="FF000000"/>
        <rFont val="Times New Roman"/>
        <family val="1"/>
      </rPr>
      <t>(14)</t>
    </r>
    <r>
      <rPr>
        <sz val="12"/>
        <color rgb="FF000000"/>
        <rFont val="Times New Roman"/>
        <family val="1"/>
      </rPr>
      <t xml:space="preserve"> Groundwater Monitoring Report Preparation – Base Cost: Includes all costs (labor and materials) for preparation of a base-level groundwater monitoring report.  The base-level report documents one monitoring event, including monitoring and sampling of up to 10 sampling points (sum of total monitoring wells, tap samples, etc.), cumulative groundwater data tables, updated site figures showing well locations, a groundwater flow map, COC isocontour figures, analytical data, and completed data validation and summary form(s), and report submittal, including all office related costs, per report. </t>
    </r>
    <r>
      <rPr>
        <sz val="12"/>
        <color rgb="FF0070C0"/>
        <rFont val="Times New Roman"/>
        <family val="1"/>
      </rPr>
      <t>(link to DEQ's reference guide that is currently in progress)</t>
    </r>
  </si>
  <si>
    <r>
      <rPr>
        <vertAlign val="superscript"/>
        <sz val="12"/>
        <color rgb="FF000000"/>
        <rFont val="Times New Roman"/>
        <family val="1"/>
      </rPr>
      <t>(15)</t>
    </r>
    <r>
      <rPr>
        <sz val="12"/>
        <color rgb="FF000000"/>
        <rFont val="Times New Roman"/>
        <family val="1"/>
      </rPr>
      <t xml:space="preserve"> Groundwater Monitoring Report Preparation – Interim Data Submittal: Includes all costs (labor and materials) for preparation of a base-level groundwater monitoring interim data submittal. The interim data submittal documents one monitoring event, including monitoring and sampling of up to  10 sampling points (sum of total monitoring wells, tap samples, etc.), cumulative groundwater data tables, a groundwater flow map, COC isocontour figures, well purging record, analytical data, and completed data validation and summary form(s), and report submitttal, including all office related costs, per report. </t>
    </r>
    <r>
      <rPr>
        <sz val="12"/>
        <color rgb="FF0070C0"/>
        <rFont val="Times New Roman"/>
        <family val="1"/>
      </rPr>
      <t>(link to DEQ's reference guide that is currently in progress)</t>
    </r>
  </si>
  <si>
    <r>
      <rPr>
        <vertAlign val="superscript"/>
        <sz val="12"/>
        <rFont val="Times New Roman"/>
        <family val="1"/>
      </rPr>
      <t>(4)</t>
    </r>
    <r>
      <rPr>
        <sz val="12"/>
        <rFont val="Times New Roman"/>
        <family val="1"/>
      </rPr>
      <t xml:space="preserve"> Groundwater Monitoring - Peristaltic: Includes all costs (labor, equipment, materials, and well consumables) using a peristaltic pump to monitor, purge, sample groundwater, decontaminate equipment, take water level measurements, and handle contaminated purge water (DEQ understands this to mean disposal of groundwater to the ground surface according to the</t>
    </r>
    <r>
      <rPr>
        <u/>
        <sz val="12"/>
        <color theme="10"/>
        <rFont val="Times New Roman"/>
        <family val="1"/>
      </rPr>
      <t xml:space="preserve"> Disposal of Untreated Purge Water from Monitoring Wells flowchart dated 7/27/2015</t>
    </r>
    <r>
      <rPr>
        <sz val="12"/>
        <rFont val="Times New Roman"/>
        <family val="1"/>
      </rPr>
      <t>. If purge water must be containerized and/or treated in a different manner, additional scope and budget may be required.) Groundwater sampling to be conducted using a low-flow method. The cost should be on a per well basis.</t>
    </r>
  </si>
  <si>
    <r>
      <rPr>
        <vertAlign val="superscript"/>
        <sz val="12"/>
        <rFont val="Times New Roman"/>
        <family val="1"/>
      </rPr>
      <t>(5)</t>
    </r>
    <r>
      <rPr>
        <sz val="12"/>
        <rFont val="Times New Roman"/>
        <family val="1"/>
      </rPr>
      <t xml:space="preserve"> Groundwater Monitoring - Bladder: Includes all costs (labor, equipment, materials, and well consumables) using a bladder pump to monitor, purge, sample groundwater, decontaminate equipment, take water level measurements, and handle contaminated purge water (DEQ understands this to mean disposal of groundwater to the ground surface according to the </t>
    </r>
    <r>
      <rPr>
        <u/>
        <sz val="12"/>
        <color theme="10"/>
        <rFont val="Times New Roman"/>
        <family val="1"/>
      </rPr>
      <t>Disposal of Untreated Purge Water from Monitoring Wells flowchart dated 7/27/2015</t>
    </r>
    <r>
      <rPr>
        <sz val="12"/>
        <rFont val="Times New Roman"/>
        <family val="1"/>
      </rPr>
      <t>. If purge water must be containerized and/or treated in a different manner, additional scope and budget may be required.) Groundwater sampling to be conducted using a low-flow method. The cost should be on a per well basis.</t>
    </r>
  </si>
  <si>
    <r>
      <rPr>
        <vertAlign val="superscript"/>
        <sz val="12"/>
        <rFont val="Times New Roman"/>
        <family val="1"/>
      </rPr>
      <t>(6)</t>
    </r>
    <r>
      <rPr>
        <sz val="12"/>
        <rFont val="Times New Roman"/>
        <family val="1"/>
      </rPr>
      <t xml:space="preserve"> Groundwater Monitoring – No Purge: Includes all costs (labor, equipment, materials, and well consumables) to monitor, sample groundwater, decontaminate equipment, and take water level measurements.The cost should be on a per well basis.</t>
    </r>
  </si>
  <si>
    <r>
      <rPr>
        <sz val="12"/>
        <rFont val="Times New Roman"/>
        <family val="1"/>
      </rPr>
      <t xml:space="preserve">(7) Groundwater Monitoring – Low Yield Modifier: Includes all additional on-site labor costs associated with groundwater well purging, monitoring, and sampling of wells which are low yield / low production. Low yield is defined as a monitoring well that is not capable of adequate groundwater production at the median low-flow purging rate of 200 ml/min without exhibiting drawdown in excess of </t>
    </r>
    <r>
      <rPr>
        <u/>
        <sz val="12"/>
        <color theme="10"/>
        <rFont val="Times New Roman"/>
        <family val="1"/>
      </rPr>
      <t>DEQ guidelines</t>
    </r>
    <r>
      <rPr>
        <sz val="12"/>
        <rFont val="Times New Roman"/>
        <family val="1"/>
      </rPr>
      <t>.  The cost should be on a per well basis.</t>
    </r>
  </si>
  <si>
    <r>
      <rPr>
        <sz val="12"/>
        <rFont val="Times New Roman"/>
        <family val="1"/>
      </rPr>
      <t xml:space="preserve">(10) Contaminated Purge Water - Offsite Disposal: Includes the costs (labor, equipment, and materials) for containerizing, handling, shipping, and disposal or treatment of purge water that cannot be disposed of on the ground surface according to the </t>
    </r>
    <r>
      <rPr>
        <u/>
        <sz val="12"/>
        <color theme="10"/>
        <rFont val="Times New Roman"/>
        <family val="1"/>
      </rPr>
      <t>Disposal of Untreated Purge Water</t>
    </r>
    <r>
      <rPr>
        <sz val="12"/>
        <rFont val="Times New Roman"/>
        <family val="1"/>
      </rPr>
      <t xml:space="preserve"> from Monitoring Wells flowchart dated July 27, 2015. This cost should be presented on a per work plan basis. </t>
    </r>
  </si>
  <si>
    <r>
      <rPr>
        <vertAlign val="superscript"/>
        <sz val="12"/>
        <color rgb="FF000000"/>
        <rFont val="Times New Roman"/>
        <family val="1"/>
      </rPr>
      <t>(12)</t>
    </r>
    <r>
      <rPr>
        <sz val="12"/>
        <color rgb="FF000000"/>
        <rFont val="Times New Roman"/>
        <family val="1"/>
      </rPr>
      <t xml:space="preserve"> Laboratory Analysis: Includes all laboratory costs for all wells, for duration of work plan.  It is realized that some laboratory analyses will not be conducted for every event and that the well sampling frequency may change.</t>
    </r>
  </si>
  <si>
    <t>Cost Estimator/Print Name:</t>
  </si>
  <si>
    <t># of Events - Monitoring/Sampling Interval</t>
  </si>
  <si>
    <r>
      <t xml:space="preserve">Release Closure Plan (RCP) Preparation </t>
    </r>
    <r>
      <rPr>
        <b/>
        <vertAlign val="superscript"/>
        <sz val="14"/>
        <color rgb="FF000000"/>
        <rFont val="Times New Roman"/>
        <family val="1"/>
      </rPr>
      <t>(18)</t>
    </r>
  </si>
  <si>
    <r>
      <t xml:space="preserve">Release Closure Plan (RCP) Preparation </t>
    </r>
    <r>
      <rPr>
        <b/>
        <vertAlign val="superscript"/>
        <sz val="12"/>
        <color rgb="FF000000"/>
        <rFont val="Times New Roman"/>
        <family val="1"/>
      </rPr>
      <t>(18)</t>
    </r>
  </si>
  <si>
    <r>
      <rPr>
        <vertAlign val="superscript"/>
        <sz val="12"/>
        <rFont val="Times New Roman"/>
        <family val="1"/>
      </rPr>
      <t>(1)</t>
    </r>
    <r>
      <rPr>
        <sz val="12"/>
        <rFont val="Times New Roman"/>
        <family val="1"/>
      </rPr>
      <t xml:space="preserve"> Mobilization/Demobilization: Includes all travel time, preparation time, and vehicle use costs (vehicle mileage) to transport equipment, materials, and personnel to and from the site location. More than one mobilization per event will require justification and pre-approval by the DEQ-PTCS and Board staffs.  This item should be on a per mile unit rate.</t>
    </r>
  </si>
  <si>
    <t>Helpful Sites</t>
  </si>
  <si>
    <t>Links</t>
  </si>
  <si>
    <t>PTRCB GWM and Sampling - 7/10/2022</t>
  </si>
  <si>
    <t>Submit completed form with your Work Plan</t>
  </si>
  <si>
    <t>Provide written comments to:</t>
  </si>
  <si>
    <t>Event 4</t>
  </si>
  <si>
    <t>Event 5</t>
  </si>
  <si>
    <t>Event 6</t>
  </si>
  <si>
    <t>Low Yield Aquifer</t>
  </si>
  <si>
    <t xml:space="preserve"> Groundwater Monitoring and Sampling Summary Sheet</t>
  </si>
  <si>
    <t>AR-07</t>
  </si>
  <si>
    <t>25 - 50 ft total depth</t>
  </si>
  <si>
    <t>50 - 75 ft total depth</t>
  </si>
  <si>
    <t>75 - 100 ft total depth</t>
  </si>
  <si>
    <t>&lt; 25 ft total depth</t>
  </si>
  <si>
    <t>Total</t>
  </si>
  <si>
    <t>https://deq.mt.gov/cleanupandrec/Programs/petrocleanup</t>
  </si>
  <si>
    <t>AC-07</t>
  </si>
  <si>
    <t>GWM Report</t>
  </si>
  <si>
    <t>https://deq.mt.gov/cleanupandrec/Programs/petrocleanup#accordion1-collapse5</t>
  </si>
  <si>
    <t>Event 1</t>
  </si>
  <si>
    <t>Event 2</t>
  </si>
  <si>
    <t>Event 3</t>
  </si>
  <si>
    <t>per well w/o setup</t>
  </si>
  <si>
    <t>Version:  7/28/2022</t>
  </si>
  <si>
    <t>https://deq.mt.gov/cleanupandrec/programs/ptrcb</t>
  </si>
  <si>
    <t>DEQ Guidance Documents</t>
  </si>
  <si>
    <t>https://deq.mt.gov/files/Land/LUST/Documents/downloadables/GWM_WP_Rpt-Guidance_24Mar21.pdf</t>
  </si>
  <si>
    <t>Groundwater Monitoring Work Plan and Report Guidance</t>
  </si>
  <si>
    <t>https://deq.mt.gov/files/Land/LUST/Documents/downloadables/GWSamplingGuidance-FINAL.pdf</t>
  </si>
  <si>
    <t>Groundwater Sampling Guidance</t>
  </si>
  <si>
    <t>Purge Water Disposal Flowchart</t>
  </si>
  <si>
    <t>https://deq.mt.gov/files/Land/LUST/Documents/downloadables/PurgeWater7_27_15.pdf</t>
  </si>
  <si>
    <t>Data Validation Guidelines</t>
  </si>
  <si>
    <t>https://deq.mt.gov/files/Land/LUST/Documents/downloadables/2018-01-26%20DV%20Guidance%20Checklist%20PDF%20Version%201.3.0%20Distributed.pdf</t>
  </si>
  <si>
    <t>Data Validation Summary Form</t>
  </si>
  <si>
    <t>https://deq.mt.gov/files/Land/LUST/Documents/TechGuidDocs/2018-01-26%20DV%20Guidance%20Checklist%20PDF%20Version%201.3.0%20Distributed.pdf</t>
  </si>
  <si>
    <t>/day</t>
  </si>
  <si>
    <t>/night</t>
  </si>
  <si>
    <t>Drinking Water - EPA 524.2</t>
  </si>
  <si>
    <t>Version: 2/8/2023</t>
  </si>
  <si>
    <t xml:space="preserve">(Breafast $8.25, Lunch $9.25, Dinner $16.00)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</si>
</sst>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40" x14ac:knownFonts="1">
    <font>
      <sz val="10"/>
      <color rgb="FF000000"/>
      <name val="Times New Roman"/>
      <charset val="204"/>
    </font>
    <font>
      <b/>
      <u/>
      <sz val="12"/>
      <name val="Times New Roman"/>
      <family val="1"/>
    </font>
    <font>
      <b/>
      <u/>
      <sz val="12"/>
      <name val="Times New Roman"/>
      <family val="1"/>
    </font>
    <font>
      <sz val="12"/>
      <name val="Times New Roman"/>
      <family val="1"/>
    </font>
    <font>
      <sz val="14"/>
      <color rgb="FF000000"/>
      <name val="Times New Roman"/>
      <family val="1"/>
    </font>
    <font>
      <sz val="10"/>
      <color rgb="FF000000"/>
      <name val="Times New Roman"/>
      <family val="1"/>
    </font>
    <font>
      <sz val="12"/>
      <color rgb="FF000000"/>
      <name val="Times New Roman"/>
      <family val="1"/>
    </font>
    <font>
      <sz val="12"/>
      <color rgb="FF0070C0"/>
      <name val="Times New Roman"/>
      <family val="1"/>
    </font>
    <font>
      <vertAlign val="superscript"/>
      <sz val="12"/>
      <color rgb="FF000000"/>
      <name val="Times New Roman"/>
      <family val="1"/>
    </font>
    <font>
      <b/>
      <sz val="12"/>
      <color rgb="FF000000"/>
      <name val="Times New Roman"/>
      <family val="1"/>
    </font>
    <font>
      <b/>
      <vertAlign val="superscript"/>
      <sz val="12"/>
      <color rgb="FF000000"/>
      <name val="Times New Roman"/>
      <family val="1"/>
    </font>
    <font>
      <b/>
      <sz val="10"/>
      <color rgb="FF000000"/>
      <name val="Times New Roman"/>
      <family val="1"/>
    </font>
    <font>
      <sz val="11"/>
      <color rgb="FF000000"/>
      <name val="Times New Roman"/>
      <family val="1"/>
    </font>
    <font>
      <b/>
      <sz val="24"/>
      <color theme="1"/>
      <name val="Times New Roman"/>
      <family val="1"/>
    </font>
    <font>
      <b/>
      <sz val="11"/>
      <color theme="1"/>
      <name val="Times New Roman"/>
      <family val="1"/>
    </font>
    <font>
      <sz val="10"/>
      <color theme="1"/>
      <name val="Calibri"/>
      <family val="2"/>
      <scheme val="minor"/>
    </font>
    <font>
      <b/>
      <sz val="22"/>
      <color rgb="FF000000"/>
      <name val="Times New Roman"/>
      <family val="1"/>
    </font>
    <font>
      <sz val="20"/>
      <color rgb="FF000000"/>
      <name val="Times New Roman"/>
      <family val="1"/>
    </font>
    <font>
      <sz val="20"/>
      <color theme="1"/>
      <name val="Times New Roman"/>
      <family val="1"/>
    </font>
    <font>
      <sz val="9"/>
      <color rgb="FF000000"/>
      <name val="Times New Roman"/>
      <family val="1"/>
    </font>
    <font>
      <sz val="10"/>
      <color rgb="FFFF0000"/>
      <name val="Times New Roman"/>
      <family val="1"/>
    </font>
    <font>
      <b/>
      <sz val="18"/>
      <color rgb="FF000000"/>
      <name val="Times New Roman"/>
      <family val="1"/>
    </font>
    <font>
      <sz val="14"/>
      <name val="Times New Roman"/>
      <family val="1"/>
    </font>
    <font>
      <b/>
      <sz val="14"/>
      <color rgb="FF000000"/>
      <name val="Times New Roman"/>
      <family val="1"/>
    </font>
    <font>
      <b/>
      <vertAlign val="superscript"/>
      <sz val="14"/>
      <color rgb="FF000000"/>
      <name val="Times New Roman"/>
      <family val="1"/>
    </font>
    <font>
      <sz val="14"/>
      <color theme="0"/>
      <name val="Times New Roman"/>
      <family val="1"/>
    </font>
    <font>
      <sz val="10"/>
      <color theme="0"/>
      <name val="Times New Roman"/>
      <family val="1"/>
    </font>
    <font>
      <b/>
      <sz val="20"/>
      <color rgb="FF000000"/>
      <name val="Times New Roman"/>
      <family val="1"/>
    </font>
    <font>
      <b/>
      <sz val="10"/>
      <color rgb="FFFF0000"/>
      <name val="Times New Roman"/>
      <family val="1"/>
    </font>
    <font>
      <b/>
      <sz val="16"/>
      <color rgb="FF000000"/>
      <name val="Times New Roman"/>
      <family val="1"/>
    </font>
    <font>
      <u/>
      <sz val="10"/>
      <color theme="10"/>
      <name val="Times New Roman"/>
      <family val="1"/>
    </font>
    <font>
      <sz val="16"/>
      <color rgb="FF000000"/>
      <name val="Times New Roman"/>
      <family val="1"/>
    </font>
    <font>
      <u/>
      <sz val="12"/>
      <color theme="10"/>
      <name val="Times New Roman"/>
      <family val="1"/>
    </font>
    <font>
      <vertAlign val="superscript"/>
      <sz val="12"/>
      <name val="Times New Roman"/>
      <family val="1"/>
    </font>
    <font>
      <b/>
      <sz val="11"/>
      <color rgb="FF000000"/>
      <name val="Times New Roman"/>
      <family val="1"/>
    </font>
    <font>
      <u/>
      <sz val="14"/>
      <color theme="10"/>
      <name val="Times New Roman"/>
      <family val="1"/>
    </font>
    <font>
      <b/>
      <sz val="8"/>
      <color rgb="FF000000"/>
      <name val="Times New Roman"/>
      <family val="1"/>
    </font>
    <font>
      <b/>
      <sz val="10"/>
      <color theme="1"/>
      <name val="Times New Roman"/>
      <family val="1"/>
    </font>
    <font>
      <b/>
      <sz val="9"/>
      <color rgb="FF000000"/>
      <name val="Times New Roman"/>
      <family val="1"/>
    </font>
    <font>
      <u/>
      <sz val="11"/>
      <color theme="10"/>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30" fillId="0" borderId="0" applyNumberFormat="0" applyFill="0" applyBorder="0" applyAlignment="0" applyProtection="0"/>
  </cellStyleXfs>
  <cellXfs count="133">
    <xf numFmtId="0" fontId="0" fillId="0" borderId="0" xfId="0" applyAlignment="1">
      <alignment horizontal="left" vertical="top"/>
    </xf>
    <xf numFmtId="0" fontId="1" fillId="0" borderId="0" xfId="0" applyFont="1" applyAlignment="1">
      <alignment horizontal="left" vertical="top"/>
    </xf>
    <xf numFmtId="0" fontId="5" fillId="0" borderId="0" xfId="0" applyFont="1" applyAlignment="1">
      <alignment horizontal="left" vertical="top"/>
    </xf>
    <xf numFmtId="0" fontId="6" fillId="0" borderId="0" xfId="0" applyFont="1" applyAlignment="1">
      <alignment horizontal="left" vertical="top"/>
    </xf>
    <xf numFmtId="0" fontId="2" fillId="0" borderId="0" xfId="0" applyFont="1" applyAlignment="1">
      <alignment horizontal="left" vertical="top"/>
    </xf>
    <xf numFmtId="0" fontId="7" fillId="0" borderId="0" xfId="0" applyFont="1" applyAlignment="1">
      <alignment horizontal="left" vertical="top"/>
    </xf>
    <xf numFmtId="0" fontId="0" fillId="0" borderId="0" xfId="0" applyAlignment="1">
      <alignment horizontal="left" vertical="center"/>
    </xf>
    <xf numFmtId="0" fontId="6" fillId="0" borderId="0" xfId="0" applyFont="1" applyAlignment="1">
      <alignment horizontal="left" vertical="center"/>
    </xf>
    <xf numFmtId="0" fontId="0" fillId="0" borderId="0" xfId="0" applyAlignment="1">
      <alignment horizontal="left" vertical="center" wrapText="1"/>
    </xf>
    <xf numFmtId="0" fontId="11" fillId="0" borderId="0" xfId="0" applyFont="1" applyAlignment="1">
      <alignment horizontal="left" vertical="center"/>
    </xf>
    <xf numFmtId="0" fontId="4" fillId="0" borderId="0" xfId="0" applyFont="1" applyAlignment="1">
      <alignment horizontal="center" vertical="top"/>
    </xf>
    <xf numFmtId="0" fontId="0" fillId="0" borderId="0" xfId="0"/>
    <xf numFmtId="0" fontId="14" fillId="0" borderId="0" xfId="0" applyFont="1" applyAlignment="1">
      <alignment vertical="center"/>
    </xf>
    <xf numFmtId="0" fontId="15" fillId="0" borderId="0" xfId="0" applyFont="1"/>
    <xf numFmtId="0" fontId="16" fillId="0" borderId="0" xfId="0" applyFont="1" applyAlignment="1">
      <alignment horizontal="left" vertical="center"/>
    </xf>
    <xf numFmtId="0" fontId="16" fillId="0" borderId="2" xfId="0" applyFont="1" applyBorder="1" applyAlignment="1">
      <alignment horizontal="center" vertical="center"/>
    </xf>
    <xf numFmtId="0" fontId="13" fillId="0" borderId="0" xfId="0" applyFont="1" applyAlignment="1">
      <alignment vertical="center"/>
    </xf>
    <xf numFmtId="0" fontId="6" fillId="0" borderId="0" xfId="0" applyFont="1" applyAlignment="1">
      <alignment vertical="center"/>
    </xf>
    <xf numFmtId="0" fontId="6" fillId="0" borderId="1" xfId="0" applyFont="1" applyBorder="1" applyAlignment="1">
      <alignment horizontal="left" vertical="center"/>
    </xf>
    <xf numFmtId="0" fontId="9" fillId="0" borderId="0" xfId="0" applyFont="1" applyAlignment="1">
      <alignment horizontal="left" vertical="center"/>
    </xf>
    <xf numFmtId="0" fontId="0" fillId="0" borderId="0" xfId="0" quotePrefix="1" applyAlignment="1">
      <alignment horizontal="left" vertical="top"/>
    </xf>
    <xf numFmtId="0" fontId="9" fillId="0" borderId="0" xfId="0" applyFont="1" applyAlignment="1">
      <alignment horizontal="center" vertical="center"/>
    </xf>
    <xf numFmtId="0" fontId="6" fillId="0" borderId="1" xfId="0" applyFont="1" applyBorder="1" applyAlignment="1">
      <alignment vertical="center"/>
    </xf>
    <xf numFmtId="164" fontId="9" fillId="3" borderId="1" xfId="0" applyNumberFormat="1" applyFont="1" applyFill="1" applyBorder="1" applyAlignment="1">
      <alignment horizontal="right" vertical="center"/>
    </xf>
    <xf numFmtId="0" fontId="3" fillId="0" borderId="0" xfId="0" applyFont="1" applyAlignment="1">
      <alignment horizontal="left" vertical="top"/>
    </xf>
    <xf numFmtId="0" fontId="0" fillId="2" borderId="1" xfId="0" applyFill="1" applyBorder="1" applyAlignment="1">
      <alignment horizontal="left" vertical="top"/>
    </xf>
    <xf numFmtId="0" fontId="5" fillId="2" borderId="1" xfId="0" applyFont="1" applyFill="1" applyBorder="1" applyAlignment="1">
      <alignment horizontal="left" vertical="top"/>
    </xf>
    <xf numFmtId="0" fontId="5" fillId="4" borderId="1" xfId="0" applyFont="1" applyFill="1" applyBorder="1" applyAlignment="1">
      <alignment horizontal="left" vertical="top"/>
    </xf>
    <xf numFmtId="0" fontId="0" fillId="4" borderId="1" xfId="0" applyFill="1" applyBorder="1" applyAlignment="1">
      <alignment horizontal="left" vertical="top"/>
    </xf>
    <xf numFmtId="164" fontId="4" fillId="0" borderId="1" xfId="0" applyNumberFormat="1" applyFont="1" applyBorder="1" applyAlignment="1">
      <alignment horizontal="right" vertical="center"/>
    </xf>
    <xf numFmtId="164" fontId="4" fillId="0" borderId="7" xfId="0" applyNumberFormat="1" applyFont="1" applyBorder="1" applyAlignment="1">
      <alignment horizontal="right" vertical="center"/>
    </xf>
    <xf numFmtId="164" fontId="23" fillId="3" borderId="6" xfId="0" applyNumberFormat="1" applyFont="1" applyFill="1" applyBorder="1" applyAlignment="1">
      <alignment horizontal="right" vertical="center"/>
    </xf>
    <xf numFmtId="0" fontId="25" fillId="0" borderId="0" xfId="0" applyFont="1" applyAlignment="1">
      <alignment horizontal="center" vertical="top"/>
    </xf>
    <xf numFmtId="0" fontId="26" fillId="0" borderId="0" xfId="0" applyFont="1" applyAlignment="1">
      <alignment horizontal="left" vertical="top"/>
    </xf>
    <xf numFmtId="0" fontId="28" fillId="0" borderId="0" xfId="0" applyFont="1" applyAlignment="1">
      <alignment horizontal="left" vertical="center"/>
    </xf>
    <xf numFmtId="0" fontId="29" fillId="2" borderId="1" xfId="0" applyFont="1" applyFill="1" applyBorder="1" applyAlignment="1">
      <alignment horizontal="center" vertical="center" wrapText="1"/>
    </xf>
    <xf numFmtId="0" fontId="6" fillId="0" borderId="3" xfId="0" applyFont="1" applyBorder="1" applyAlignment="1">
      <alignment horizontal="right" vertical="center"/>
    </xf>
    <xf numFmtId="164" fontId="3" fillId="0" borderId="5" xfId="0" applyNumberFormat="1" applyFont="1" applyBorder="1" applyAlignment="1">
      <alignment horizontal="right" vertical="center"/>
    </xf>
    <xf numFmtId="164" fontId="6" fillId="0" borderId="3" xfId="0" applyNumberFormat="1" applyFont="1" applyBorder="1" applyAlignment="1">
      <alignment horizontal="right" vertical="center"/>
    </xf>
    <xf numFmtId="0" fontId="6" fillId="0" borderId="5" xfId="0" quotePrefix="1" applyFont="1" applyBorder="1" applyAlignment="1">
      <alignment horizontal="left" vertical="center"/>
    </xf>
    <xf numFmtId="0" fontId="6" fillId="4" borderId="1" xfId="0" applyFont="1" applyFill="1" applyBorder="1" applyAlignment="1" applyProtection="1">
      <alignment horizontal="center" vertical="top"/>
      <protection locked="0"/>
    </xf>
    <xf numFmtId="14" fontId="6" fillId="4" borderId="1" xfId="0" applyNumberFormat="1" applyFont="1" applyFill="1" applyBorder="1" applyAlignment="1" applyProtection="1">
      <alignment horizontal="center" vertical="center"/>
      <protection locked="0"/>
    </xf>
    <xf numFmtId="0" fontId="6" fillId="4" borderId="1" xfId="0" applyFont="1" applyFill="1" applyBorder="1" applyAlignment="1" applyProtection="1">
      <alignment horizontal="left" vertical="top" wrapText="1"/>
      <protection locked="0"/>
    </xf>
    <xf numFmtId="0" fontId="6" fillId="4" borderId="1" xfId="0" applyFont="1" applyFill="1" applyBorder="1" applyAlignment="1" applyProtection="1">
      <alignment horizontal="right" vertical="center"/>
      <protection locked="0"/>
    </xf>
    <xf numFmtId="164" fontId="6" fillId="4" borderId="1" xfId="0" applyNumberFormat="1" applyFont="1" applyFill="1" applyBorder="1" applyAlignment="1" applyProtection="1">
      <alignment horizontal="right" vertical="center"/>
      <protection locked="0"/>
    </xf>
    <xf numFmtId="0" fontId="6" fillId="4" borderId="1" xfId="0" applyFont="1" applyFill="1" applyBorder="1" applyAlignment="1" applyProtection="1">
      <alignment horizontal="center" vertical="center"/>
      <protection locked="0"/>
    </xf>
    <xf numFmtId="164" fontId="9" fillId="4" borderId="7" xfId="0" applyNumberFormat="1" applyFont="1" applyFill="1" applyBorder="1" applyAlignment="1" applyProtection="1">
      <alignment horizontal="right" vertical="center"/>
      <protection locked="0"/>
    </xf>
    <xf numFmtId="164" fontId="0" fillId="0" borderId="0" xfId="0" applyNumberFormat="1" applyAlignment="1">
      <alignment horizontal="left" vertical="top"/>
    </xf>
    <xf numFmtId="0" fontId="22" fillId="2" borderId="9" xfId="0" applyFont="1" applyFill="1" applyBorder="1" applyAlignment="1">
      <alignment horizontal="center" vertical="center" wrapText="1"/>
    </xf>
    <xf numFmtId="0" fontId="6" fillId="0" borderId="0" xfId="0" applyFont="1" applyAlignment="1">
      <alignment vertical="top"/>
    </xf>
    <xf numFmtId="0" fontId="31" fillId="0" borderId="0" xfId="0" applyFont="1" applyAlignment="1">
      <alignment horizontal="left" vertical="top"/>
    </xf>
    <xf numFmtId="0" fontId="30" fillId="0" borderId="0" xfId="1"/>
    <xf numFmtId="0" fontId="31" fillId="2" borderId="1" xfId="0" applyFont="1" applyFill="1" applyBorder="1" applyAlignment="1">
      <alignment horizontal="center" vertical="top"/>
    </xf>
    <xf numFmtId="14" fontId="6" fillId="4" borderId="1" xfId="0" applyNumberFormat="1" applyFont="1" applyFill="1" applyBorder="1" applyAlignment="1" applyProtection="1">
      <alignment horizontal="right" vertical="center"/>
      <protection locked="0"/>
    </xf>
    <xf numFmtId="0" fontId="26" fillId="0" borderId="0" xfId="0" applyFont="1" applyAlignment="1" applyProtection="1">
      <alignment horizontal="left" vertical="top"/>
      <protection locked="0"/>
    </xf>
    <xf numFmtId="0" fontId="3" fillId="0" borderId="0" xfId="0" applyFont="1" applyAlignment="1">
      <alignment horizontal="left" vertical="center"/>
    </xf>
    <xf numFmtId="0" fontId="20" fillId="0" borderId="0" xfId="0" applyFont="1" applyAlignment="1">
      <alignment horizontal="left" vertical="top"/>
    </xf>
    <xf numFmtId="0" fontId="21" fillId="0" borderId="0" xfId="0" applyFont="1" applyAlignment="1">
      <alignment horizontal="left" vertical="center"/>
    </xf>
    <xf numFmtId="0" fontId="5" fillId="0" borderId="0" xfId="0" applyFont="1" applyAlignment="1">
      <alignment horizontal="left" vertical="center"/>
    </xf>
    <xf numFmtId="0" fontId="34" fillId="0" borderId="6" xfId="0" applyFont="1" applyBorder="1" applyAlignment="1">
      <alignment horizontal="center" vertical="center"/>
    </xf>
    <xf numFmtId="0" fontId="6" fillId="4" borderId="7" xfId="0" applyFont="1" applyFill="1" applyBorder="1" applyAlignment="1" applyProtection="1">
      <alignment horizontal="center" vertical="top"/>
      <protection locked="0"/>
    </xf>
    <xf numFmtId="0" fontId="6" fillId="5" borderId="6" xfId="0" applyFont="1" applyFill="1" applyBorder="1" applyAlignment="1" applyProtection="1">
      <alignment horizontal="center" vertical="top"/>
      <protection locked="0"/>
    </xf>
    <xf numFmtId="0" fontId="6" fillId="4" borderId="9" xfId="0" applyFont="1" applyFill="1" applyBorder="1" applyAlignment="1" applyProtection="1">
      <alignment horizontal="center" vertical="top"/>
      <protection locked="0"/>
    </xf>
    <xf numFmtId="0" fontId="9" fillId="0" borderId="6" xfId="0" applyFont="1" applyBorder="1" applyAlignment="1">
      <alignment horizontal="center" vertical="top"/>
    </xf>
    <xf numFmtId="0" fontId="0" fillId="0" borderId="0" xfId="0" applyAlignment="1">
      <alignment horizontal="center" vertical="center"/>
    </xf>
    <xf numFmtId="0" fontId="12" fillId="0" borderId="0" xfId="0" applyFont="1" applyAlignment="1">
      <alignment horizontal="left" vertical="center"/>
    </xf>
    <xf numFmtId="14" fontId="11" fillId="0" borderId="0" xfId="0" applyNumberFormat="1" applyFont="1" applyAlignment="1">
      <alignment horizontal="left" vertical="center"/>
    </xf>
    <xf numFmtId="14" fontId="36" fillId="0" borderId="0" xfId="0" applyNumberFormat="1" applyFont="1" applyAlignment="1">
      <alignment horizontal="left" vertical="center"/>
    </xf>
    <xf numFmtId="14" fontId="37" fillId="0" borderId="0" xfId="0" applyNumberFormat="1" applyFont="1" applyAlignment="1">
      <alignment vertical="center"/>
    </xf>
    <xf numFmtId="0" fontId="12" fillId="0" borderId="0" xfId="0" quotePrefix="1" applyFont="1" applyAlignment="1">
      <alignment horizontal="left" vertical="top"/>
    </xf>
    <xf numFmtId="0" fontId="0" fillId="0" borderId="1" xfId="0" applyBorder="1" applyAlignment="1">
      <alignment horizontal="left" vertical="top"/>
    </xf>
    <xf numFmtId="14" fontId="38" fillId="0" borderId="0" xfId="0" applyNumberFormat="1" applyFont="1" applyAlignment="1">
      <alignment horizontal="left" vertical="center"/>
    </xf>
    <xf numFmtId="0" fontId="39" fillId="0" borderId="0" xfId="1" applyFont="1" applyFill="1" applyBorder="1" applyAlignment="1">
      <alignment horizontal="left" vertical="center"/>
    </xf>
    <xf numFmtId="0" fontId="32" fillId="0" borderId="0" xfId="1" applyFont="1" applyFill="1" applyBorder="1" applyAlignment="1">
      <alignment horizontal="left" vertical="top" wrapText="1"/>
    </xf>
    <xf numFmtId="0" fontId="31" fillId="0" borderId="0" xfId="0" applyFont="1" applyAlignment="1">
      <alignment horizontal="left" vertical="center"/>
    </xf>
    <xf numFmtId="0" fontId="35" fillId="0" borderId="0" xfId="1" applyFont="1" applyFill="1" applyBorder="1" applyAlignment="1">
      <alignment horizontal="left" vertical="center"/>
    </xf>
    <xf numFmtId="0" fontId="32" fillId="0" borderId="0" xfId="1" applyFont="1" applyFill="1" applyBorder="1" applyAlignment="1">
      <alignment horizontal="left" vertical="center"/>
    </xf>
    <xf numFmtId="0" fontId="32" fillId="0" borderId="0" xfId="1" applyFont="1" applyFill="1" applyBorder="1" applyAlignment="1">
      <alignment horizontal="left" vertical="center" wrapText="1"/>
    </xf>
    <xf numFmtId="0" fontId="5" fillId="4" borderId="1" xfId="0" applyFont="1" applyFill="1" applyBorder="1" applyAlignment="1" applyProtection="1">
      <alignment horizontal="left" vertical="center" wrapText="1"/>
      <protection locked="0"/>
    </xf>
    <xf numFmtId="0" fontId="0" fillId="4" borderId="1" xfId="0" applyFill="1" applyBorder="1" applyAlignment="1" applyProtection="1">
      <alignment horizontal="left" vertical="center" wrapText="1"/>
      <protection locked="0"/>
    </xf>
    <xf numFmtId="0" fontId="16" fillId="0" borderId="0" xfId="0" applyFont="1" applyAlignment="1">
      <alignment horizontal="center" vertical="center" wrapText="1"/>
    </xf>
    <xf numFmtId="14" fontId="11" fillId="0" borderId="0" xfId="0" applyNumberFormat="1" applyFont="1" applyAlignment="1">
      <alignment horizontal="center" vertical="center"/>
    </xf>
    <xf numFmtId="0" fontId="0" fillId="4" borderId="3" xfId="0" applyFill="1" applyBorder="1" applyAlignment="1" applyProtection="1">
      <alignment horizontal="left" vertical="top"/>
      <protection locked="0"/>
    </xf>
    <xf numFmtId="0" fontId="0" fillId="4" borderId="4" xfId="0" applyFill="1" applyBorder="1" applyAlignment="1" applyProtection="1">
      <alignment horizontal="left" vertical="top"/>
      <protection locked="0"/>
    </xf>
    <xf numFmtId="0" fontId="0" fillId="4" borderId="5" xfId="0" applyFill="1" applyBorder="1" applyAlignment="1" applyProtection="1">
      <alignment horizontal="left" vertical="top"/>
      <protection locked="0"/>
    </xf>
    <xf numFmtId="0" fontId="21" fillId="0" borderId="0" xfId="0" applyFont="1" applyAlignment="1">
      <alignment horizontal="center" vertical="center" wrapText="1"/>
    </xf>
    <xf numFmtId="0" fontId="12" fillId="0" borderId="0" xfId="0" applyFont="1" applyAlignment="1">
      <alignment horizontal="center" vertical="center"/>
    </xf>
    <xf numFmtId="0" fontId="21" fillId="2" borderId="1" xfId="0" applyFont="1" applyFill="1" applyBorder="1" applyAlignment="1">
      <alignment horizontal="center" vertical="center"/>
    </xf>
    <xf numFmtId="0" fontId="9" fillId="2" borderId="1" xfId="0" applyFont="1" applyFill="1" applyBorder="1" applyAlignment="1">
      <alignment horizontal="right" vertical="center"/>
    </xf>
    <xf numFmtId="0" fontId="9" fillId="2" borderId="3" xfId="0" applyFont="1" applyFill="1" applyBorder="1" applyAlignment="1">
      <alignment horizontal="right" vertical="center"/>
    </xf>
    <xf numFmtId="0" fontId="0" fillId="2" borderId="1" xfId="0" applyFill="1" applyBorder="1" applyAlignment="1">
      <alignment horizontal="center" vertical="center"/>
    </xf>
    <xf numFmtId="0" fontId="0" fillId="2" borderId="9" xfId="0" applyFill="1" applyBorder="1" applyAlignment="1">
      <alignment horizontal="center" vertical="center"/>
    </xf>
    <xf numFmtId="0" fontId="0" fillId="2" borderId="7" xfId="0" applyFill="1" applyBorder="1" applyAlignment="1">
      <alignment horizontal="center" vertical="center"/>
    </xf>
    <xf numFmtId="0" fontId="0" fillId="0" borderId="1" xfId="0" applyBorder="1" applyAlignment="1">
      <alignment horizontal="center" vertical="center"/>
    </xf>
    <xf numFmtId="0" fontId="6" fillId="4" borderId="3" xfId="0" applyFont="1" applyFill="1" applyBorder="1" applyAlignment="1" applyProtection="1">
      <alignment horizontal="center" vertical="center"/>
      <protection locked="0"/>
    </xf>
    <xf numFmtId="0" fontId="6" fillId="4" borderId="5" xfId="0" applyFont="1" applyFill="1" applyBorder="1" applyAlignment="1" applyProtection="1">
      <alignment horizontal="center" vertical="center"/>
      <protection locked="0"/>
    </xf>
    <xf numFmtId="0" fontId="6"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9" fillId="0" borderId="1" xfId="0" applyFont="1" applyBorder="1" applyAlignment="1">
      <alignment horizontal="left" vertical="center"/>
    </xf>
    <xf numFmtId="0" fontId="6" fillId="0" borderId="1" xfId="0" applyFont="1" applyBorder="1" applyAlignment="1">
      <alignment horizontal="left" vertical="center"/>
    </xf>
    <xf numFmtId="0" fontId="9" fillId="0" borderId="10" xfId="0" applyFont="1" applyBorder="1" applyAlignment="1">
      <alignment horizontal="left" vertical="center"/>
    </xf>
    <xf numFmtId="0" fontId="22" fillId="2" borderId="1" xfId="0" applyFont="1" applyFill="1" applyBorder="1" applyAlignment="1">
      <alignment horizontal="center" vertical="center" wrapText="1"/>
    </xf>
    <xf numFmtId="0" fontId="19" fillId="4" borderId="1" xfId="0" applyFont="1" applyFill="1" applyBorder="1" applyAlignment="1" applyProtection="1">
      <alignment horizontal="left" vertical="center" wrapText="1"/>
      <protection locked="0"/>
    </xf>
    <xf numFmtId="0" fontId="5" fillId="0" borderId="0" xfId="0" applyFont="1" applyAlignment="1">
      <alignment horizontal="left" vertical="center"/>
    </xf>
    <xf numFmtId="0" fontId="0" fillId="0" borderId="7" xfId="0" applyBorder="1" applyAlignment="1">
      <alignment horizontal="center" vertical="center"/>
    </xf>
    <xf numFmtId="0" fontId="6" fillId="0" borderId="10" xfId="0" applyFont="1" applyBorder="1" applyAlignment="1">
      <alignment horizontal="left" vertical="center"/>
    </xf>
    <xf numFmtId="0" fontId="6" fillId="4" borderId="1" xfId="0" applyFont="1" applyFill="1" applyBorder="1" applyAlignment="1" applyProtection="1">
      <alignment horizontal="center" vertical="center"/>
      <protection locked="0"/>
    </xf>
    <xf numFmtId="0" fontId="17" fillId="0" borderId="0" xfId="0" applyFont="1" applyAlignment="1">
      <alignment horizontal="center" vertical="center"/>
    </xf>
    <xf numFmtId="164" fontId="6" fillId="4" borderId="1" xfId="0" applyNumberFormat="1" applyFont="1" applyFill="1" applyBorder="1" applyAlignment="1" applyProtection="1">
      <alignment horizontal="left" vertical="top" wrapText="1"/>
      <protection locked="0"/>
    </xf>
    <xf numFmtId="164" fontId="6" fillId="4" borderId="7" xfId="0" applyNumberFormat="1" applyFont="1" applyFill="1" applyBorder="1" applyAlignment="1" applyProtection="1">
      <alignment horizontal="left" vertical="top" wrapText="1"/>
      <protection locked="0"/>
    </xf>
    <xf numFmtId="0" fontId="6" fillId="0" borderId="9" xfId="0" applyFont="1" applyBorder="1" applyAlignment="1">
      <alignment horizontal="left" vertical="center"/>
    </xf>
    <xf numFmtId="0" fontId="9" fillId="0" borderId="7" xfId="0" applyFont="1" applyBorder="1" applyAlignment="1">
      <alignment horizontal="left" vertical="center"/>
    </xf>
    <xf numFmtId="0" fontId="21" fillId="2" borderId="7" xfId="0" applyFont="1" applyFill="1" applyBorder="1" applyAlignment="1">
      <alignment horizontal="center"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5" xfId="0" applyFont="1" applyBorder="1" applyAlignment="1">
      <alignment horizontal="left" vertical="center"/>
    </xf>
    <xf numFmtId="0" fontId="4" fillId="2" borderId="5" xfId="0" applyFont="1" applyFill="1" applyBorder="1" applyAlignment="1">
      <alignment horizontal="center" vertical="center" wrapText="1"/>
    </xf>
    <xf numFmtId="0" fontId="23" fillId="0" borderId="1" xfId="0" applyFont="1" applyBorder="1" applyAlignment="1">
      <alignment horizontal="left" vertical="center"/>
    </xf>
    <xf numFmtId="0" fontId="27" fillId="0" borderId="0" xfId="0" applyFont="1" applyAlignment="1">
      <alignment horizontal="center" vertical="center"/>
    </xf>
    <xf numFmtId="0" fontId="23" fillId="2" borderId="8" xfId="0" applyFont="1" applyFill="1" applyBorder="1" applyAlignment="1">
      <alignment horizontal="right" vertical="center"/>
    </xf>
    <xf numFmtId="0" fontId="23" fillId="2" borderId="2" xfId="0" applyFont="1" applyFill="1" applyBorder="1" applyAlignment="1">
      <alignment horizontal="right" vertical="center"/>
    </xf>
    <xf numFmtId="0" fontId="29" fillId="2" borderId="1"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0" borderId="1" xfId="0" applyFont="1" applyBorder="1" applyAlignment="1">
      <alignment horizontal="left" vertical="center"/>
    </xf>
    <xf numFmtId="0" fontId="6" fillId="0" borderId="0" xfId="0" applyFont="1" applyAlignment="1">
      <alignment horizontal="left" vertical="top" wrapText="1"/>
    </xf>
    <xf numFmtId="0" fontId="32" fillId="0" borderId="0" xfId="1" applyFont="1" applyAlignment="1">
      <alignment horizontal="left" vertical="top" wrapText="1"/>
    </xf>
    <xf numFmtId="0" fontId="18" fillId="0" borderId="0" xfId="0" applyFont="1" applyAlignment="1">
      <alignment horizontal="center" vertical="center"/>
    </xf>
    <xf numFmtId="0" fontId="3" fillId="0" borderId="0" xfId="0" applyFont="1" applyAlignment="1">
      <alignment horizontal="left" vertical="top" wrapText="1"/>
    </xf>
    <xf numFmtId="0" fontId="3" fillId="0" borderId="0" xfId="1" applyFont="1" applyAlignment="1">
      <alignment horizontal="left" vertical="top" wrapText="1"/>
    </xf>
    <xf numFmtId="0" fontId="30" fillId="0" borderId="0" xfId="1" applyAlignment="1">
      <alignment horizontal="left" vertical="top" wrapText="1"/>
    </xf>
  </cellXfs>
  <cellStyles count="2">
    <cellStyle name="Hyperlink" xfId="1" builtinId="8"/>
    <cellStyle name="Normal" xfId="0" builtinId="0"/>
  </cellStyles>
  <dxfs count="0"/>
  <tableStyles count="0" defaultTableStyle="TableStyleMedium9" defaultPivotStyle="PivotStyleLight16"/>
  <colors>
    <mruColors>
      <color rgb="FF1652FA"/>
      <color rgb="FF2D63FB"/>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G$5" lockText="1" noThreeD="1"/>
</file>

<file path=xl/ctrlProps/ctrlProp2.xml><?xml version="1.0" encoding="utf-8"?>
<formControlPr xmlns="http://schemas.microsoft.com/office/spreadsheetml/2009/9/main" objectType="CheckBox" fmlaLink="$G$9" lockText="1" noThreeD="1"/>
</file>

<file path=xl/ctrlProps/ctrlProp3.xml><?xml version="1.0" encoding="utf-8"?>
<formControlPr xmlns="http://schemas.microsoft.com/office/spreadsheetml/2009/9/main" objectType="CheckBox" fmlaLink="$G$17" lockText="1" noThreeD="1"/>
</file>

<file path=xl/ctrlProps/ctrlProp4.xml><?xml version="1.0" encoding="utf-8"?>
<formControlPr xmlns="http://schemas.microsoft.com/office/spreadsheetml/2009/9/main" objectType="CheckBox" fmlaLink="$G$16" lockText="1" noThreeD="1"/>
</file>

<file path=xl/ctrlProps/ctrlProp5.xml><?xml version="1.0" encoding="utf-8"?>
<formControlPr xmlns="http://schemas.microsoft.com/office/spreadsheetml/2009/9/main" objectType="CheckBox" fmlaLink="$G$18" lockText="1" noThreeD="1"/>
</file>

<file path=xl/drawings/_rels/drawing1.xml.rels><?xml version="1.0" encoding="UTF-8" standalone="yes"?>
<Relationships xmlns="http://schemas.openxmlformats.org/package/2006/relationships"><Relationship Id="rId3" Type="http://schemas.openxmlformats.org/officeDocument/2006/relationships/hyperlink" Target="#Help!A1"/><Relationship Id="rId2" Type="http://schemas.openxmlformats.org/officeDocument/2006/relationships/hyperlink" Target="#Unit_Cost_Worksheet!A1"/><Relationship Id="rId1" Type="http://schemas.openxmlformats.org/officeDocument/2006/relationships/hyperlink" Target="#Cost_Estimate_Explanations!A1"/><Relationship Id="rId4" Type="http://schemas.openxmlformats.org/officeDocument/2006/relationships/hyperlink" Target="#WP_Tasks!A1"/></Relationships>
</file>

<file path=xl/drawings/_rels/drawing2.xml.rels><?xml version="1.0" encoding="UTF-8" standalone="yes"?>
<Relationships xmlns="http://schemas.openxmlformats.org/package/2006/relationships"><Relationship Id="rId3" Type="http://schemas.openxmlformats.org/officeDocument/2006/relationships/hyperlink" Target="#Help!A1"/><Relationship Id="rId2" Type="http://schemas.openxmlformats.org/officeDocument/2006/relationships/hyperlink" Target="#Unit_Cost_Worksheet!A1"/><Relationship Id="rId1" Type="http://schemas.openxmlformats.org/officeDocument/2006/relationships/hyperlink" Target="#Cost_Estimate_Explanations!A1"/><Relationship Id="rId4" Type="http://schemas.openxmlformats.org/officeDocument/2006/relationships/hyperlink" Target="#WP_Tasks!A1"/></Relationships>
</file>

<file path=xl/drawings/_rels/drawing3.xml.rels><?xml version="1.0" encoding="UTF-8" standalone="yes"?>
<Relationships xmlns="http://schemas.openxmlformats.org/package/2006/relationships"><Relationship Id="rId3" Type="http://schemas.openxmlformats.org/officeDocument/2006/relationships/hyperlink" Target="#Site_infomation!A1"/><Relationship Id="rId2" Type="http://schemas.openxmlformats.org/officeDocument/2006/relationships/hyperlink" Target="#Help!A1"/><Relationship Id="rId1" Type="http://schemas.openxmlformats.org/officeDocument/2006/relationships/hyperlink" Target="#Cost_Estimate_Explanations!A1"/><Relationship Id="rId4" Type="http://schemas.openxmlformats.org/officeDocument/2006/relationships/hyperlink" Target="#WP_Tasks!A1"/></Relationships>
</file>

<file path=xl/drawings/_rels/drawing4.xml.rels><?xml version="1.0" encoding="UTF-8" standalone="yes"?>
<Relationships xmlns="http://schemas.openxmlformats.org/package/2006/relationships"><Relationship Id="rId3" Type="http://schemas.openxmlformats.org/officeDocument/2006/relationships/hyperlink" Target="#Unit_Cost_Worksheet!A1"/><Relationship Id="rId2" Type="http://schemas.openxmlformats.org/officeDocument/2006/relationships/hyperlink" Target="#Cost_Estimate_Explanations!A1"/><Relationship Id="rId1" Type="http://schemas.openxmlformats.org/officeDocument/2006/relationships/hyperlink" Target="#Site_infomation!A1"/><Relationship Id="rId4" Type="http://schemas.openxmlformats.org/officeDocument/2006/relationships/hyperlink" Target="#Help!A1"/></Relationships>
</file>

<file path=xl/drawings/_rels/drawing5.xml.rels><?xml version="1.0" encoding="UTF-8" standalone="yes"?>
<Relationships xmlns="http://schemas.openxmlformats.org/package/2006/relationships"><Relationship Id="rId3" Type="http://schemas.openxmlformats.org/officeDocument/2006/relationships/hyperlink" Target="#Unit_Cost_Worksheet!A1"/><Relationship Id="rId7" Type="http://schemas.openxmlformats.org/officeDocument/2006/relationships/hyperlink" Target="http://deq.mt.gov/Portals/112/Land/StateSuperfund/Documents/PurgeWater7_27_15.pdf" TargetMode="External"/><Relationship Id="rId2" Type="http://schemas.openxmlformats.org/officeDocument/2006/relationships/hyperlink" Target="#WP_Tasks!A1"/><Relationship Id="rId1" Type="http://schemas.openxmlformats.org/officeDocument/2006/relationships/hyperlink" Target="#Site_infomation!A1"/><Relationship Id="rId6" Type="http://schemas.openxmlformats.org/officeDocument/2006/relationships/hyperlink" Target="http://deq.mt.gov/Portals/112/Land/StateSuperFund/Documents/GWSamplingGuidance-FINAL.pdf?ver=2018-03-07-094754-297" TargetMode="External"/><Relationship Id="rId5" Type="http://schemas.openxmlformats.org/officeDocument/2006/relationships/hyperlink" Target="https://deq.mt.gov/cleanupandrec/Programs/petrocleanup#accordion1-collapse5" TargetMode="External"/><Relationship Id="rId4" Type="http://schemas.openxmlformats.org/officeDocument/2006/relationships/hyperlink" Target="#Help!A1"/></Relationships>
</file>

<file path=xl/drawings/_rels/drawing6.xml.rels><?xml version="1.0" encoding="UTF-8" standalone="yes"?>
<Relationships xmlns="http://schemas.openxmlformats.org/package/2006/relationships"><Relationship Id="rId3" Type="http://schemas.openxmlformats.org/officeDocument/2006/relationships/hyperlink" Target="#Cost_Estimate_Explanations!A1"/><Relationship Id="rId2" Type="http://schemas.openxmlformats.org/officeDocument/2006/relationships/hyperlink" Target="#Unit_Cost_Worksheet!A1"/><Relationship Id="rId1" Type="http://schemas.openxmlformats.org/officeDocument/2006/relationships/hyperlink" Target="#Site_infomation!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114300</xdr:colOff>
      <xdr:row>1</xdr:row>
      <xdr:rowOff>38100</xdr:rowOff>
    </xdr:from>
    <xdr:to>
      <xdr:col>4</xdr:col>
      <xdr:colOff>1428750</xdr:colOff>
      <xdr:row>1</xdr:row>
      <xdr:rowOff>276225</xdr:rowOff>
    </xdr:to>
    <xdr:sp macro="" textlink="">
      <xdr:nvSpPr>
        <xdr:cNvPr id="20" name="Rectangle 19">
          <a:hlinkClick xmlns:r="http://schemas.openxmlformats.org/officeDocument/2006/relationships" r:id="rId1"/>
          <a:extLst>
            <a:ext uri="{FF2B5EF4-FFF2-40B4-BE49-F238E27FC236}">
              <a16:creationId xmlns:a16="http://schemas.microsoft.com/office/drawing/2014/main" id="{00000000-0008-0000-0000-000014000000}"/>
            </a:ext>
          </a:extLst>
        </xdr:cNvPr>
        <xdr:cNvSpPr/>
      </xdr:nvSpPr>
      <xdr:spPr>
        <a:xfrm>
          <a:off x="1838325" y="781050"/>
          <a:ext cx="1885950" cy="238125"/>
        </a:xfrm>
        <a:prstGeom prst="rect">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lang="en-US" sz="1400" b="1" cap="none" spc="50">
              <a:ln w="9525" cmpd="sng">
                <a:solidFill>
                  <a:schemeClr val="accent1"/>
                </a:solidFill>
                <a:prstDash val="solid"/>
              </a:ln>
              <a:solidFill>
                <a:srgbClr val="70AD47">
                  <a:tint val="1000"/>
                </a:srgbClr>
              </a:solidFill>
              <a:effectLst>
                <a:glow rad="38100">
                  <a:schemeClr val="accent1">
                    <a:alpha val="40000"/>
                  </a:schemeClr>
                </a:glow>
              </a:effectLst>
            </a:rPr>
            <a:t>Cost</a:t>
          </a:r>
          <a:r>
            <a:rPr lang="en-US" sz="1400" b="1" cap="none" spc="50" baseline="0">
              <a:ln w="9525" cmpd="sng">
                <a:solidFill>
                  <a:schemeClr val="accent1"/>
                </a:solidFill>
                <a:prstDash val="solid"/>
              </a:ln>
              <a:solidFill>
                <a:srgbClr val="70AD47">
                  <a:tint val="1000"/>
                </a:srgbClr>
              </a:solidFill>
              <a:effectLst>
                <a:glow rad="38100">
                  <a:schemeClr val="accent1">
                    <a:alpha val="40000"/>
                  </a:schemeClr>
                </a:glow>
              </a:effectLst>
            </a:rPr>
            <a:t> Estimate Expl.</a:t>
          </a:r>
          <a:endParaRPr lang="en-US" sz="14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twoCellAnchor>
  <xdr:twoCellAnchor>
    <xdr:from>
      <xdr:col>7</xdr:col>
      <xdr:colOff>85725</xdr:colOff>
      <xdr:row>1</xdr:row>
      <xdr:rowOff>28575</xdr:rowOff>
    </xdr:from>
    <xdr:to>
      <xdr:col>9</xdr:col>
      <xdr:colOff>1181100</xdr:colOff>
      <xdr:row>1</xdr:row>
      <xdr:rowOff>266700</xdr:rowOff>
    </xdr:to>
    <xdr:sp macro="" textlink="">
      <xdr:nvSpPr>
        <xdr:cNvPr id="21" name="Rectangle 20">
          <a:hlinkClick xmlns:r="http://schemas.openxmlformats.org/officeDocument/2006/relationships" r:id="rId2"/>
          <a:extLst>
            <a:ext uri="{FF2B5EF4-FFF2-40B4-BE49-F238E27FC236}">
              <a16:creationId xmlns:a16="http://schemas.microsoft.com/office/drawing/2014/main" id="{00000000-0008-0000-0000-000015000000}"/>
            </a:ext>
          </a:extLst>
        </xdr:cNvPr>
        <xdr:cNvSpPr/>
      </xdr:nvSpPr>
      <xdr:spPr>
        <a:xfrm>
          <a:off x="6600825" y="771525"/>
          <a:ext cx="1885950" cy="238125"/>
        </a:xfrm>
        <a:prstGeom prst="rect">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lang="en-US" sz="1400" b="1" cap="none" spc="50">
              <a:ln w="9525" cmpd="sng">
                <a:solidFill>
                  <a:schemeClr val="accent1"/>
                </a:solidFill>
                <a:prstDash val="solid"/>
              </a:ln>
              <a:solidFill>
                <a:srgbClr val="70AD47">
                  <a:tint val="1000"/>
                </a:srgbClr>
              </a:solidFill>
              <a:effectLst>
                <a:glow rad="38100">
                  <a:schemeClr val="accent1">
                    <a:alpha val="40000"/>
                  </a:schemeClr>
                </a:glow>
              </a:effectLst>
            </a:rPr>
            <a:t>Unit</a:t>
          </a:r>
          <a:r>
            <a:rPr lang="en-US" sz="1400" b="1" cap="none" spc="50" baseline="0">
              <a:ln w="9525" cmpd="sng">
                <a:solidFill>
                  <a:schemeClr val="accent1"/>
                </a:solidFill>
                <a:prstDash val="solid"/>
              </a:ln>
              <a:solidFill>
                <a:srgbClr val="70AD47">
                  <a:tint val="1000"/>
                </a:srgbClr>
              </a:solidFill>
              <a:effectLst>
                <a:glow rad="38100">
                  <a:schemeClr val="accent1">
                    <a:alpha val="40000"/>
                  </a:schemeClr>
                </a:glow>
              </a:effectLst>
            </a:rPr>
            <a:t> Cost Worksheet</a:t>
          </a:r>
          <a:endParaRPr lang="en-US" sz="14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twoCellAnchor>
  <xdr:twoCellAnchor>
    <xdr:from>
      <xdr:col>10</xdr:col>
      <xdr:colOff>117475</xdr:colOff>
      <xdr:row>1</xdr:row>
      <xdr:rowOff>31750</xdr:rowOff>
    </xdr:from>
    <xdr:to>
      <xdr:col>10</xdr:col>
      <xdr:colOff>1584325</xdr:colOff>
      <xdr:row>1</xdr:row>
      <xdr:rowOff>269875</xdr:rowOff>
    </xdr:to>
    <xdr:sp macro="" textlink="">
      <xdr:nvSpPr>
        <xdr:cNvPr id="22" name="Rectangle 21">
          <a:hlinkClick xmlns:r="http://schemas.openxmlformats.org/officeDocument/2006/relationships" r:id="rId3"/>
          <a:extLst>
            <a:ext uri="{FF2B5EF4-FFF2-40B4-BE49-F238E27FC236}">
              <a16:creationId xmlns:a16="http://schemas.microsoft.com/office/drawing/2014/main" id="{00000000-0008-0000-0000-000016000000}"/>
            </a:ext>
          </a:extLst>
        </xdr:cNvPr>
        <xdr:cNvSpPr/>
      </xdr:nvSpPr>
      <xdr:spPr>
        <a:xfrm>
          <a:off x="9578975" y="774700"/>
          <a:ext cx="1466850" cy="238125"/>
        </a:xfrm>
        <a:prstGeom prst="rect">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lang="en-US" sz="1400" b="1" cap="none" spc="50">
              <a:ln w="9525" cmpd="sng">
                <a:solidFill>
                  <a:schemeClr val="accent1"/>
                </a:solidFill>
                <a:prstDash val="solid"/>
              </a:ln>
              <a:solidFill>
                <a:srgbClr val="70AD47">
                  <a:tint val="1000"/>
                </a:srgbClr>
              </a:solidFill>
              <a:effectLst>
                <a:glow rad="38100">
                  <a:schemeClr val="accent1">
                    <a:alpha val="40000"/>
                  </a:schemeClr>
                </a:glow>
              </a:effectLst>
            </a:rPr>
            <a:t>Help</a:t>
          </a:r>
        </a:p>
      </xdr:txBody>
    </xdr:sp>
    <xdr:clientData/>
  </xdr:twoCellAnchor>
  <xdr:twoCellAnchor>
    <xdr:from>
      <xdr:col>5</xdr:col>
      <xdr:colOff>381000</xdr:colOff>
      <xdr:row>1</xdr:row>
      <xdr:rowOff>28575</xdr:rowOff>
    </xdr:from>
    <xdr:to>
      <xdr:col>5</xdr:col>
      <xdr:colOff>2266415</xdr:colOff>
      <xdr:row>1</xdr:row>
      <xdr:rowOff>270981</xdr:rowOff>
    </xdr:to>
    <xdr:sp macro="" textlink="">
      <xdr:nvSpPr>
        <xdr:cNvPr id="24" name="Rectangle 23">
          <a:hlinkClick xmlns:r="http://schemas.openxmlformats.org/officeDocument/2006/relationships" r:id="rId4"/>
          <a:extLst>
            <a:ext uri="{FF2B5EF4-FFF2-40B4-BE49-F238E27FC236}">
              <a16:creationId xmlns:a16="http://schemas.microsoft.com/office/drawing/2014/main" id="{00000000-0008-0000-0000-000018000000}"/>
            </a:ext>
          </a:extLst>
        </xdr:cNvPr>
        <xdr:cNvSpPr/>
      </xdr:nvSpPr>
      <xdr:spPr>
        <a:xfrm>
          <a:off x="4276725" y="771525"/>
          <a:ext cx="1885415" cy="242406"/>
        </a:xfrm>
        <a:prstGeom prst="rect">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lang="en-US" sz="1400" b="1" cap="none" spc="50">
              <a:ln w="9525" cmpd="sng">
                <a:solidFill>
                  <a:schemeClr val="accent1"/>
                </a:solidFill>
                <a:prstDash val="solid"/>
              </a:ln>
              <a:solidFill>
                <a:srgbClr val="70AD47">
                  <a:tint val="1000"/>
                </a:srgbClr>
              </a:solidFill>
              <a:effectLst>
                <a:glow rad="38100">
                  <a:schemeClr val="accent1">
                    <a:alpha val="40000"/>
                  </a:schemeClr>
                </a:glow>
              </a:effectLst>
            </a:rPr>
            <a:t>Work</a:t>
          </a:r>
          <a:r>
            <a:rPr lang="en-US" sz="1400" b="1" cap="none" spc="50" baseline="0">
              <a:ln w="9525" cmpd="sng">
                <a:solidFill>
                  <a:schemeClr val="accent1"/>
                </a:solidFill>
                <a:prstDash val="solid"/>
              </a:ln>
              <a:solidFill>
                <a:srgbClr val="70AD47">
                  <a:tint val="1000"/>
                </a:srgbClr>
              </a:solidFill>
              <a:effectLst>
                <a:glow rad="38100">
                  <a:schemeClr val="accent1">
                    <a:alpha val="40000"/>
                  </a:schemeClr>
                </a:glow>
              </a:effectLst>
            </a:rPr>
            <a:t> Plan Tasks</a:t>
          </a:r>
          <a:endParaRPr lang="en-US" sz="14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47625</xdr:colOff>
          <xdr:row>4</xdr:row>
          <xdr:rowOff>28575</xdr:rowOff>
        </xdr:from>
        <xdr:to>
          <xdr:col>7</xdr:col>
          <xdr:colOff>257175</xdr:colOff>
          <xdr:row>4</xdr:row>
          <xdr:rowOff>257175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w="25400">
              <a:solidFill>
                <a:srgbClr val="FFFF00" mc:Ignorable="a14" a14:legacySpreadsheetColorIndex="34"/>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7</xdr:col>
          <xdr:colOff>238125</xdr:colOff>
          <xdr:row>7</xdr:row>
          <xdr:rowOff>266700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100-000004240000}"/>
                </a:ext>
              </a:extLst>
            </xdr:cNvPr>
            <xdr:cNvSpPr/>
          </xdr:nvSpPr>
          <xdr:spPr bwMode="auto">
            <a:xfrm>
              <a:off x="0" y="0"/>
              <a:ext cx="0" cy="0"/>
            </a:xfrm>
            <a:prstGeom prst="rect">
              <a:avLst/>
            </a:prstGeom>
            <a:noFill/>
            <a:ln w="25400">
              <a:solidFill>
                <a:srgbClr val="FFFF00" mc:Ignorable="a14" a14:legacySpreadsheetColorIndex="34"/>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xdr:twoCellAnchor>
    <xdr:from>
      <xdr:col>3</xdr:col>
      <xdr:colOff>50800</xdr:colOff>
      <xdr:row>1</xdr:row>
      <xdr:rowOff>25400</xdr:rowOff>
    </xdr:from>
    <xdr:to>
      <xdr:col>4</xdr:col>
      <xdr:colOff>1365250</xdr:colOff>
      <xdr:row>1</xdr:row>
      <xdr:rowOff>212725</xdr:rowOff>
    </xdr:to>
    <xdr:sp macro="" textlink="">
      <xdr:nvSpPr>
        <xdr:cNvPr id="11" name="Rectangle 10">
          <a:hlinkClick xmlns:r="http://schemas.openxmlformats.org/officeDocument/2006/relationships" r:id="rId1"/>
          <a:extLst>
            <a:ext uri="{FF2B5EF4-FFF2-40B4-BE49-F238E27FC236}">
              <a16:creationId xmlns:a16="http://schemas.microsoft.com/office/drawing/2014/main" id="{00000000-0008-0000-0100-00000B000000}"/>
            </a:ext>
          </a:extLst>
        </xdr:cNvPr>
        <xdr:cNvSpPr/>
      </xdr:nvSpPr>
      <xdr:spPr>
        <a:xfrm>
          <a:off x="1930400" y="476250"/>
          <a:ext cx="1949450" cy="187325"/>
        </a:xfrm>
        <a:prstGeom prst="rect">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lang="en-US" sz="1400" b="1" cap="none" spc="50">
              <a:ln w="9525" cmpd="sng">
                <a:solidFill>
                  <a:schemeClr val="accent1"/>
                </a:solidFill>
                <a:prstDash val="solid"/>
              </a:ln>
              <a:solidFill>
                <a:srgbClr val="70AD47">
                  <a:tint val="1000"/>
                </a:srgbClr>
              </a:solidFill>
              <a:effectLst>
                <a:glow rad="38100">
                  <a:schemeClr val="accent1">
                    <a:alpha val="40000"/>
                  </a:schemeClr>
                </a:glow>
              </a:effectLst>
            </a:rPr>
            <a:t>Cost</a:t>
          </a:r>
          <a:r>
            <a:rPr lang="en-US" sz="1400" b="1" cap="none" spc="50" baseline="0">
              <a:ln w="9525" cmpd="sng">
                <a:solidFill>
                  <a:schemeClr val="accent1"/>
                </a:solidFill>
                <a:prstDash val="solid"/>
              </a:ln>
              <a:solidFill>
                <a:srgbClr val="70AD47">
                  <a:tint val="1000"/>
                </a:srgbClr>
              </a:solidFill>
              <a:effectLst>
                <a:glow rad="38100">
                  <a:schemeClr val="accent1">
                    <a:alpha val="40000"/>
                  </a:schemeClr>
                </a:glow>
              </a:effectLst>
            </a:rPr>
            <a:t> Estimate Expl.</a:t>
          </a:r>
          <a:endParaRPr lang="en-US" sz="14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twoCellAnchor>
  <xdr:twoCellAnchor>
    <xdr:from>
      <xdr:col>7</xdr:col>
      <xdr:colOff>85725</xdr:colOff>
      <xdr:row>1</xdr:row>
      <xdr:rowOff>28575</xdr:rowOff>
    </xdr:from>
    <xdr:to>
      <xdr:col>9</xdr:col>
      <xdr:colOff>1181100</xdr:colOff>
      <xdr:row>1</xdr:row>
      <xdr:rowOff>266700</xdr:rowOff>
    </xdr:to>
    <xdr:sp macro="" textlink="">
      <xdr:nvSpPr>
        <xdr:cNvPr id="12" name="Rectangle 11">
          <a:hlinkClick xmlns:r="http://schemas.openxmlformats.org/officeDocument/2006/relationships" r:id="rId2"/>
          <a:extLst>
            <a:ext uri="{FF2B5EF4-FFF2-40B4-BE49-F238E27FC236}">
              <a16:creationId xmlns:a16="http://schemas.microsoft.com/office/drawing/2014/main" id="{00000000-0008-0000-0100-00000C000000}"/>
            </a:ext>
          </a:extLst>
        </xdr:cNvPr>
        <xdr:cNvSpPr/>
      </xdr:nvSpPr>
      <xdr:spPr>
        <a:xfrm>
          <a:off x="7286625" y="771525"/>
          <a:ext cx="1971675" cy="238125"/>
        </a:xfrm>
        <a:prstGeom prst="rect">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lang="en-US" sz="1400" b="1" cap="none" spc="50">
              <a:ln w="9525" cmpd="sng">
                <a:solidFill>
                  <a:schemeClr val="accent1"/>
                </a:solidFill>
                <a:prstDash val="solid"/>
              </a:ln>
              <a:solidFill>
                <a:srgbClr val="70AD47">
                  <a:tint val="1000"/>
                </a:srgbClr>
              </a:solidFill>
              <a:effectLst>
                <a:glow rad="38100">
                  <a:schemeClr val="accent1">
                    <a:alpha val="40000"/>
                  </a:schemeClr>
                </a:glow>
              </a:effectLst>
            </a:rPr>
            <a:t>Unit</a:t>
          </a:r>
          <a:r>
            <a:rPr lang="en-US" sz="1400" b="1" cap="none" spc="50" baseline="0">
              <a:ln w="9525" cmpd="sng">
                <a:solidFill>
                  <a:schemeClr val="accent1"/>
                </a:solidFill>
                <a:prstDash val="solid"/>
              </a:ln>
              <a:solidFill>
                <a:srgbClr val="70AD47">
                  <a:tint val="1000"/>
                </a:srgbClr>
              </a:solidFill>
              <a:effectLst>
                <a:glow rad="38100">
                  <a:schemeClr val="accent1">
                    <a:alpha val="40000"/>
                  </a:schemeClr>
                </a:glow>
              </a:effectLst>
            </a:rPr>
            <a:t> Cost Worksheet</a:t>
          </a:r>
          <a:endParaRPr lang="en-US" sz="14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twoCellAnchor>
  <xdr:twoCellAnchor>
    <xdr:from>
      <xdr:col>10</xdr:col>
      <xdr:colOff>123825</xdr:colOff>
      <xdr:row>1</xdr:row>
      <xdr:rowOff>25400</xdr:rowOff>
    </xdr:from>
    <xdr:to>
      <xdr:col>10</xdr:col>
      <xdr:colOff>866775</xdr:colOff>
      <xdr:row>1</xdr:row>
      <xdr:rowOff>212725</xdr:rowOff>
    </xdr:to>
    <xdr:sp macro="" textlink="">
      <xdr:nvSpPr>
        <xdr:cNvPr id="13" name="Rectangle 12">
          <a:hlinkClick xmlns:r="http://schemas.openxmlformats.org/officeDocument/2006/relationships" r:id="rId3"/>
          <a:extLst>
            <a:ext uri="{FF2B5EF4-FFF2-40B4-BE49-F238E27FC236}">
              <a16:creationId xmlns:a16="http://schemas.microsoft.com/office/drawing/2014/main" id="{00000000-0008-0000-0100-00000D000000}"/>
            </a:ext>
          </a:extLst>
        </xdr:cNvPr>
        <xdr:cNvSpPr/>
      </xdr:nvSpPr>
      <xdr:spPr>
        <a:xfrm>
          <a:off x="9305925" y="476250"/>
          <a:ext cx="742950" cy="187325"/>
        </a:xfrm>
        <a:prstGeom prst="rect">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lang="en-US" sz="1400" b="1" cap="none" spc="50">
              <a:ln w="9525" cmpd="sng">
                <a:solidFill>
                  <a:schemeClr val="accent1"/>
                </a:solidFill>
                <a:prstDash val="solid"/>
              </a:ln>
              <a:solidFill>
                <a:srgbClr val="70AD47">
                  <a:tint val="1000"/>
                </a:srgbClr>
              </a:solidFill>
              <a:effectLst>
                <a:glow rad="38100">
                  <a:schemeClr val="accent1">
                    <a:alpha val="40000"/>
                  </a:schemeClr>
                </a:glow>
              </a:effectLst>
            </a:rPr>
            <a:t>Help</a:t>
          </a:r>
        </a:p>
      </xdr:txBody>
    </xdr:sp>
    <xdr:clientData/>
  </xdr:twoCellAnchor>
  <xdr:twoCellAnchor>
    <xdr:from>
      <xdr:col>5</xdr:col>
      <xdr:colOff>44450</xdr:colOff>
      <xdr:row>0</xdr:row>
      <xdr:rowOff>447675</xdr:rowOff>
    </xdr:from>
    <xdr:to>
      <xdr:col>5</xdr:col>
      <xdr:colOff>1929865</xdr:colOff>
      <xdr:row>1</xdr:row>
      <xdr:rowOff>194781</xdr:rowOff>
    </xdr:to>
    <xdr:sp macro="" textlink="">
      <xdr:nvSpPr>
        <xdr:cNvPr id="14" name="Rectangle 13">
          <a:hlinkClick xmlns:r="http://schemas.openxmlformats.org/officeDocument/2006/relationships" r:id="rId4"/>
          <a:extLst>
            <a:ext uri="{FF2B5EF4-FFF2-40B4-BE49-F238E27FC236}">
              <a16:creationId xmlns:a16="http://schemas.microsoft.com/office/drawing/2014/main" id="{00000000-0008-0000-0100-00000E000000}"/>
            </a:ext>
          </a:extLst>
        </xdr:cNvPr>
        <xdr:cNvSpPr/>
      </xdr:nvSpPr>
      <xdr:spPr>
        <a:xfrm>
          <a:off x="4337050" y="447675"/>
          <a:ext cx="1885415" cy="197956"/>
        </a:xfrm>
        <a:prstGeom prst="rect">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lang="en-US" sz="1400" b="1" cap="none" spc="50">
              <a:ln w="9525" cmpd="sng">
                <a:solidFill>
                  <a:schemeClr val="accent1"/>
                </a:solidFill>
                <a:prstDash val="solid"/>
              </a:ln>
              <a:solidFill>
                <a:srgbClr val="70AD47">
                  <a:tint val="1000"/>
                </a:srgbClr>
              </a:solidFill>
              <a:effectLst>
                <a:glow rad="38100">
                  <a:schemeClr val="accent1">
                    <a:alpha val="40000"/>
                  </a:schemeClr>
                </a:glow>
              </a:effectLst>
            </a:rPr>
            <a:t>Work</a:t>
          </a:r>
          <a:r>
            <a:rPr lang="en-US" sz="1400" b="1" cap="none" spc="50" baseline="0">
              <a:ln w="9525" cmpd="sng">
                <a:solidFill>
                  <a:schemeClr val="accent1"/>
                </a:solidFill>
                <a:prstDash val="solid"/>
              </a:ln>
              <a:solidFill>
                <a:srgbClr val="70AD47">
                  <a:tint val="1000"/>
                </a:srgbClr>
              </a:solidFill>
              <a:effectLst>
                <a:glow rad="38100">
                  <a:schemeClr val="accent1">
                    <a:alpha val="40000"/>
                  </a:schemeClr>
                </a:glow>
              </a:effectLst>
            </a:rPr>
            <a:t> Plan Tasks</a:t>
          </a:r>
          <a:endParaRPr lang="en-US" sz="14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twoCellAnchor>
  <mc:AlternateContent xmlns:mc="http://schemas.openxmlformats.org/markup-compatibility/2006">
    <mc:Choice xmlns:a14="http://schemas.microsoft.com/office/drawing/2010/main" Requires="a14">
      <xdr:twoCellAnchor editAs="oneCell">
        <xdr:from>
          <xdr:col>7</xdr:col>
          <xdr:colOff>47625</xdr:colOff>
          <xdr:row>16</xdr:row>
          <xdr:rowOff>28575</xdr:rowOff>
        </xdr:from>
        <xdr:to>
          <xdr:col>7</xdr:col>
          <xdr:colOff>257175</xdr:colOff>
          <xdr:row>16</xdr:row>
          <xdr:rowOff>257175</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100-00000A240000}"/>
                </a:ext>
              </a:extLst>
            </xdr:cNvPr>
            <xdr:cNvSpPr/>
          </xdr:nvSpPr>
          <xdr:spPr bwMode="auto">
            <a:xfrm>
              <a:off x="0" y="0"/>
              <a:ext cx="0" cy="0"/>
            </a:xfrm>
            <a:prstGeom prst="rect">
              <a:avLst/>
            </a:prstGeom>
            <a:noFill/>
            <a:ln w="25400">
              <a:solidFill>
                <a:srgbClr val="FFFF00" mc:Ignorable="a14" a14:legacySpreadsheetColorIndex="34"/>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15</xdr:row>
          <xdr:rowOff>28575</xdr:rowOff>
        </xdr:from>
        <xdr:to>
          <xdr:col>7</xdr:col>
          <xdr:colOff>257175</xdr:colOff>
          <xdr:row>15</xdr:row>
          <xdr:rowOff>257175</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100-00000B240000}"/>
                </a:ext>
              </a:extLst>
            </xdr:cNvPr>
            <xdr:cNvSpPr/>
          </xdr:nvSpPr>
          <xdr:spPr bwMode="auto">
            <a:xfrm>
              <a:off x="0" y="0"/>
              <a:ext cx="0" cy="0"/>
            </a:xfrm>
            <a:prstGeom prst="rect">
              <a:avLst/>
            </a:prstGeom>
            <a:noFill/>
            <a:ln w="25400">
              <a:solidFill>
                <a:srgbClr val="FFFF00" mc:Ignorable="a14" a14:legacySpreadsheetColorIndex="34"/>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17</xdr:row>
          <xdr:rowOff>28575</xdr:rowOff>
        </xdr:from>
        <xdr:to>
          <xdr:col>7</xdr:col>
          <xdr:colOff>257175</xdr:colOff>
          <xdr:row>17</xdr:row>
          <xdr:rowOff>257175</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100-00000C240000}"/>
                </a:ext>
              </a:extLst>
            </xdr:cNvPr>
            <xdr:cNvSpPr/>
          </xdr:nvSpPr>
          <xdr:spPr bwMode="auto">
            <a:xfrm>
              <a:off x="0" y="0"/>
              <a:ext cx="0" cy="0"/>
            </a:xfrm>
            <a:prstGeom prst="rect">
              <a:avLst/>
            </a:prstGeom>
            <a:noFill/>
            <a:ln w="25400">
              <a:solidFill>
                <a:srgbClr val="FFFF00" mc:Ignorable="a14" a14:legacySpreadsheetColorIndex="34"/>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38100</xdr:colOff>
      <xdr:row>1</xdr:row>
      <xdr:rowOff>29441</xdr:rowOff>
    </xdr:from>
    <xdr:to>
      <xdr:col>1</xdr:col>
      <xdr:colOff>43295</xdr:colOff>
      <xdr:row>1</xdr:row>
      <xdr:rowOff>267566</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38100" y="258041"/>
          <a:ext cx="2164195" cy="238125"/>
        </a:xfrm>
        <a:prstGeom prst="rect">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lang="en-US" sz="1400" b="1" cap="none" spc="50">
              <a:ln w="9525" cmpd="sng">
                <a:solidFill>
                  <a:schemeClr val="accent1"/>
                </a:solidFill>
                <a:prstDash val="solid"/>
              </a:ln>
              <a:solidFill>
                <a:srgbClr val="70AD47">
                  <a:tint val="1000"/>
                </a:srgbClr>
              </a:solidFill>
              <a:effectLst>
                <a:glow rad="38100">
                  <a:schemeClr val="accent1">
                    <a:alpha val="40000"/>
                  </a:schemeClr>
                </a:glow>
              </a:effectLst>
            </a:rPr>
            <a:t>Cost</a:t>
          </a:r>
          <a:r>
            <a:rPr lang="en-US" sz="1400" b="1" cap="none" spc="50" baseline="0">
              <a:ln w="9525" cmpd="sng">
                <a:solidFill>
                  <a:schemeClr val="accent1"/>
                </a:solidFill>
                <a:prstDash val="solid"/>
              </a:ln>
              <a:solidFill>
                <a:srgbClr val="70AD47">
                  <a:tint val="1000"/>
                </a:srgbClr>
              </a:solidFill>
              <a:effectLst>
                <a:glow rad="38100">
                  <a:schemeClr val="accent1">
                    <a:alpha val="40000"/>
                  </a:schemeClr>
                </a:glow>
              </a:effectLst>
            </a:rPr>
            <a:t> Estimate Expl.</a:t>
          </a:r>
          <a:endParaRPr lang="en-US" sz="14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twoCellAnchor>
  <xdr:twoCellAnchor>
    <xdr:from>
      <xdr:col>17</xdr:col>
      <xdr:colOff>314325</xdr:colOff>
      <xdr:row>1</xdr:row>
      <xdr:rowOff>47625</xdr:rowOff>
    </xdr:from>
    <xdr:to>
      <xdr:col>19</xdr:col>
      <xdr:colOff>791441</xdr:colOff>
      <xdr:row>1</xdr:row>
      <xdr:rowOff>285750</xdr:rowOff>
    </xdr:to>
    <xdr:sp macro="" textlink="">
      <xdr:nvSpPr>
        <xdr:cNvPr id="7" name="Rectangle 6">
          <a:hlinkClick xmlns:r="http://schemas.openxmlformats.org/officeDocument/2006/relationships" r:id="rId2"/>
          <a:extLst>
            <a:ext uri="{FF2B5EF4-FFF2-40B4-BE49-F238E27FC236}">
              <a16:creationId xmlns:a16="http://schemas.microsoft.com/office/drawing/2014/main" id="{00000000-0008-0000-0200-000007000000}"/>
            </a:ext>
          </a:extLst>
        </xdr:cNvPr>
        <xdr:cNvSpPr/>
      </xdr:nvSpPr>
      <xdr:spPr>
        <a:xfrm>
          <a:off x="14303375" y="276225"/>
          <a:ext cx="2255116" cy="238125"/>
        </a:xfrm>
        <a:prstGeom prst="rect">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lang="en-US" sz="1400" b="1" cap="none" spc="50">
              <a:ln w="9525" cmpd="sng">
                <a:solidFill>
                  <a:schemeClr val="accent1"/>
                </a:solidFill>
                <a:prstDash val="solid"/>
              </a:ln>
              <a:solidFill>
                <a:srgbClr val="70AD47">
                  <a:tint val="1000"/>
                </a:srgbClr>
              </a:solidFill>
              <a:effectLst>
                <a:glow rad="38100">
                  <a:schemeClr val="accent1">
                    <a:alpha val="40000"/>
                  </a:schemeClr>
                </a:glow>
              </a:effectLst>
            </a:rPr>
            <a:t>Help</a:t>
          </a:r>
        </a:p>
      </xdr:txBody>
    </xdr:sp>
    <xdr:clientData/>
  </xdr:twoCellAnchor>
  <xdr:twoCellAnchor>
    <xdr:from>
      <xdr:col>1</xdr:col>
      <xdr:colOff>190500</xdr:colOff>
      <xdr:row>1</xdr:row>
      <xdr:rowOff>21534</xdr:rowOff>
    </xdr:from>
    <xdr:to>
      <xdr:col>3</xdr:col>
      <xdr:colOff>142875</xdr:colOff>
      <xdr:row>1</xdr:row>
      <xdr:rowOff>263940</xdr:rowOff>
    </xdr:to>
    <xdr:sp macro="" textlink="">
      <xdr:nvSpPr>
        <xdr:cNvPr id="8" name="Rectangle 7">
          <a:hlinkClick xmlns:r="http://schemas.openxmlformats.org/officeDocument/2006/relationships" r:id="rId3"/>
          <a:extLst>
            <a:ext uri="{FF2B5EF4-FFF2-40B4-BE49-F238E27FC236}">
              <a16:creationId xmlns:a16="http://schemas.microsoft.com/office/drawing/2014/main" id="{00000000-0008-0000-0200-000008000000}"/>
            </a:ext>
          </a:extLst>
        </xdr:cNvPr>
        <xdr:cNvSpPr/>
      </xdr:nvSpPr>
      <xdr:spPr>
        <a:xfrm>
          <a:off x="2349500" y="250134"/>
          <a:ext cx="2098675" cy="242406"/>
        </a:xfrm>
        <a:prstGeom prst="rect">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lang="en-US" sz="1400" b="1" cap="none" spc="50">
              <a:ln w="9525" cmpd="sng">
                <a:solidFill>
                  <a:schemeClr val="accent1"/>
                </a:solidFill>
                <a:prstDash val="solid"/>
              </a:ln>
              <a:solidFill>
                <a:srgbClr val="70AD47">
                  <a:tint val="1000"/>
                </a:srgbClr>
              </a:solidFill>
              <a:effectLst>
                <a:glow rad="38100">
                  <a:schemeClr val="accent1">
                    <a:alpha val="40000"/>
                  </a:schemeClr>
                </a:glow>
              </a:effectLst>
            </a:rPr>
            <a:t>Site</a:t>
          </a:r>
          <a:r>
            <a:rPr lang="en-US" sz="1400" b="1" cap="none" spc="50" baseline="0">
              <a:ln w="9525" cmpd="sng">
                <a:solidFill>
                  <a:schemeClr val="accent1"/>
                </a:solidFill>
                <a:prstDash val="solid"/>
              </a:ln>
              <a:solidFill>
                <a:srgbClr val="70AD47">
                  <a:tint val="1000"/>
                </a:srgbClr>
              </a:solidFill>
              <a:effectLst>
                <a:glow rad="38100">
                  <a:schemeClr val="accent1">
                    <a:alpha val="40000"/>
                  </a:schemeClr>
                </a:glow>
              </a:effectLst>
            </a:rPr>
            <a:t> Information</a:t>
          </a:r>
          <a:endParaRPr lang="en-US" sz="14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twoCellAnchor>
  <xdr:twoCellAnchor>
    <xdr:from>
      <xdr:col>14</xdr:col>
      <xdr:colOff>28575</xdr:colOff>
      <xdr:row>1</xdr:row>
      <xdr:rowOff>47625</xdr:rowOff>
    </xdr:from>
    <xdr:to>
      <xdr:col>17</xdr:col>
      <xdr:colOff>123290</xdr:colOff>
      <xdr:row>1</xdr:row>
      <xdr:rowOff>290031</xdr:rowOff>
    </xdr:to>
    <xdr:sp macro="" textlink="">
      <xdr:nvSpPr>
        <xdr:cNvPr id="9" name="Rectangle 8">
          <a:hlinkClick xmlns:r="http://schemas.openxmlformats.org/officeDocument/2006/relationships" r:id="rId4"/>
          <a:extLst>
            <a:ext uri="{FF2B5EF4-FFF2-40B4-BE49-F238E27FC236}">
              <a16:creationId xmlns:a16="http://schemas.microsoft.com/office/drawing/2014/main" id="{00000000-0008-0000-0200-000009000000}"/>
            </a:ext>
          </a:extLst>
        </xdr:cNvPr>
        <xdr:cNvSpPr/>
      </xdr:nvSpPr>
      <xdr:spPr>
        <a:xfrm>
          <a:off x="12030075" y="276225"/>
          <a:ext cx="2082265" cy="242406"/>
        </a:xfrm>
        <a:prstGeom prst="rect">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lang="en-US" sz="1400" b="1" cap="none" spc="50">
              <a:ln w="9525" cmpd="sng">
                <a:solidFill>
                  <a:schemeClr val="accent1"/>
                </a:solidFill>
                <a:prstDash val="solid"/>
              </a:ln>
              <a:solidFill>
                <a:srgbClr val="70AD47">
                  <a:tint val="1000"/>
                </a:srgbClr>
              </a:solidFill>
              <a:effectLst>
                <a:glow rad="38100">
                  <a:schemeClr val="accent1">
                    <a:alpha val="40000"/>
                  </a:schemeClr>
                </a:glow>
              </a:effectLst>
            </a:rPr>
            <a:t>Work</a:t>
          </a:r>
          <a:r>
            <a:rPr lang="en-US" sz="1400" b="1" cap="none" spc="50" baseline="0">
              <a:ln w="9525" cmpd="sng">
                <a:solidFill>
                  <a:schemeClr val="accent1"/>
                </a:solidFill>
                <a:prstDash val="solid"/>
              </a:ln>
              <a:solidFill>
                <a:srgbClr val="70AD47">
                  <a:tint val="1000"/>
                </a:srgbClr>
              </a:solidFill>
              <a:effectLst>
                <a:glow rad="38100">
                  <a:schemeClr val="accent1">
                    <a:alpha val="40000"/>
                  </a:schemeClr>
                </a:glow>
              </a:effectLst>
            </a:rPr>
            <a:t> Plan Tasks</a:t>
          </a:r>
          <a:endParaRPr lang="en-US" sz="14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1</xdr:row>
      <xdr:rowOff>95250</xdr:rowOff>
    </xdr:from>
    <xdr:to>
      <xdr:col>1</xdr:col>
      <xdr:colOff>1905000</xdr:colOff>
      <xdr:row>1</xdr:row>
      <xdr:rowOff>333375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552450" y="438150"/>
          <a:ext cx="1885950" cy="238125"/>
        </a:xfrm>
        <a:prstGeom prst="rect">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lang="en-US" sz="1400" b="1" cap="none" spc="50">
              <a:ln w="9525" cmpd="sng">
                <a:solidFill>
                  <a:schemeClr val="accent1"/>
                </a:solidFill>
                <a:prstDash val="solid"/>
              </a:ln>
              <a:solidFill>
                <a:srgbClr val="70AD47">
                  <a:tint val="1000"/>
                </a:srgbClr>
              </a:solidFill>
              <a:effectLst>
                <a:glow rad="38100">
                  <a:schemeClr val="accent1">
                    <a:alpha val="40000"/>
                  </a:schemeClr>
                </a:glow>
              </a:effectLst>
            </a:rPr>
            <a:t>Site</a:t>
          </a:r>
          <a:r>
            <a:rPr lang="en-US" sz="1400" b="1" cap="none" spc="50" baseline="0">
              <a:ln w="9525" cmpd="sng">
                <a:solidFill>
                  <a:schemeClr val="accent1"/>
                </a:solidFill>
                <a:prstDash val="solid"/>
              </a:ln>
              <a:solidFill>
                <a:srgbClr val="70AD47">
                  <a:tint val="1000"/>
                </a:srgbClr>
              </a:solidFill>
              <a:effectLst>
                <a:glow rad="38100">
                  <a:schemeClr val="accent1">
                    <a:alpha val="40000"/>
                  </a:schemeClr>
                </a:glow>
              </a:effectLst>
            </a:rPr>
            <a:t> Information</a:t>
          </a:r>
          <a:endParaRPr lang="en-US" sz="14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twoCellAnchor>
  <xdr:twoCellAnchor>
    <xdr:from>
      <xdr:col>1</xdr:col>
      <xdr:colOff>19050</xdr:colOff>
      <xdr:row>0</xdr:row>
      <xdr:rowOff>57150</xdr:rowOff>
    </xdr:from>
    <xdr:to>
      <xdr:col>1</xdr:col>
      <xdr:colOff>1905000</xdr:colOff>
      <xdr:row>0</xdr:row>
      <xdr:rowOff>295275</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00000000-0008-0000-0300-000004000000}"/>
            </a:ext>
          </a:extLst>
        </xdr:cNvPr>
        <xdr:cNvSpPr/>
      </xdr:nvSpPr>
      <xdr:spPr>
        <a:xfrm>
          <a:off x="552450" y="57150"/>
          <a:ext cx="1885950" cy="238125"/>
        </a:xfrm>
        <a:prstGeom prst="rect">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lang="en-US" sz="1400" b="1" cap="none" spc="50">
              <a:ln w="9525" cmpd="sng">
                <a:solidFill>
                  <a:schemeClr val="accent1"/>
                </a:solidFill>
                <a:prstDash val="solid"/>
              </a:ln>
              <a:solidFill>
                <a:srgbClr val="70AD47">
                  <a:tint val="1000"/>
                </a:srgbClr>
              </a:solidFill>
              <a:effectLst>
                <a:glow rad="38100">
                  <a:schemeClr val="accent1">
                    <a:alpha val="40000"/>
                  </a:schemeClr>
                </a:glow>
              </a:effectLst>
            </a:rPr>
            <a:t>Cost</a:t>
          </a:r>
          <a:r>
            <a:rPr lang="en-US" sz="1400" b="1" cap="none" spc="50" baseline="0">
              <a:ln w="9525" cmpd="sng">
                <a:solidFill>
                  <a:schemeClr val="accent1"/>
                </a:solidFill>
                <a:prstDash val="solid"/>
              </a:ln>
              <a:solidFill>
                <a:srgbClr val="70AD47">
                  <a:tint val="1000"/>
                </a:srgbClr>
              </a:solidFill>
              <a:effectLst>
                <a:glow rad="38100">
                  <a:schemeClr val="accent1">
                    <a:alpha val="40000"/>
                  </a:schemeClr>
                </a:glow>
              </a:effectLst>
            </a:rPr>
            <a:t> Estimate Expl.</a:t>
          </a:r>
          <a:endParaRPr lang="en-US" sz="14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twoCellAnchor>
  <xdr:twoCellAnchor>
    <xdr:from>
      <xdr:col>3</xdr:col>
      <xdr:colOff>2181225</xdr:colOff>
      <xdr:row>0</xdr:row>
      <xdr:rowOff>85725</xdr:rowOff>
    </xdr:from>
    <xdr:to>
      <xdr:col>4</xdr:col>
      <xdr:colOff>1190625</xdr:colOff>
      <xdr:row>0</xdr:row>
      <xdr:rowOff>323850</xdr:rowOff>
    </xdr:to>
    <xdr:sp macro="" textlink="">
      <xdr:nvSpPr>
        <xdr:cNvPr id="6" name="Rectangle 5">
          <a:hlinkClick xmlns:r="http://schemas.openxmlformats.org/officeDocument/2006/relationships" r:id="rId3"/>
          <a:extLst>
            <a:ext uri="{FF2B5EF4-FFF2-40B4-BE49-F238E27FC236}">
              <a16:creationId xmlns:a16="http://schemas.microsoft.com/office/drawing/2014/main" id="{00000000-0008-0000-0300-000006000000}"/>
            </a:ext>
          </a:extLst>
        </xdr:cNvPr>
        <xdr:cNvSpPr/>
      </xdr:nvSpPr>
      <xdr:spPr>
        <a:xfrm>
          <a:off x="5219700" y="85725"/>
          <a:ext cx="1885950" cy="238125"/>
        </a:xfrm>
        <a:prstGeom prst="rect">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lang="en-US" sz="1400" b="1" cap="none" spc="50">
              <a:ln w="9525" cmpd="sng">
                <a:solidFill>
                  <a:schemeClr val="accent1"/>
                </a:solidFill>
                <a:prstDash val="solid"/>
              </a:ln>
              <a:solidFill>
                <a:srgbClr val="70AD47">
                  <a:tint val="1000"/>
                </a:srgbClr>
              </a:solidFill>
              <a:effectLst>
                <a:glow rad="38100">
                  <a:schemeClr val="accent1">
                    <a:alpha val="40000"/>
                  </a:schemeClr>
                </a:glow>
              </a:effectLst>
            </a:rPr>
            <a:t>Unit</a:t>
          </a:r>
          <a:r>
            <a:rPr lang="en-US" sz="1400" b="1" cap="none" spc="50" baseline="0">
              <a:ln w="9525" cmpd="sng">
                <a:solidFill>
                  <a:schemeClr val="accent1"/>
                </a:solidFill>
                <a:prstDash val="solid"/>
              </a:ln>
              <a:solidFill>
                <a:srgbClr val="70AD47">
                  <a:tint val="1000"/>
                </a:srgbClr>
              </a:solidFill>
              <a:effectLst>
                <a:glow rad="38100">
                  <a:schemeClr val="accent1">
                    <a:alpha val="40000"/>
                  </a:schemeClr>
                </a:glow>
              </a:effectLst>
            </a:rPr>
            <a:t> Cost Worksheet</a:t>
          </a:r>
          <a:endParaRPr lang="en-US" sz="14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twoCellAnchor>
  <xdr:twoCellAnchor>
    <xdr:from>
      <xdr:col>3</xdr:col>
      <xdr:colOff>2190750</xdr:colOff>
      <xdr:row>1</xdr:row>
      <xdr:rowOff>104775</xdr:rowOff>
    </xdr:from>
    <xdr:to>
      <xdr:col>4</xdr:col>
      <xdr:colOff>1200150</xdr:colOff>
      <xdr:row>1</xdr:row>
      <xdr:rowOff>342900</xdr:rowOff>
    </xdr:to>
    <xdr:sp macro="" textlink="">
      <xdr:nvSpPr>
        <xdr:cNvPr id="7" name="Rectangle 6">
          <a:hlinkClick xmlns:r="http://schemas.openxmlformats.org/officeDocument/2006/relationships" r:id="rId4"/>
          <a:extLst>
            <a:ext uri="{FF2B5EF4-FFF2-40B4-BE49-F238E27FC236}">
              <a16:creationId xmlns:a16="http://schemas.microsoft.com/office/drawing/2014/main" id="{00000000-0008-0000-0300-000007000000}"/>
            </a:ext>
          </a:extLst>
        </xdr:cNvPr>
        <xdr:cNvSpPr/>
      </xdr:nvSpPr>
      <xdr:spPr>
        <a:xfrm>
          <a:off x="5229225" y="447675"/>
          <a:ext cx="1885950" cy="238125"/>
        </a:xfrm>
        <a:prstGeom prst="rect">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lang="en-US" sz="1400" b="1" cap="none" spc="50">
              <a:ln w="9525" cmpd="sng">
                <a:solidFill>
                  <a:schemeClr val="accent1"/>
                </a:solidFill>
                <a:prstDash val="solid"/>
              </a:ln>
              <a:solidFill>
                <a:srgbClr val="70AD47">
                  <a:tint val="1000"/>
                </a:srgbClr>
              </a:solidFill>
              <a:effectLst>
                <a:glow rad="38100">
                  <a:schemeClr val="accent1">
                    <a:alpha val="40000"/>
                  </a:schemeClr>
                </a:glow>
              </a:effectLst>
            </a:rPr>
            <a:t>Help</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57150</xdr:colOff>
      <xdr:row>0</xdr:row>
      <xdr:rowOff>361950</xdr:rowOff>
    </xdr:from>
    <xdr:to>
      <xdr:col>1</xdr:col>
      <xdr:colOff>1943100</xdr:colOff>
      <xdr:row>1</xdr:row>
      <xdr:rowOff>219075</xdr:rowOff>
    </xdr:to>
    <xdr:sp macro="" textlink="">
      <xdr:nvSpPr>
        <xdr:cNvPr id="4" name="Rectangle 3">
          <a:hlinkClick xmlns:r="http://schemas.openxmlformats.org/officeDocument/2006/relationships" r:id="rId1"/>
          <a:extLst>
            <a:ext uri="{FF2B5EF4-FFF2-40B4-BE49-F238E27FC236}">
              <a16:creationId xmlns:a16="http://schemas.microsoft.com/office/drawing/2014/main" id="{00000000-0008-0000-0400-000004000000}"/>
            </a:ext>
          </a:extLst>
        </xdr:cNvPr>
        <xdr:cNvSpPr/>
      </xdr:nvSpPr>
      <xdr:spPr>
        <a:xfrm>
          <a:off x="571500" y="361950"/>
          <a:ext cx="1885950" cy="238125"/>
        </a:xfrm>
        <a:prstGeom prst="rect">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lang="en-US" sz="1400" b="1" cap="none" spc="50">
              <a:ln w="9525" cmpd="sng">
                <a:solidFill>
                  <a:schemeClr val="accent1"/>
                </a:solidFill>
                <a:prstDash val="solid"/>
              </a:ln>
              <a:solidFill>
                <a:srgbClr val="70AD47">
                  <a:tint val="1000"/>
                </a:srgbClr>
              </a:solidFill>
              <a:effectLst>
                <a:glow rad="38100">
                  <a:schemeClr val="accent1">
                    <a:alpha val="40000"/>
                  </a:schemeClr>
                </a:glow>
              </a:effectLst>
            </a:rPr>
            <a:t>Site</a:t>
          </a:r>
          <a:r>
            <a:rPr lang="en-US" sz="1400" b="1" cap="none" spc="50" baseline="0">
              <a:ln w="9525" cmpd="sng">
                <a:solidFill>
                  <a:schemeClr val="accent1"/>
                </a:solidFill>
                <a:prstDash val="solid"/>
              </a:ln>
              <a:solidFill>
                <a:srgbClr val="70AD47">
                  <a:tint val="1000"/>
                </a:srgbClr>
              </a:solidFill>
              <a:effectLst>
                <a:glow rad="38100">
                  <a:schemeClr val="accent1">
                    <a:alpha val="40000"/>
                  </a:schemeClr>
                </a:glow>
              </a:effectLst>
            </a:rPr>
            <a:t> Information</a:t>
          </a:r>
          <a:endParaRPr lang="en-US" sz="14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twoCellAnchor>
  <xdr:twoCellAnchor>
    <xdr:from>
      <xdr:col>1</xdr:col>
      <xdr:colOff>2286000</xdr:colOff>
      <xdr:row>0</xdr:row>
      <xdr:rowOff>361950</xdr:rowOff>
    </xdr:from>
    <xdr:to>
      <xdr:col>2</xdr:col>
      <xdr:colOff>1838325</xdr:colOff>
      <xdr:row>1</xdr:row>
      <xdr:rowOff>219075</xdr:rowOff>
    </xdr:to>
    <xdr:sp macro="" textlink="">
      <xdr:nvSpPr>
        <xdr:cNvPr id="6" name="Rectangle 5">
          <a:hlinkClick xmlns:r="http://schemas.openxmlformats.org/officeDocument/2006/relationships" r:id="rId2"/>
          <a:extLst>
            <a:ext uri="{FF2B5EF4-FFF2-40B4-BE49-F238E27FC236}">
              <a16:creationId xmlns:a16="http://schemas.microsoft.com/office/drawing/2014/main" id="{00000000-0008-0000-0400-000006000000}"/>
            </a:ext>
          </a:extLst>
        </xdr:cNvPr>
        <xdr:cNvSpPr/>
      </xdr:nvSpPr>
      <xdr:spPr>
        <a:xfrm>
          <a:off x="2800350" y="361950"/>
          <a:ext cx="1885950" cy="238125"/>
        </a:xfrm>
        <a:prstGeom prst="rect">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lang="en-US" sz="1400" b="1" cap="none" spc="50">
              <a:ln w="9525" cmpd="sng">
                <a:solidFill>
                  <a:schemeClr val="accent1"/>
                </a:solidFill>
                <a:prstDash val="solid"/>
              </a:ln>
              <a:solidFill>
                <a:srgbClr val="70AD47">
                  <a:tint val="1000"/>
                </a:srgbClr>
              </a:solidFill>
              <a:effectLst>
                <a:glow rad="38100">
                  <a:schemeClr val="accent1">
                    <a:alpha val="40000"/>
                  </a:schemeClr>
                </a:glow>
              </a:effectLst>
            </a:rPr>
            <a:t>Work</a:t>
          </a:r>
          <a:r>
            <a:rPr lang="en-US" sz="1400" b="1" cap="none" spc="50" baseline="0">
              <a:ln w="9525" cmpd="sng">
                <a:solidFill>
                  <a:schemeClr val="accent1"/>
                </a:solidFill>
                <a:prstDash val="solid"/>
              </a:ln>
              <a:solidFill>
                <a:srgbClr val="70AD47">
                  <a:tint val="1000"/>
                </a:srgbClr>
              </a:solidFill>
              <a:effectLst>
                <a:glow rad="38100">
                  <a:schemeClr val="accent1">
                    <a:alpha val="40000"/>
                  </a:schemeClr>
                </a:glow>
              </a:effectLst>
            </a:rPr>
            <a:t> Plan Tasks</a:t>
          </a:r>
          <a:endParaRPr lang="en-US" sz="14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twoCellAnchor>
  <xdr:twoCellAnchor>
    <xdr:from>
      <xdr:col>3</xdr:col>
      <xdr:colOff>123825</xdr:colOff>
      <xdr:row>0</xdr:row>
      <xdr:rowOff>367079</xdr:rowOff>
    </xdr:from>
    <xdr:to>
      <xdr:col>3</xdr:col>
      <xdr:colOff>2009775</xdr:colOff>
      <xdr:row>1</xdr:row>
      <xdr:rowOff>224204</xdr:rowOff>
    </xdr:to>
    <xdr:sp macro="" textlink="">
      <xdr:nvSpPr>
        <xdr:cNvPr id="7" name="Rectangle 6">
          <a:hlinkClick xmlns:r="http://schemas.openxmlformats.org/officeDocument/2006/relationships" r:id="rId3"/>
          <a:extLst>
            <a:ext uri="{FF2B5EF4-FFF2-40B4-BE49-F238E27FC236}">
              <a16:creationId xmlns:a16="http://schemas.microsoft.com/office/drawing/2014/main" id="{00000000-0008-0000-0400-000007000000}"/>
            </a:ext>
          </a:extLst>
        </xdr:cNvPr>
        <xdr:cNvSpPr/>
      </xdr:nvSpPr>
      <xdr:spPr>
        <a:xfrm>
          <a:off x="5311287" y="367079"/>
          <a:ext cx="1885950" cy="238125"/>
        </a:xfrm>
        <a:prstGeom prst="rect">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lang="en-US" sz="1400" b="1" cap="none" spc="50">
              <a:ln w="9525" cmpd="sng">
                <a:solidFill>
                  <a:schemeClr val="accent1"/>
                </a:solidFill>
                <a:prstDash val="solid"/>
              </a:ln>
              <a:solidFill>
                <a:srgbClr val="70AD47">
                  <a:tint val="1000"/>
                </a:srgbClr>
              </a:solidFill>
              <a:effectLst>
                <a:glow rad="38100">
                  <a:schemeClr val="accent1">
                    <a:alpha val="40000"/>
                  </a:schemeClr>
                </a:glow>
              </a:effectLst>
            </a:rPr>
            <a:t>Unit</a:t>
          </a:r>
          <a:r>
            <a:rPr lang="en-US" sz="1400" b="1" cap="none" spc="50" baseline="0">
              <a:ln w="9525" cmpd="sng">
                <a:solidFill>
                  <a:schemeClr val="accent1"/>
                </a:solidFill>
                <a:prstDash val="solid"/>
              </a:ln>
              <a:solidFill>
                <a:srgbClr val="70AD47">
                  <a:tint val="1000"/>
                </a:srgbClr>
              </a:solidFill>
              <a:effectLst>
                <a:glow rad="38100">
                  <a:schemeClr val="accent1">
                    <a:alpha val="40000"/>
                  </a:schemeClr>
                </a:glow>
              </a:effectLst>
            </a:rPr>
            <a:t> Cost Worksheet</a:t>
          </a:r>
          <a:endParaRPr lang="en-US" sz="14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twoCellAnchor>
  <xdr:twoCellAnchor>
    <xdr:from>
      <xdr:col>4</xdr:col>
      <xdr:colOff>306998</xdr:colOff>
      <xdr:row>0</xdr:row>
      <xdr:rowOff>362683</xdr:rowOff>
    </xdr:from>
    <xdr:to>
      <xdr:col>4</xdr:col>
      <xdr:colOff>2192948</xdr:colOff>
      <xdr:row>1</xdr:row>
      <xdr:rowOff>219808</xdr:rowOff>
    </xdr:to>
    <xdr:sp macro="" textlink="">
      <xdr:nvSpPr>
        <xdr:cNvPr id="8" name="Rectangle 7">
          <a:hlinkClick xmlns:r="http://schemas.openxmlformats.org/officeDocument/2006/relationships" r:id="rId4"/>
          <a:extLst>
            <a:ext uri="{FF2B5EF4-FFF2-40B4-BE49-F238E27FC236}">
              <a16:creationId xmlns:a16="http://schemas.microsoft.com/office/drawing/2014/main" id="{00000000-0008-0000-0400-000008000000}"/>
            </a:ext>
          </a:extLst>
        </xdr:cNvPr>
        <xdr:cNvSpPr/>
      </xdr:nvSpPr>
      <xdr:spPr>
        <a:xfrm>
          <a:off x="7831748" y="362683"/>
          <a:ext cx="1885950" cy="238125"/>
        </a:xfrm>
        <a:prstGeom prst="rect">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lang="en-US" sz="1400" b="1" cap="none" spc="50">
              <a:ln w="9525" cmpd="sng">
                <a:solidFill>
                  <a:schemeClr val="accent1"/>
                </a:solidFill>
                <a:prstDash val="solid"/>
              </a:ln>
              <a:solidFill>
                <a:srgbClr val="70AD47">
                  <a:tint val="1000"/>
                </a:srgbClr>
              </a:solidFill>
              <a:effectLst>
                <a:glow rad="38100">
                  <a:schemeClr val="accent1">
                    <a:alpha val="40000"/>
                  </a:schemeClr>
                </a:glow>
              </a:effectLst>
            </a:rPr>
            <a:t>Help</a:t>
          </a:r>
        </a:p>
      </xdr:txBody>
    </xdr:sp>
    <xdr:clientData/>
  </xdr:twoCellAnchor>
  <xdr:twoCellAnchor>
    <xdr:from>
      <xdr:col>1</xdr:col>
      <xdr:colOff>175846</xdr:colOff>
      <xdr:row>1</xdr:row>
      <xdr:rowOff>344366</xdr:rowOff>
    </xdr:from>
    <xdr:to>
      <xdr:col>2</xdr:col>
      <xdr:colOff>578827</xdr:colOff>
      <xdr:row>1</xdr:row>
      <xdr:rowOff>582491</xdr:rowOff>
    </xdr:to>
    <xdr:sp macro="" textlink="">
      <xdr:nvSpPr>
        <xdr:cNvPr id="9" name="Rectangle 8">
          <a:hlinkClick xmlns:r="http://schemas.openxmlformats.org/officeDocument/2006/relationships" r:id="rId5"/>
          <a:extLst>
            <a:ext uri="{FF2B5EF4-FFF2-40B4-BE49-F238E27FC236}">
              <a16:creationId xmlns:a16="http://schemas.microsoft.com/office/drawing/2014/main" id="{00000000-0008-0000-0400-000009000000}"/>
            </a:ext>
          </a:extLst>
        </xdr:cNvPr>
        <xdr:cNvSpPr/>
      </xdr:nvSpPr>
      <xdr:spPr>
        <a:xfrm>
          <a:off x="688731" y="725366"/>
          <a:ext cx="2740269" cy="238125"/>
        </a:xfrm>
        <a:prstGeom prst="rect">
          <a:avLst/>
        </a:prstGeom>
        <a:solidFill>
          <a:schemeClr val="accent3"/>
        </a:solidFill>
        <a:ln>
          <a:solidFill>
            <a:schemeClr val="bg1"/>
          </a:solidFill>
        </a:ln>
        <a:effectLst>
          <a:outerShdw blurRad="50800" dist="38100" dir="2700000" algn="tl" rotWithShape="0">
            <a:prstClr val="black">
              <a:alpha val="40000"/>
            </a:prstClr>
          </a:outerShdw>
        </a:effectLst>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n-US" sz="1400" b="0" cap="none" spc="0">
              <a:ln w="0"/>
              <a:solidFill>
                <a:schemeClr val="bg1"/>
              </a:solidFill>
              <a:effectLst>
                <a:outerShdw blurRad="38100" dist="25400" dir="5400000" algn="ctr" rotWithShape="0">
                  <a:srgbClr val="6E747A">
                    <a:alpha val="43000"/>
                  </a:srgbClr>
                </a:outerShdw>
              </a:effectLst>
            </a:rPr>
            <a:t>Technical</a:t>
          </a:r>
          <a:r>
            <a:rPr lang="en-US" sz="1400" b="0" cap="none" spc="0" baseline="0">
              <a:ln w="0"/>
              <a:solidFill>
                <a:schemeClr val="bg1"/>
              </a:solidFill>
              <a:effectLst>
                <a:outerShdw blurRad="38100" dist="25400" dir="5400000" algn="ctr" rotWithShape="0">
                  <a:srgbClr val="6E747A">
                    <a:alpha val="43000"/>
                  </a:srgbClr>
                </a:outerShdw>
              </a:effectLst>
            </a:rPr>
            <a:t> Guidance Documents</a:t>
          </a:r>
          <a:endParaRPr lang="en-US" sz="1400" b="0" cap="none" spc="0">
            <a:ln w="0"/>
            <a:solidFill>
              <a:schemeClr val="bg1"/>
            </a:solidFill>
            <a:effectLst>
              <a:outerShdw blurRad="38100" dist="25400" dir="5400000" algn="ctr" rotWithShape="0">
                <a:srgbClr val="6E747A">
                  <a:alpha val="43000"/>
                </a:srgbClr>
              </a:outerShdw>
            </a:effectLst>
          </a:endParaRPr>
        </a:p>
      </xdr:txBody>
    </xdr:sp>
    <xdr:clientData/>
  </xdr:twoCellAnchor>
  <xdr:twoCellAnchor>
    <xdr:from>
      <xdr:col>2</xdr:col>
      <xdr:colOff>833805</xdr:colOff>
      <xdr:row>1</xdr:row>
      <xdr:rowOff>342901</xdr:rowOff>
    </xdr:from>
    <xdr:to>
      <xdr:col>3</xdr:col>
      <xdr:colOff>1236785</xdr:colOff>
      <xdr:row>1</xdr:row>
      <xdr:rowOff>581026</xdr:rowOff>
    </xdr:to>
    <xdr:sp macro="" textlink="">
      <xdr:nvSpPr>
        <xdr:cNvPr id="10" name="Rectangle 9">
          <a:hlinkClick xmlns:r="http://schemas.openxmlformats.org/officeDocument/2006/relationships" r:id="rId6"/>
          <a:extLst>
            <a:ext uri="{FF2B5EF4-FFF2-40B4-BE49-F238E27FC236}">
              <a16:creationId xmlns:a16="http://schemas.microsoft.com/office/drawing/2014/main" id="{00000000-0008-0000-0400-00000A000000}"/>
            </a:ext>
          </a:extLst>
        </xdr:cNvPr>
        <xdr:cNvSpPr/>
      </xdr:nvSpPr>
      <xdr:spPr>
        <a:xfrm>
          <a:off x="3683978" y="723901"/>
          <a:ext cx="2740269" cy="238125"/>
        </a:xfrm>
        <a:prstGeom prst="rect">
          <a:avLst/>
        </a:prstGeom>
        <a:solidFill>
          <a:schemeClr val="accent3"/>
        </a:solidFill>
        <a:ln>
          <a:solidFill>
            <a:schemeClr val="bg1"/>
          </a:solidFill>
        </a:ln>
        <a:effectLst>
          <a:outerShdw blurRad="50800" dist="38100" dir="2700000" algn="tl" rotWithShape="0">
            <a:prstClr val="black">
              <a:alpha val="40000"/>
            </a:prstClr>
          </a:outerShdw>
        </a:effectLst>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n-US" sz="1400" b="0" cap="none" spc="0">
              <a:ln w="0"/>
              <a:solidFill>
                <a:schemeClr val="bg1"/>
              </a:solidFill>
              <a:effectLst>
                <a:outerShdw blurRad="38100" dist="25400" dir="5400000" algn="ctr" rotWithShape="0">
                  <a:srgbClr val="6E747A">
                    <a:alpha val="43000"/>
                  </a:srgbClr>
                </a:outerShdw>
              </a:effectLst>
            </a:rPr>
            <a:t>Groundwater Sampling Guidance</a:t>
          </a:r>
        </a:p>
      </xdr:txBody>
    </xdr:sp>
    <xdr:clientData/>
  </xdr:twoCellAnchor>
  <xdr:twoCellAnchor>
    <xdr:from>
      <xdr:col>3</xdr:col>
      <xdr:colOff>1484435</xdr:colOff>
      <xdr:row>1</xdr:row>
      <xdr:rowOff>334108</xdr:rowOff>
    </xdr:from>
    <xdr:to>
      <xdr:col>4</xdr:col>
      <xdr:colOff>1887416</xdr:colOff>
      <xdr:row>1</xdr:row>
      <xdr:rowOff>572233</xdr:rowOff>
    </xdr:to>
    <xdr:sp macro="" textlink="">
      <xdr:nvSpPr>
        <xdr:cNvPr id="11" name="Rectangle 10">
          <a:hlinkClick xmlns:r="http://schemas.openxmlformats.org/officeDocument/2006/relationships" r:id="rId7"/>
          <a:extLst>
            <a:ext uri="{FF2B5EF4-FFF2-40B4-BE49-F238E27FC236}">
              <a16:creationId xmlns:a16="http://schemas.microsoft.com/office/drawing/2014/main" id="{00000000-0008-0000-0400-00000B000000}"/>
            </a:ext>
          </a:extLst>
        </xdr:cNvPr>
        <xdr:cNvSpPr/>
      </xdr:nvSpPr>
      <xdr:spPr>
        <a:xfrm>
          <a:off x="6671897" y="715108"/>
          <a:ext cx="2740269" cy="238125"/>
        </a:xfrm>
        <a:prstGeom prst="rect">
          <a:avLst/>
        </a:prstGeom>
        <a:solidFill>
          <a:schemeClr val="accent3"/>
        </a:solidFill>
        <a:ln>
          <a:solidFill>
            <a:schemeClr val="bg1"/>
          </a:solidFill>
        </a:ln>
        <a:effectLst>
          <a:outerShdw blurRad="50800" dist="38100" dir="2700000" algn="tl" rotWithShape="0">
            <a:prstClr val="black">
              <a:alpha val="40000"/>
            </a:prstClr>
          </a:outerShdw>
        </a:effectLst>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n-US" sz="1400" b="0" cap="none" spc="0">
              <a:ln w="0"/>
              <a:solidFill>
                <a:schemeClr val="bg1"/>
              </a:solidFill>
              <a:effectLst>
                <a:outerShdw blurRad="38100" dist="25400" dir="5400000" algn="ctr" rotWithShape="0">
                  <a:srgbClr val="6E747A">
                    <a:alpha val="43000"/>
                  </a:srgbClr>
                </a:outerShdw>
              </a:effectLst>
            </a:rPr>
            <a:t>Purge Water Disposal Flowchart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2314575</xdr:colOff>
      <xdr:row>1</xdr:row>
      <xdr:rowOff>76200</xdr:rowOff>
    </xdr:from>
    <xdr:to>
      <xdr:col>0</xdr:col>
      <xdr:colOff>4391025</xdr:colOff>
      <xdr:row>1</xdr:row>
      <xdr:rowOff>314325</xdr:rowOff>
    </xdr:to>
    <xdr:sp macro="" textlink="">
      <xdr:nvSpPr>
        <xdr:cNvPr id="6" name="Rectangle 5">
          <a:hlinkClick xmlns:r="http://schemas.openxmlformats.org/officeDocument/2006/relationships" r:id="rId1"/>
          <a:extLst>
            <a:ext uri="{FF2B5EF4-FFF2-40B4-BE49-F238E27FC236}">
              <a16:creationId xmlns:a16="http://schemas.microsoft.com/office/drawing/2014/main" id="{00000000-0008-0000-0500-000006000000}"/>
            </a:ext>
          </a:extLst>
        </xdr:cNvPr>
        <xdr:cNvSpPr/>
      </xdr:nvSpPr>
      <xdr:spPr>
        <a:xfrm>
          <a:off x="2314575" y="336550"/>
          <a:ext cx="2076450" cy="238125"/>
        </a:xfrm>
        <a:prstGeom prst="rect">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lang="en-US" sz="1400" b="1" cap="none" spc="50">
              <a:ln w="9525" cmpd="sng">
                <a:solidFill>
                  <a:schemeClr val="accent1"/>
                </a:solidFill>
                <a:prstDash val="solid"/>
              </a:ln>
              <a:solidFill>
                <a:srgbClr val="70AD47">
                  <a:tint val="1000"/>
                </a:srgbClr>
              </a:solidFill>
              <a:effectLst>
                <a:glow rad="38100">
                  <a:schemeClr val="accent1">
                    <a:alpha val="40000"/>
                  </a:schemeClr>
                </a:glow>
              </a:effectLst>
            </a:rPr>
            <a:t>Site</a:t>
          </a:r>
          <a:r>
            <a:rPr lang="en-US" sz="1400" b="1" cap="none" spc="50" baseline="0">
              <a:ln w="9525" cmpd="sng">
                <a:solidFill>
                  <a:schemeClr val="accent1"/>
                </a:solidFill>
                <a:prstDash val="solid"/>
              </a:ln>
              <a:solidFill>
                <a:srgbClr val="70AD47">
                  <a:tint val="1000"/>
                </a:srgbClr>
              </a:solidFill>
              <a:effectLst>
                <a:glow rad="38100">
                  <a:schemeClr val="accent1">
                    <a:alpha val="40000"/>
                  </a:schemeClr>
                </a:glow>
              </a:effectLst>
            </a:rPr>
            <a:t> Information</a:t>
          </a:r>
          <a:endParaRPr lang="en-US" sz="14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twoCellAnchor>
  <xdr:twoCellAnchor>
    <xdr:from>
      <xdr:col>1</xdr:col>
      <xdr:colOff>85725</xdr:colOff>
      <xdr:row>1</xdr:row>
      <xdr:rowOff>76200</xdr:rowOff>
    </xdr:from>
    <xdr:to>
      <xdr:col>1</xdr:col>
      <xdr:colOff>1971675</xdr:colOff>
      <xdr:row>1</xdr:row>
      <xdr:rowOff>314325</xdr:rowOff>
    </xdr:to>
    <xdr:sp macro="" textlink="">
      <xdr:nvSpPr>
        <xdr:cNvPr id="7" name="Rectangle 6">
          <a:hlinkClick xmlns:r="http://schemas.openxmlformats.org/officeDocument/2006/relationships" r:id="rId1"/>
          <a:extLst>
            <a:ext uri="{FF2B5EF4-FFF2-40B4-BE49-F238E27FC236}">
              <a16:creationId xmlns:a16="http://schemas.microsoft.com/office/drawing/2014/main" id="{00000000-0008-0000-0500-000007000000}"/>
            </a:ext>
          </a:extLst>
        </xdr:cNvPr>
        <xdr:cNvSpPr/>
      </xdr:nvSpPr>
      <xdr:spPr>
        <a:xfrm>
          <a:off x="4905375" y="336550"/>
          <a:ext cx="1885950" cy="238125"/>
        </a:xfrm>
        <a:prstGeom prst="rect">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lang="en-US" sz="1400" b="1" cap="none" spc="50">
              <a:ln w="9525" cmpd="sng">
                <a:solidFill>
                  <a:schemeClr val="accent1"/>
                </a:solidFill>
                <a:prstDash val="solid"/>
              </a:ln>
              <a:solidFill>
                <a:srgbClr val="70AD47">
                  <a:tint val="1000"/>
                </a:srgbClr>
              </a:solidFill>
              <a:effectLst>
                <a:glow rad="38100">
                  <a:schemeClr val="accent1">
                    <a:alpha val="40000"/>
                  </a:schemeClr>
                </a:glow>
              </a:effectLst>
            </a:rPr>
            <a:t>Site</a:t>
          </a:r>
          <a:r>
            <a:rPr lang="en-US" sz="1400" b="1" cap="none" spc="50" baseline="0">
              <a:ln w="9525" cmpd="sng">
                <a:solidFill>
                  <a:schemeClr val="accent1"/>
                </a:solidFill>
                <a:prstDash val="solid"/>
              </a:ln>
              <a:solidFill>
                <a:srgbClr val="70AD47">
                  <a:tint val="1000"/>
                </a:srgbClr>
              </a:solidFill>
              <a:effectLst>
                <a:glow rad="38100">
                  <a:schemeClr val="accent1">
                    <a:alpha val="40000"/>
                  </a:schemeClr>
                </a:glow>
              </a:effectLst>
            </a:rPr>
            <a:t> Information</a:t>
          </a:r>
          <a:endParaRPr lang="en-US" sz="14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twoCellAnchor>
  <xdr:twoCellAnchor>
    <xdr:from>
      <xdr:col>1</xdr:col>
      <xdr:colOff>2247900</xdr:colOff>
      <xdr:row>1</xdr:row>
      <xdr:rowOff>76200</xdr:rowOff>
    </xdr:from>
    <xdr:to>
      <xdr:col>1</xdr:col>
      <xdr:colOff>4133850</xdr:colOff>
      <xdr:row>1</xdr:row>
      <xdr:rowOff>314325</xdr:rowOff>
    </xdr:to>
    <xdr:sp macro="" textlink="">
      <xdr:nvSpPr>
        <xdr:cNvPr id="8" name="Rectangle 7">
          <a:hlinkClick xmlns:r="http://schemas.openxmlformats.org/officeDocument/2006/relationships" r:id="rId2"/>
          <a:extLst>
            <a:ext uri="{FF2B5EF4-FFF2-40B4-BE49-F238E27FC236}">
              <a16:creationId xmlns:a16="http://schemas.microsoft.com/office/drawing/2014/main" id="{00000000-0008-0000-0500-000008000000}"/>
            </a:ext>
          </a:extLst>
        </xdr:cNvPr>
        <xdr:cNvSpPr/>
      </xdr:nvSpPr>
      <xdr:spPr>
        <a:xfrm>
          <a:off x="7067550" y="336550"/>
          <a:ext cx="1885950" cy="238125"/>
        </a:xfrm>
        <a:prstGeom prst="rect">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lang="en-US" sz="1400" b="1" cap="none" spc="50">
              <a:ln w="9525" cmpd="sng">
                <a:solidFill>
                  <a:schemeClr val="accent1"/>
                </a:solidFill>
                <a:prstDash val="solid"/>
              </a:ln>
              <a:solidFill>
                <a:srgbClr val="70AD47">
                  <a:tint val="1000"/>
                </a:srgbClr>
              </a:solidFill>
              <a:effectLst>
                <a:glow rad="38100">
                  <a:schemeClr val="accent1">
                    <a:alpha val="40000"/>
                  </a:schemeClr>
                </a:glow>
              </a:effectLst>
            </a:rPr>
            <a:t>Unit</a:t>
          </a:r>
          <a:r>
            <a:rPr lang="en-US" sz="1400" b="1" cap="none" spc="50" baseline="0">
              <a:ln w="9525" cmpd="sng">
                <a:solidFill>
                  <a:schemeClr val="accent1"/>
                </a:solidFill>
                <a:prstDash val="solid"/>
              </a:ln>
              <a:solidFill>
                <a:srgbClr val="70AD47">
                  <a:tint val="1000"/>
                </a:srgbClr>
              </a:solidFill>
              <a:effectLst>
                <a:glow rad="38100">
                  <a:schemeClr val="accent1">
                    <a:alpha val="40000"/>
                  </a:schemeClr>
                </a:glow>
              </a:effectLst>
            </a:rPr>
            <a:t> Cost Worksheet</a:t>
          </a:r>
          <a:endParaRPr lang="en-US" sz="14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twoCellAnchor>
  <xdr:twoCellAnchor>
    <xdr:from>
      <xdr:col>0</xdr:col>
      <xdr:colOff>209550</xdr:colOff>
      <xdr:row>1</xdr:row>
      <xdr:rowOff>76200</xdr:rowOff>
    </xdr:from>
    <xdr:to>
      <xdr:col>0</xdr:col>
      <xdr:colOff>2095500</xdr:colOff>
      <xdr:row>1</xdr:row>
      <xdr:rowOff>314325</xdr:rowOff>
    </xdr:to>
    <xdr:sp macro="" textlink="">
      <xdr:nvSpPr>
        <xdr:cNvPr id="10" name="Rectangle 9">
          <a:hlinkClick xmlns:r="http://schemas.openxmlformats.org/officeDocument/2006/relationships" r:id="rId3"/>
          <a:extLst>
            <a:ext uri="{FF2B5EF4-FFF2-40B4-BE49-F238E27FC236}">
              <a16:creationId xmlns:a16="http://schemas.microsoft.com/office/drawing/2014/main" id="{00000000-0008-0000-0500-00000A000000}"/>
            </a:ext>
          </a:extLst>
        </xdr:cNvPr>
        <xdr:cNvSpPr/>
      </xdr:nvSpPr>
      <xdr:spPr>
        <a:xfrm>
          <a:off x="209550" y="336550"/>
          <a:ext cx="1885950" cy="238125"/>
        </a:xfrm>
        <a:prstGeom prst="rect">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lang="en-US" sz="1400" b="1" cap="none" spc="50">
              <a:ln w="9525" cmpd="sng">
                <a:solidFill>
                  <a:schemeClr val="accent1"/>
                </a:solidFill>
                <a:prstDash val="solid"/>
              </a:ln>
              <a:solidFill>
                <a:srgbClr val="70AD47">
                  <a:tint val="1000"/>
                </a:srgbClr>
              </a:solidFill>
              <a:effectLst>
                <a:glow rad="38100">
                  <a:schemeClr val="accent1">
                    <a:alpha val="40000"/>
                  </a:schemeClr>
                </a:glow>
              </a:effectLst>
            </a:rPr>
            <a:t>Cost</a:t>
          </a:r>
          <a:r>
            <a:rPr lang="en-US" sz="1400" b="1" cap="none" spc="50" baseline="0">
              <a:ln w="9525" cmpd="sng">
                <a:solidFill>
                  <a:schemeClr val="accent1"/>
                </a:solidFill>
                <a:prstDash val="solid"/>
              </a:ln>
              <a:solidFill>
                <a:srgbClr val="70AD47">
                  <a:tint val="1000"/>
                </a:srgbClr>
              </a:solidFill>
              <a:effectLst>
                <a:glow rad="38100">
                  <a:schemeClr val="accent1">
                    <a:alpha val="40000"/>
                  </a:schemeClr>
                </a:glow>
              </a:effectLst>
            </a:rPr>
            <a:t> Estimate Expl.</a:t>
          </a:r>
          <a:endParaRPr lang="en-US" sz="14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vmlDrawing" Target="../drawings/vmlDrawing2.vml"/><Relationship Id="rId7" Type="http://schemas.openxmlformats.org/officeDocument/2006/relationships/ctrlProp" Target="../ctrlProps/ctrlProp3.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3.vml"/><Relationship Id="rId9"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6.vml"/><Relationship Id="rId3" Type="http://schemas.openxmlformats.org/officeDocument/2006/relationships/hyperlink" Target="http://deq.mt.gov/Portals/112/Land/StateSuperFund/Documents/GWSamplingGuidance-FINAL.pdf?ver=2018-03-07-094754-297" TargetMode="External"/><Relationship Id="rId7" Type="http://schemas.openxmlformats.org/officeDocument/2006/relationships/drawing" Target="../drawings/drawing5.xml"/><Relationship Id="rId2" Type="http://schemas.openxmlformats.org/officeDocument/2006/relationships/hyperlink" Target="https://deq.mt.gov/Portals/112/Land/StateSuperfund/Documents/PurgeWater7_27_15.pdf" TargetMode="External"/><Relationship Id="rId1" Type="http://schemas.openxmlformats.org/officeDocument/2006/relationships/hyperlink" Target="https://deq.mt.gov/Portals/112/Land/StateSuperfund/Documents/PurgeWater7_27_15.pdf" TargetMode="External"/><Relationship Id="rId6" Type="http://schemas.openxmlformats.org/officeDocument/2006/relationships/printerSettings" Target="../printerSettings/printerSettings5.bin"/><Relationship Id="rId5" Type="http://schemas.openxmlformats.org/officeDocument/2006/relationships/hyperlink" Target="http://deq.mt.gov/Portals/112/Land/StateSuperfund/Documents/PurgeWater7_27_15.pdf" TargetMode="External"/><Relationship Id="rId4" Type="http://schemas.openxmlformats.org/officeDocument/2006/relationships/hyperlink" Target="http://deq.mt.gov/Portals/112/Land/StateSuperFund/Documents/GWSamplingGuidance-FINAL.pdf?ver=2018-03-07-094754-297"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deq.mt.gov/files/Land/LUST/Documents/TechGuidDocs/2018-01-26%20DV%20Guidance%20Checklist%20PDF%20Version%201.3.0%20Distributed.pdf" TargetMode="External"/><Relationship Id="rId3" Type="http://schemas.openxmlformats.org/officeDocument/2006/relationships/hyperlink" Target="https://deq.mt.gov/cleanupandrec/Programs/petrocleanup" TargetMode="External"/><Relationship Id="rId7" Type="http://schemas.openxmlformats.org/officeDocument/2006/relationships/hyperlink" Target="https://deq.mt.gov/files/Land/LUST/Documents/downloadables/2018-01-26%20DV%20Guidance%20Checklist%20PDF%20Version%201.3.0%20Distributed.pdf" TargetMode="External"/><Relationship Id="rId2" Type="http://schemas.openxmlformats.org/officeDocument/2006/relationships/hyperlink" Target="https://deq.mt.gov/cleanupandrec/Programs/petrocleanup" TargetMode="External"/><Relationship Id="rId1" Type="http://schemas.openxmlformats.org/officeDocument/2006/relationships/hyperlink" Target="https://deq.mt.gov/cleanupandrec/programs/ptrcb" TargetMode="External"/><Relationship Id="rId6" Type="http://schemas.openxmlformats.org/officeDocument/2006/relationships/hyperlink" Target="https://deq.mt.gov/files/Land/LUST/Documents/downloadables/PurgeWater7_27_15.pdf" TargetMode="External"/><Relationship Id="rId11" Type="http://schemas.openxmlformats.org/officeDocument/2006/relationships/vmlDrawing" Target="../drawings/vmlDrawing7.vml"/><Relationship Id="rId5" Type="http://schemas.openxmlformats.org/officeDocument/2006/relationships/hyperlink" Target="https://deq.mt.gov/files/Land/LUST/Documents/downloadables/GWSamplingGuidance-FINAL.pdf" TargetMode="External"/><Relationship Id="rId10" Type="http://schemas.openxmlformats.org/officeDocument/2006/relationships/drawing" Target="../drawings/drawing6.xml"/><Relationship Id="rId4" Type="http://schemas.openxmlformats.org/officeDocument/2006/relationships/hyperlink" Target="https://deq.mt.gov/files/Land/LUST/Documents/downloadables/GWM_WP_Rpt-Guidance_24Mar21.pdf" TargetMode="External"/><Relationship Id="rId9"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1"/>
  <sheetViews>
    <sheetView workbookViewId="0">
      <pane ySplit="2" topLeftCell="A3" activePane="bottomLeft" state="frozen"/>
      <selection pane="bottomLeft"/>
    </sheetView>
  </sheetViews>
  <sheetFormatPr defaultRowHeight="18" customHeight="1" x14ac:dyDescent="0.2"/>
  <cols>
    <col min="1" max="1" width="5.1640625" customWidth="1"/>
    <col min="2" max="2" width="7.33203125" customWidth="1"/>
    <col min="3" max="3" width="13.5" customWidth="1"/>
    <col min="4" max="4" width="10" customWidth="1"/>
    <col min="5" max="5" width="28" customWidth="1"/>
    <col min="6" max="6" width="41.5" customWidth="1"/>
    <col min="7" max="7" width="4.33203125" style="33" customWidth="1"/>
    <col min="8" max="8" width="7" customWidth="1"/>
    <col min="9" max="9" width="6.83203125" customWidth="1"/>
    <col min="10" max="10" width="21.83203125" customWidth="1"/>
    <col min="11" max="11" width="27" customWidth="1"/>
  </cols>
  <sheetData>
    <row r="1" spans="1:11" s="14" customFormat="1" ht="58.5" customHeight="1" x14ac:dyDescent="0.2">
      <c r="A1" s="67"/>
      <c r="B1" s="80" t="s">
        <v>2</v>
      </c>
      <c r="C1" s="80"/>
      <c r="D1" s="80"/>
      <c r="E1" s="80"/>
      <c r="F1" s="80"/>
      <c r="G1" s="80"/>
      <c r="H1" s="80"/>
      <c r="I1" s="80"/>
      <c r="J1" s="80"/>
      <c r="K1" s="80"/>
    </row>
    <row r="2" spans="1:11" ht="27.75" customHeight="1" x14ac:dyDescent="0.2">
      <c r="A2" s="81">
        <v>44770</v>
      </c>
      <c r="B2" s="81"/>
      <c r="C2" s="10"/>
      <c r="D2" s="10"/>
      <c r="E2" s="10"/>
      <c r="F2" s="10"/>
      <c r="G2" s="32"/>
      <c r="H2" s="10"/>
      <c r="I2" s="10"/>
      <c r="J2" s="10"/>
      <c r="K2" s="10"/>
    </row>
    <row r="4" spans="1:11" ht="18" customHeight="1" x14ac:dyDescent="0.2">
      <c r="B4" s="1" t="s">
        <v>0</v>
      </c>
      <c r="C4" s="1"/>
      <c r="D4" s="1"/>
    </row>
    <row r="5" spans="1:11" ht="18" customHeight="1" x14ac:dyDescent="0.2">
      <c r="B5" s="3" t="s">
        <v>3</v>
      </c>
      <c r="C5" s="3"/>
      <c r="D5" s="3"/>
      <c r="E5" s="78"/>
      <c r="F5" s="79"/>
    </row>
    <row r="6" spans="1:11" ht="18" customHeight="1" x14ac:dyDescent="0.2">
      <c r="B6" s="3" t="s">
        <v>4</v>
      </c>
      <c r="C6" s="3"/>
      <c r="D6" s="3"/>
      <c r="E6" s="78"/>
      <c r="F6" s="79"/>
    </row>
    <row r="7" spans="1:11" ht="18" customHeight="1" x14ac:dyDescent="0.2">
      <c r="B7" s="3" t="s">
        <v>5</v>
      </c>
      <c r="C7" s="3"/>
      <c r="D7" s="3"/>
      <c r="E7" s="78"/>
      <c r="F7" s="79"/>
    </row>
    <row r="8" spans="1:11" ht="18" customHeight="1" x14ac:dyDescent="0.2">
      <c r="B8" s="3" t="s">
        <v>147</v>
      </c>
      <c r="C8" s="3"/>
      <c r="D8" s="3"/>
      <c r="E8" s="78"/>
      <c r="F8" s="79"/>
      <c r="H8" s="3" t="s">
        <v>14</v>
      </c>
      <c r="I8" s="3"/>
      <c r="J8" s="43"/>
    </row>
    <row r="9" spans="1:11" ht="18" customHeight="1" x14ac:dyDescent="0.2">
      <c r="B9" s="5" t="s">
        <v>6</v>
      </c>
      <c r="C9" s="5"/>
      <c r="D9" s="5"/>
      <c r="E9" s="78"/>
      <c r="F9" s="79"/>
      <c r="H9" s="5" t="s">
        <v>13</v>
      </c>
      <c r="I9" s="5"/>
      <c r="J9" s="53"/>
    </row>
    <row r="10" spans="1:11" ht="18" customHeight="1" x14ac:dyDescent="0.2">
      <c r="B10" s="5"/>
      <c r="C10" s="5"/>
      <c r="D10" s="5"/>
      <c r="E10" s="79"/>
      <c r="F10" s="79"/>
      <c r="H10" s="5"/>
      <c r="I10" s="5"/>
    </row>
    <row r="12" spans="1:11" ht="18" customHeight="1" x14ac:dyDescent="0.2">
      <c r="B12" s="4" t="s">
        <v>7</v>
      </c>
      <c r="C12" s="4"/>
      <c r="D12" s="4"/>
    </row>
    <row r="13" spans="1:11" ht="18" customHeight="1" x14ac:dyDescent="0.2">
      <c r="B13" s="3" t="s">
        <v>8</v>
      </c>
      <c r="C13" s="3"/>
      <c r="D13" s="3"/>
      <c r="E13" s="78"/>
      <c r="F13" s="79"/>
      <c r="H13" s="3" t="s">
        <v>10</v>
      </c>
      <c r="I13" s="3"/>
      <c r="J13" s="43"/>
    </row>
    <row r="14" spans="1:11" ht="18" customHeight="1" x14ac:dyDescent="0.2">
      <c r="B14" s="3" t="s">
        <v>4</v>
      </c>
      <c r="C14" s="3"/>
      <c r="D14" s="3"/>
      <c r="E14" s="78"/>
      <c r="F14" s="79"/>
      <c r="H14" s="3" t="s">
        <v>11</v>
      </c>
      <c r="I14" s="3"/>
      <c r="J14" s="43"/>
    </row>
    <row r="15" spans="1:11" ht="18" customHeight="1" x14ac:dyDescent="0.2">
      <c r="B15" s="3" t="s">
        <v>9</v>
      </c>
      <c r="C15" s="3"/>
      <c r="D15" s="3"/>
      <c r="E15" s="78"/>
      <c r="F15" s="79"/>
      <c r="H15" s="3" t="s">
        <v>12</v>
      </c>
      <c r="I15" s="3"/>
      <c r="J15" s="43"/>
    </row>
    <row r="16" spans="1:11" ht="18" customHeight="1" x14ac:dyDescent="0.2">
      <c r="H16" s="24" t="s">
        <v>81</v>
      </c>
      <c r="I16" s="3"/>
      <c r="J16" s="43"/>
    </row>
    <row r="17" spans="2:10" ht="18" customHeight="1" x14ac:dyDescent="0.2">
      <c r="H17" s="2"/>
      <c r="I17" s="3"/>
      <c r="J17" s="2"/>
    </row>
    <row r="21" spans="2:10" ht="18" customHeight="1" x14ac:dyDescent="0.2">
      <c r="B21" s="21"/>
      <c r="C21" s="19"/>
    </row>
  </sheetData>
  <sheetProtection sheet="1" objects="1" scenarios="1"/>
  <mergeCells count="10">
    <mergeCell ref="E14:F14"/>
    <mergeCell ref="E15:F15"/>
    <mergeCell ref="E8:F8"/>
    <mergeCell ref="E9:F10"/>
    <mergeCell ref="B1:K1"/>
    <mergeCell ref="E5:F5"/>
    <mergeCell ref="E6:F6"/>
    <mergeCell ref="E7:F7"/>
    <mergeCell ref="E13:F13"/>
    <mergeCell ref="A2:B2"/>
  </mergeCells>
  <printOptions horizontalCentered="1"/>
  <pageMargins left="0.45" right="0.45" top="1.5" bottom="0.5" header="0.3" footer="0.3"/>
  <pageSetup scale="62" orientation="portrait" horizontalDpi="4294967293" r:id="rId1"/>
  <headerFooter>
    <oddHeader>&amp;C&amp;G</oddHead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8F677-1EC5-4406-A0AA-147F70816791}">
  <dimension ref="A1:K33"/>
  <sheetViews>
    <sheetView workbookViewId="0">
      <selection activeCell="H34" sqref="H34"/>
    </sheetView>
  </sheetViews>
  <sheetFormatPr defaultColWidth="8.83203125" defaultRowHeight="18" customHeight="1" x14ac:dyDescent="0.2"/>
  <cols>
    <col min="1" max="1" width="8.1640625" bestFit="1" customWidth="1"/>
    <col min="2" max="2" width="7.83203125" customWidth="1"/>
    <col min="3" max="3" width="13.5" customWidth="1"/>
    <col min="4" max="4" width="10" customWidth="1"/>
    <col min="5" max="5" width="22" customWidth="1"/>
    <col min="6" max="6" width="30.83203125" customWidth="1"/>
    <col min="7" max="7" width="4.33203125" style="33" customWidth="1"/>
    <col min="8" max="8" width="4.83203125" customWidth="1"/>
    <col min="9" max="9" width="6.83203125" customWidth="1"/>
    <col min="10" max="10" width="21.83203125" customWidth="1"/>
    <col min="11" max="11" width="16.33203125" customWidth="1"/>
  </cols>
  <sheetData>
    <row r="1" spans="1:11" s="57" customFormat="1" ht="22.5" customHeight="1" x14ac:dyDescent="0.2">
      <c r="A1" s="71">
        <v>44770</v>
      </c>
      <c r="B1" s="85" t="s">
        <v>161</v>
      </c>
      <c r="C1" s="85"/>
      <c r="D1" s="85"/>
      <c r="E1" s="85"/>
      <c r="F1" s="85"/>
      <c r="G1" s="85"/>
      <c r="H1" s="85"/>
      <c r="I1" s="85"/>
      <c r="J1" s="85"/>
      <c r="K1" s="85"/>
    </row>
    <row r="2" spans="1:11" ht="18.75" x14ac:dyDescent="0.2">
      <c r="B2" s="10"/>
      <c r="C2" s="10"/>
      <c r="D2" s="10"/>
      <c r="E2" s="10"/>
      <c r="F2" s="10"/>
      <c r="G2" s="32"/>
      <c r="H2" s="10"/>
      <c r="I2" s="10"/>
      <c r="J2" s="10"/>
      <c r="K2" s="10"/>
    </row>
    <row r="3" spans="1:11" ht="6" customHeight="1" x14ac:dyDescent="0.2"/>
    <row r="4" spans="1:11" ht="15.75" x14ac:dyDescent="0.2">
      <c r="B4" s="1" t="s">
        <v>15</v>
      </c>
      <c r="C4" s="1"/>
      <c r="D4" s="1"/>
      <c r="H4" s="1" t="s">
        <v>103</v>
      </c>
      <c r="I4" s="1"/>
    </row>
    <row r="5" spans="1:11" ht="23.1" customHeight="1" thickBot="1" x14ac:dyDescent="0.25">
      <c r="B5" s="60"/>
      <c r="C5" s="7" t="s">
        <v>62</v>
      </c>
      <c r="D5" s="3"/>
      <c r="G5" s="54" t="b">
        <v>0</v>
      </c>
      <c r="H5" s="3"/>
      <c r="I5" s="7" t="s">
        <v>101</v>
      </c>
      <c r="J5" s="7"/>
    </row>
    <row r="6" spans="1:11" ht="23.1" customHeight="1" thickBot="1" x14ac:dyDescent="0.25">
      <c r="B6" s="61" t="str">
        <f>Unit_Cost_Worksheet!Q12</f>
        <v/>
      </c>
      <c r="C6" s="7" t="s">
        <v>65</v>
      </c>
      <c r="D6" s="3"/>
      <c r="G6" s="54" t="b">
        <v>0</v>
      </c>
      <c r="H6" s="59" t="str">
        <f>IF(COUNT(Unit_Cost_Worksheet!F21,Unit_Cost_Worksheet!H21,Unit_Cost_Worksheet!J21,Unit_Cost_Worksheet!L21,Unit_Cost_Worksheet!N21,Unit_Cost_Worksheet!P21)&gt;0,"X","")</f>
        <v/>
      </c>
      <c r="I6" s="7" t="s">
        <v>160</v>
      </c>
      <c r="J6" s="7"/>
    </row>
    <row r="7" spans="1:11" ht="23.1" customHeight="1" thickBot="1" x14ac:dyDescent="0.25">
      <c r="B7" s="61">
        <f>SUM(Unit_Cost_Worksheet!Q14:Q19)</f>
        <v>0</v>
      </c>
      <c r="C7" s="7" t="s">
        <v>130</v>
      </c>
      <c r="D7" s="3"/>
      <c r="G7" s="54" t="b">
        <v>0</v>
      </c>
      <c r="H7" s="59" t="str">
        <f>IF(COUNT(Unit_Cost_Worksheet!F19,Unit_Cost_Worksheet!H19,Unit_Cost_Worksheet!J19,Unit_Cost_Worksheet!L19,Unit_Cost_Worksheet!N19,Unit_Cost_Worksheet!P19)&gt;0,"X","")</f>
        <v/>
      </c>
      <c r="I7" s="7" t="s">
        <v>18</v>
      </c>
      <c r="J7" s="58"/>
    </row>
    <row r="8" spans="1:11" ht="23.1" customHeight="1" x14ac:dyDescent="0.2">
      <c r="B8" s="62"/>
      <c r="C8" s="55" t="s">
        <v>95</v>
      </c>
      <c r="D8" s="3"/>
      <c r="F8" s="56"/>
      <c r="G8" s="54" t="b">
        <v>0</v>
      </c>
      <c r="H8" s="2"/>
      <c r="I8" s="7" t="s">
        <v>19</v>
      </c>
      <c r="J8" s="58"/>
      <c r="K8" s="42"/>
    </row>
    <row r="9" spans="1:11" ht="23.1" customHeight="1" x14ac:dyDescent="0.2">
      <c r="B9" s="40"/>
      <c r="C9" s="7" t="s">
        <v>63</v>
      </c>
      <c r="D9" s="3"/>
      <c r="F9" s="56"/>
      <c r="G9" s="54" t="b">
        <v>0</v>
      </c>
    </row>
    <row r="10" spans="1:11" ht="23.1" customHeight="1" x14ac:dyDescent="0.2">
      <c r="B10" s="40"/>
      <c r="C10" s="7" t="s">
        <v>64</v>
      </c>
      <c r="D10" s="3"/>
      <c r="G10" s="33" t="b">
        <v>1</v>
      </c>
      <c r="H10" s="2"/>
    </row>
    <row r="11" spans="1:11" ht="6.95" customHeight="1" x14ac:dyDescent="0.2">
      <c r="B11" s="3"/>
      <c r="C11" s="7"/>
      <c r="D11" s="3"/>
      <c r="H11" s="2"/>
    </row>
    <row r="12" spans="1:11" ht="6.95" customHeight="1" x14ac:dyDescent="0.2"/>
    <row r="13" spans="1:11" ht="16.5" thickBot="1" x14ac:dyDescent="0.25">
      <c r="B13" s="1" t="s">
        <v>148</v>
      </c>
      <c r="C13" s="1"/>
      <c r="D13" s="1"/>
      <c r="H13" s="1" t="s">
        <v>104</v>
      </c>
      <c r="I13" s="1"/>
    </row>
    <row r="14" spans="1:11" ht="23.1" customHeight="1" thickBot="1" x14ac:dyDescent="0.25">
      <c r="B14" s="3" t="s">
        <v>20</v>
      </c>
      <c r="C14" s="1"/>
      <c r="D14" s="1"/>
      <c r="E14" s="41"/>
      <c r="G14" s="54" t="b">
        <v>0</v>
      </c>
      <c r="H14" s="59" t="str">
        <f>IF(COUNT(Unit_Cost_Worksheet!F14,Unit_Cost_Worksheet!H14,Unit_Cost_Worksheet!J14,Unit_Cost_Worksheet!L14,Unit_Cost_Worksheet!N14,Unit_Cost_Worksheet!P14)&gt;0,"X","")</f>
        <v/>
      </c>
      <c r="I14" s="7" t="s">
        <v>16</v>
      </c>
      <c r="J14" s="7"/>
    </row>
    <row r="15" spans="1:11" ht="23.1" customHeight="1" thickBot="1" x14ac:dyDescent="0.25">
      <c r="B15" s="63" t="str">
        <f>IF(COUNTIF(Unit_Cost_Worksheet!$E$6:$P$6,Summary4PTRCB!C15)&gt;0,COUNTIF(Unit_Cost_Worksheet!$E$6:$P$6,Summary4PTRCB!C15),"")</f>
        <v/>
      </c>
      <c r="C15" s="3" t="str">
        <f>Pick_list!B2</f>
        <v>Semi-Annual</v>
      </c>
      <c r="E15" s="3"/>
      <c r="G15" s="54" t="b">
        <v>0</v>
      </c>
      <c r="H15" s="59" t="str">
        <f>IF(COUNT(Unit_Cost_Worksheet!F15,Unit_Cost_Worksheet!H15,Unit_Cost_Worksheet!J15,Unit_Cost_Worksheet!L15,Unit_Cost_Worksheet!N15,Unit_Cost_Worksheet!P15,Unit_Cost_Worksheet!F16,Unit_Cost_Worksheet!H16,Unit_Cost_Worksheet!J16,Unit_Cost_Worksheet!L16,Unit_Cost_Worksheet!N16,Unit_Cost_Worksheet!P16,Unit_Cost_Worksheet!F17,Unit_Cost_Worksheet!H17,Unit_Cost_Worksheet!J17,Unit_Cost_Worksheet!L17,Unit_Cost_Worksheet!N17,Unit_Cost_Worksheet!P17,Unit_Cost_Worksheet!F18,Unit_Cost_Worksheet!H18,Unit_Cost_Worksheet!J18,Unit_Cost_Worksheet!L18,Unit_Cost_Worksheet!N18,Unit_Cost_Worksheet!P18)&gt;0,"X","")</f>
        <v/>
      </c>
      <c r="I15" s="7" t="s">
        <v>83</v>
      </c>
      <c r="J15" s="7"/>
    </row>
    <row r="16" spans="1:11" ht="23.1" customHeight="1" thickBot="1" x14ac:dyDescent="0.25">
      <c r="B16" s="63" t="str">
        <f>IF(COUNTIF(Unit_Cost_Worksheet!$E$6:$P$6,Summary4PTRCB!C16)&gt;0,COUNTIF(Unit_Cost_Worksheet!$E$6:$P$6,Summary4PTRCB!C16),"")</f>
        <v/>
      </c>
      <c r="C16" s="3" t="str">
        <f>Pick_list!B3</f>
        <v>Annual</v>
      </c>
      <c r="E16" s="3"/>
      <c r="G16" s="54" t="b">
        <v>0</v>
      </c>
      <c r="H16" s="59"/>
      <c r="I16" s="7" t="s">
        <v>17</v>
      </c>
      <c r="J16" s="7"/>
    </row>
    <row r="17" spans="2:11" ht="23.1" customHeight="1" thickBot="1" x14ac:dyDescent="0.25">
      <c r="B17" s="63" t="str">
        <f>IF(COUNTIF(Unit_Cost_Worksheet!$E$6:$P$6,Summary4PTRCB!C17)&gt;0,COUNTIF(Unit_Cost_Worksheet!$E$6:$P$6,Summary4PTRCB!C17),"")</f>
        <v/>
      </c>
      <c r="C17" s="3" t="str">
        <f>Pick_list!B4</f>
        <v>Bi-Annual</v>
      </c>
      <c r="E17" s="3"/>
      <c r="G17" s="54" t="b">
        <v>0</v>
      </c>
      <c r="H17" s="59" t="str">
        <f>IF(COUNT(Unit_Cost_Worksheet!F28,Unit_Cost_Worksheet!H28,Unit_Cost_Worksheet!J28,Unit_Cost_Worksheet!L28,Unit_Cost_Worksheet!N28,Unit_Cost_Worksheet!P28)&gt;0,"X","")</f>
        <v/>
      </c>
      <c r="I17" s="7" t="s">
        <v>102</v>
      </c>
      <c r="J17" s="7"/>
    </row>
    <row r="18" spans="2:11" ht="23.1" customHeight="1" thickBot="1" x14ac:dyDescent="0.25">
      <c r="B18" s="63" t="str">
        <f>IF(COUNTIF(Unit_Cost_Worksheet!$E$6:$P$6,Summary4PTRCB!C18)&gt;0,COUNTIF(Unit_Cost_Worksheet!$E$6:$P$6,Summary4PTRCB!C18),"")</f>
        <v/>
      </c>
      <c r="C18" s="3" t="str">
        <f>Pick_list!B5</f>
        <v>Other</v>
      </c>
      <c r="D18" s="82"/>
      <c r="E18" s="83"/>
      <c r="F18" s="84"/>
      <c r="G18" s="54" t="b">
        <v>0</v>
      </c>
      <c r="H18" s="59" t="str">
        <f>IF(COUNT(Unit_Cost_Worksheet!F29,Unit_Cost_Worksheet!H29,Unit_Cost_Worksheet!J29,Unit_Cost_Worksheet!L29,Unit_Cost_Worksheet!N29,Unit_Cost_Worksheet!P29)&gt;0,"X","")</f>
        <v/>
      </c>
      <c r="I18" s="7" t="s">
        <v>19</v>
      </c>
      <c r="J18" s="58"/>
      <c r="K18" s="42"/>
    </row>
    <row r="19" spans="2:11" ht="7.5" customHeight="1" x14ac:dyDescent="0.2">
      <c r="H19" s="2"/>
    </row>
    <row r="20" spans="2:11" ht="15.75" x14ac:dyDescent="0.2">
      <c r="B20" s="21">
        <f>SUM(B28:B33)</f>
        <v>0</v>
      </c>
      <c r="C20" s="19" t="s">
        <v>82</v>
      </c>
      <c r="H20" s="2"/>
    </row>
    <row r="21" spans="2:11" ht="9.6" customHeight="1" thickBot="1" x14ac:dyDescent="0.25">
      <c r="H21" s="2"/>
    </row>
    <row r="22" spans="2:11" ht="16.5" thickBot="1" x14ac:dyDescent="0.25">
      <c r="B22" s="63">
        <f>SUM(Unit_Cost_Worksheet!Q14:Q15)</f>
        <v>0</v>
      </c>
      <c r="C22" s="69" t="s">
        <v>166</v>
      </c>
      <c r="H22" s="2"/>
      <c r="I22" s="3"/>
      <c r="J22" s="2"/>
    </row>
    <row r="23" spans="2:11" ht="18" customHeight="1" thickBot="1" x14ac:dyDescent="0.25">
      <c r="B23" s="63" t="str">
        <f>Unit_Cost_Worksheet!Q16</f>
        <v/>
      </c>
      <c r="C23" s="65" t="s">
        <v>163</v>
      </c>
    </row>
    <row r="24" spans="2:11" ht="18" customHeight="1" thickBot="1" x14ac:dyDescent="0.25">
      <c r="B24" s="63" t="str">
        <f>Unit_Cost_Worksheet!Q17</f>
        <v/>
      </c>
      <c r="C24" s="65" t="s">
        <v>164</v>
      </c>
    </row>
    <row r="25" spans="2:11" ht="18" customHeight="1" thickBot="1" x14ac:dyDescent="0.25">
      <c r="B25" s="63" t="str">
        <f>Unit_Cost_Worksheet!Q18</f>
        <v/>
      </c>
      <c r="C25" s="65" t="s">
        <v>165</v>
      </c>
    </row>
    <row r="26" spans="2:11" ht="18" customHeight="1" x14ac:dyDescent="0.2">
      <c r="B26" s="64">
        <f>SUM(B22:B25)</f>
        <v>0</v>
      </c>
      <c r="C26" s="58" t="s">
        <v>167</v>
      </c>
    </row>
    <row r="27" spans="2:11" ht="18" customHeight="1" x14ac:dyDescent="0.2">
      <c r="B27" s="64"/>
      <c r="C27" s="58"/>
    </row>
    <row r="28" spans="2:11" ht="18" hidden="1" customHeight="1" x14ac:dyDescent="0.2">
      <c r="B28" s="70">
        <f>IF(COUNT(Unit_Cost_Worksheet!F14,Unit_Cost_Worksheet!F15,Unit_Cost_Worksheet!F16,Unit_Cost_Worksheet!F17,Unit_Cost_Worksheet!F18)&gt;0,1,0)</f>
        <v>0</v>
      </c>
      <c r="C28" t="s">
        <v>172</v>
      </c>
    </row>
    <row r="29" spans="2:11" ht="18" hidden="1" customHeight="1" x14ac:dyDescent="0.2">
      <c r="B29" s="70">
        <f>IF(COUNT(Unit_Cost_Worksheet!H14,Unit_Cost_Worksheet!H15,Unit_Cost_Worksheet!H16,Unit_Cost_Worksheet!H17,Unit_Cost_Worksheet!H18)&gt;0,1,0)</f>
        <v>0</v>
      </c>
      <c r="C29" t="s">
        <v>173</v>
      </c>
    </row>
    <row r="30" spans="2:11" ht="18" hidden="1" customHeight="1" x14ac:dyDescent="0.2">
      <c r="B30" s="70">
        <f>IF(COUNT(Unit_Cost_Worksheet!J14,Unit_Cost_Worksheet!J15,Unit_Cost_Worksheet!J16,Unit_Cost_Worksheet!J17,Unit_Cost_Worksheet!J18)&gt;0,1,0)</f>
        <v>0</v>
      </c>
      <c r="C30" t="s">
        <v>174</v>
      </c>
    </row>
    <row r="31" spans="2:11" ht="18" hidden="1" customHeight="1" x14ac:dyDescent="0.2">
      <c r="B31" s="70">
        <f>IF(COUNT(Unit_Cost_Worksheet!L14,Unit_Cost_Worksheet!L15,Unit_Cost_Worksheet!L16,Unit_Cost_Worksheet!L17,Unit_Cost_Worksheet!L18)&gt;0,1,0)</f>
        <v>0</v>
      </c>
      <c r="C31" t="s">
        <v>157</v>
      </c>
    </row>
    <row r="32" spans="2:11" ht="18" hidden="1" customHeight="1" x14ac:dyDescent="0.2">
      <c r="B32" s="70">
        <f>IF(COUNT(Unit_Cost_Worksheet!N14,Unit_Cost_Worksheet!N15,Unit_Cost_Worksheet!N16,Unit_Cost_Worksheet!N17,Unit_Cost_Worksheet!N18)&gt;0,1,0)</f>
        <v>0</v>
      </c>
      <c r="C32" t="s">
        <v>158</v>
      </c>
    </row>
    <row r="33" spans="2:3" ht="18" hidden="1" customHeight="1" x14ac:dyDescent="0.2">
      <c r="B33" s="70">
        <f>IF(COUNT(Unit_Cost_Worksheet!P14,Unit_Cost_Worksheet!P15,Unit_Cost_Worksheet!P16,Unit_Cost_Worksheet!P17,Unit_Cost_Worksheet!P18)&gt;0,1,0)</f>
        <v>0</v>
      </c>
      <c r="C33" t="s">
        <v>159</v>
      </c>
    </row>
  </sheetData>
  <sheetProtection sheet="1" objects="1" scenarios="1"/>
  <mergeCells count="2">
    <mergeCell ref="D18:F18"/>
    <mergeCell ref="B1:K1"/>
  </mergeCells>
  <pageMargins left="0.2" right="0.2" top="1.75" bottom="0.25" header="0.3" footer="0.3"/>
  <pageSetup orientation="landscape" r:id="rId1"/>
  <headerFooter>
    <oddHeader>&amp;C&amp;G</odd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9217" r:id="rId5" name="Check Box 1">
              <controlPr defaultSize="0" autoFill="0" autoLine="0" autoPict="0">
                <anchor moveWithCells="1">
                  <from>
                    <xdr:col>7</xdr:col>
                    <xdr:colOff>47625</xdr:colOff>
                    <xdr:row>4</xdr:row>
                    <xdr:rowOff>28575</xdr:rowOff>
                  </from>
                  <to>
                    <xdr:col>7</xdr:col>
                    <xdr:colOff>257175</xdr:colOff>
                    <xdr:row>4</xdr:row>
                    <xdr:rowOff>257175</xdr:rowOff>
                  </to>
                </anchor>
              </controlPr>
            </control>
          </mc:Choice>
        </mc:AlternateContent>
        <mc:AlternateContent xmlns:mc="http://schemas.openxmlformats.org/markup-compatibility/2006">
          <mc:Choice Requires="x14">
            <control shapeId="9220" r:id="rId6" name="Check Box 4">
              <controlPr defaultSize="0" autoFill="0" autoLine="0" autoPict="0">
                <anchor moveWithCells="1">
                  <from>
                    <xdr:col>7</xdr:col>
                    <xdr:colOff>28575</xdr:colOff>
                    <xdr:row>7</xdr:row>
                    <xdr:rowOff>28575</xdr:rowOff>
                  </from>
                  <to>
                    <xdr:col>7</xdr:col>
                    <xdr:colOff>238125</xdr:colOff>
                    <xdr:row>7</xdr:row>
                    <xdr:rowOff>266700</xdr:rowOff>
                  </to>
                </anchor>
              </controlPr>
            </control>
          </mc:Choice>
        </mc:AlternateContent>
        <mc:AlternateContent xmlns:mc="http://schemas.openxmlformats.org/markup-compatibility/2006">
          <mc:Choice Requires="x14">
            <control shapeId="9226" r:id="rId7" name="Check Box 10">
              <controlPr defaultSize="0" autoFill="0" autoLine="0" autoPict="0">
                <anchor moveWithCells="1">
                  <from>
                    <xdr:col>7</xdr:col>
                    <xdr:colOff>47625</xdr:colOff>
                    <xdr:row>16</xdr:row>
                    <xdr:rowOff>28575</xdr:rowOff>
                  </from>
                  <to>
                    <xdr:col>7</xdr:col>
                    <xdr:colOff>257175</xdr:colOff>
                    <xdr:row>16</xdr:row>
                    <xdr:rowOff>257175</xdr:rowOff>
                  </to>
                </anchor>
              </controlPr>
            </control>
          </mc:Choice>
        </mc:AlternateContent>
        <mc:AlternateContent xmlns:mc="http://schemas.openxmlformats.org/markup-compatibility/2006">
          <mc:Choice Requires="x14">
            <control shapeId="9227" r:id="rId8" name="Check Box 11">
              <controlPr defaultSize="0" autoFill="0" autoLine="0" autoPict="0">
                <anchor moveWithCells="1">
                  <from>
                    <xdr:col>7</xdr:col>
                    <xdr:colOff>47625</xdr:colOff>
                    <xdr:row>15</xdr:row>
                    <xdr:rowOff>28575</xdr:rowOff>
                  </from>
                  <to>
                    <xdr:col>7</xdr:col>
                    <xdr:colOff>257175</xdr:colOff>
                    <xdr:row>15</xdr:row>
                    <xdr:rowOff>257175</xdr:rowOff>
                  </to>
                </anchor>
              </controlPr>
            </control>
          </mc:Choice>
        </mc:AlternateContent>
        <mc:AlternateContent xmlns:mc="http://schemas.openxmlformats.org/markup-compatibility/2006">
          <mc:Choice Requires="x14">
            <control shapeId="9228" r:id="rId9" name="Check Box 12">
              <controlPr defaultSize="0" autoFill="0" autoLine="0" autoPict="0">
                <anchor moveWithCells="1">
                  <from>
                    <xdr:col>7</xdr:col>
                    <xdr:colOff>47625</xdr:colOff>
                    <xdr:row>17</xdr:row>
                    <xdr:rowOff>28575</xdr:rowOff>
                  </from>
                  <to>
                    <xdr:col>7</xdr:col>
                    <xdr:colOff>257175</xdr:colOff>
                    <xdr:row>17</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72"/>
  <sheetViews>
    <sheetView showGridLines="0" tabSelected="1" zoomScale="64" zoomScaleNormal="64" workbookViewId="0">
      <pane ySplit="5" topLeftCell="A18" activePane="bottomLeft" state="frozen"/>
      <selection pane="bottomLeft" activeCell="G43" sqref="G43"/>
    </sheetView>
  </sheetViews>
  <sheetFormatPr defaultColWidth="9.33203125" defaultRowHeight="18" customHeight="1" x14ac:dyDescent="0.2"/>
  <cols>
    <col min="1" max="1" width="34" style="6" customWidth="1"/>
    <col min="2" max="2" width="8.83203125" style="6" customWidth="1"/>
    <col min="3" max="3" width="25" style="6" customWidth="1"/>
    <col min="4" max="4" width="3.33203125" style="6" customWidth="1"/>
    <col min="5" max="5" width="10.83203125" style="6" customWidth="1"/>
    <col min="6" max="6" width="13.6640625" style="6" bestFit="1" customWidth="1"/>
    <col min="7" max="7" width="10.5" style="6" customWidth="1"/>
    <col min="8" max="8" width="13.6640625" style="6" bestFit="1" customWidth="1"/>
    <col min="9" max="9" width="9.5" style="6" customWidth="1"/>
    <col min="10" max="10" width="13.6640625" style="6" bestFit="1" customWidth="1"/>
    <col min="11" max="11" width="9.33203125" style="6"/>
    <col min="12" max="12" width="13.6640625" style="6" bestFit="1" customWidth="1"/>
    <col min="13" max="13" width="9.33203125" style="6"/>
    <col min="14" max="14" width="13.6640625" style="6" bestFit="1" customWidth="1"/>
    <col min="15" max="15" width="9.33203125" style="6"/>
    <col min="16" max="16" width="13.6640625" style="6" bestFit="1" customWidth="1"/>
    <col min="17" max="17" width="8.33203125" style="6" customWidth="1"/>
    <col min="18" max="18" width="12.83203125" style="6" customWidth="1"/>
    <col min="19" max="20" width="15.1640625" style="6" customWidth="1"/>
    <col min="21" max="16384" width="9.33203125" style="6"/>
  </cols>
  <sheetData>
    <row r="1" spans="1:20" ht="18" customHeight="1" x14ac:dyDescent="0.2">
      <c r="A1" s="66" t="s">
        <v>192</v>
      </c>
    </row>
    <row r="2" spans="1:20" ht="32.25" customHeight="1" x14ac:dyDescent="0.2">
      <c r="A2" s="108" t="s">
        <v>2</v>
      </c>
      <c r="B2" s="108"/>
      <c r="C2" s="108"/>
      <c r="D2" s="108"/>
      <c r="E2" s="108"/>
      <c r="F2" s="108"/>
      <c r="G2" s="108"/>
      <c r="H2" s="108"/>
      <c r="I2" s="108"/>
      <c r="J2" s="108"/>
      <c r="K2" s="108"/>
      <c r="L2" s="108"/>
      <c r="M2" s="108"/>
      <c r="N2" s="108"/>
      <c r="O2" s="108"/>
      <c r="P2" s="108"/>
      <c r="Q2" s="108"/>
      <c r="R2" s="108"/>
      <c r="S2" s="108"/>
      <c r="T2" s="108"/>
    </row>
    <row r="3" spans="1:20" ht="22.5" customHeight="1" x14ac:dyDescent="0.2">
      <c r="A3" s="97" t="s">
        <v>22</v>
      </c>
      <c r="B3" s="97"/>
      <c r="C3" s="97"/>
      <c r="D3" s="97"/>
      <c r="E3" s="113" t="s">
        <v>79</v>
      </c>
      <c r="F3" s="113"/>
      <c r="G3" s="113"/>
      <c r="H3" s="113"/>
      <c r="I3" s="113"/>
      <c r="J3" s="113"/>
      <c r="K3" s="113"/>
      <c r="L3" s="113"/>
      <c r="M3" s="113"/>
      <c r="N3" s="113"/>
      <c r="O3" s="113"/>
      <c r="P3" s="113"/>
      <c r="Q3" s="87" t="s">
        <v>80</v>
      </c>
      <c r="R3" s="87"/>
      <c r="S3" s="87"/>
      <c r="T3" s="87"/>
    </row>
    <row r="4" spans="1:20" ht="18.75" x14ac:dyDescent="0.2">
      <c r="A4" s="97"/>
      <c r="B4" s="97"/>
      <c r="C4" s="97"/>
      <c r="D4" s="98"/>
      <c r="E4" s="102">
        <v>1</v>
      </c>
      <c r="F4" s="102"/>
      <c r="G4" s="102">
        <v>2</v>
      </c>
      <c r="H4" s="102"/>
      <c r="I4" s="102">
        <v>3</v>
      </c>
      <c r="J4" s="102"/>
      <c r="K4" s="102">
        <v>4</v>
      </c>
      <c r="L4" s="102"/>
      <c r="M4" s="102">
        <v>5</v>
      </c>
      <c r="N4" s="102"/>
      <c r="O4" s="102">
        <v>6</v>
      </c>
      <c r="P4" s="102"/>
      <c r="Q4" s="117" t="s">
        <v>70</v>
      </c>
      <c r="R4" s="97" t="s">
        <v>23</v>
      </c>
      <c r="S4" s="97"/>
      <c r="T4" s="97" t="s">
        <v>24</v>
      </c>
    </row>
    <row r="5" spans="1:20" s="8" customFormat="1" ht="36" customHeight="1" x14ac:dyDescent="0.2">
      <c r="A5" s="97"/>
      <c r="B5" s="97"/>
      <c r="C5" s="97"/>
      <c r="D5" s="97"/>
      <c r="E5" s="48" t="s">
        <v>70</v>
      </c>
      <c r="F5" s="48" t="s">
        <v>23</v>
      </c>
      <c r="G5" s="48" t="s">
        <v>70</v>
      </c>
      <c r="H5" s="48" t="s">
        <v>23</v>
      </c>
      <c r="I5" s="48" t="s">
        <v>70</v>
      </c>
      <c r="J5" s="48" t="s">
        <v>23</v>
      </c>
      <c r="K5" s="48" t="s">
        <v>70</v>
      </c>
      <c r="L5" s="48" t="s">
        <v>23</v>
      </c>
      <c r="M5" s="48" t="s">
        <v>70</v>
      </c>
      <c r="N5" s="48" t="s">
        <v>23</v>
      </c>
      <c r="O5" s="48" t="s">
        <v>70</v>
      </c>
      <c r="P5" s="48" t="s">
        <v>23</v>
      </c>
      <c r="Q5" s="97"/>
      <c r="R5" s="97"/>
      <c r="S5" s="97"/>
      <c r="T5" s="97"/>
    </row>
    <row r="6" spans="1:20" ht="18" customHeight="1" x14ac:dyDescent="0.2">
      <c r="A6" s="99" t="s">
        <v>73</v>
      </c>
      <c r="B6" s="99"/>
      <c r="C6" s="99"/>
      <c r="D6" s="99"/>
      <c r="E6" s="107"/>
      <c r="F6" s="107"/>
      <c r="G6" s="107"/>
      <c r="H6" s="107"/>
      <c r="I6" s="107"/>
      <c r="J6" s="107"/>
      <c r="K6" s="107"/>
      <c r="L6" s="107"/>
      <c r="M6" s="107"/>
      <c r="N6" s="107"/>
      <c r="O6" s="107"/>
      <c r="P6" s="107"/>
      <c r="Q6" s="93"/>
      <c r="R6" s="93"/>
      <c r="S6" s="93"/>
      <c r="T6" s="93"/>
    </row>
    <row r="7" spans="1:20" ht="18" customHeight="1" x14ac:dyDescent="0.2">
      <c r="A7" s="114" t="s">
        <v>77</v>
      </c>
      <c r="B7" s="115"/>
      <c r="C7" s="115"/>
      <c r="D7" s="116"/>
      <c r="E7" s="94"/>
      <c r="F7" s="95"/>
      <c r="G7" s="94"/>
      <c r="H7" s="95"/>
      <c r="I7" s="94"/>
      <c r="J7" s="95"/>
      <c r="K7" s="94"/>
      <c r="L7" s="95"/>
      <c r="M7" s="94"/>
      <c r="N7" s="95"/>
      <c r="O7" s="94"/>
      <c r="P7" s="95"/>
      <c r="Q7" s="93"/>
      <c r="R7" s="105"/>
      <c r="S7" s="105"/>
      <c r="T7" s="93"/>
    </row>
    <row r="8" spans="1:20" ht="18" customHeight="1" x14ac:dyDescent="0.2">
      <c r="A8" s="99" t="s">
        <v>28</v>
      </c>
      <c r="B8" s="99"/>
      <c r="C8" s="99"/>
      <c r="D8" s="99"/>
      <c r="E8" s="43"/>
      <c r="F8" s="44"/>
      <c r="G8" s="43"/>
      <c r="H8" s="44"/>
      <c r="I8" s="43"/>
      <c r="J8" s="44"/>
      <c r="K8" s="43"/>
      <c r="L8" s="44"/>
      <c r="M8" s="43"/>
      <c r="N8" s="44"/>
      <c r="O8" s="43"/>
      <c r="P8" s="44"/>
      <c r="Q8" s="36" t="str">
        <f>IF(SUM(E8,G8,I8,K8,M8,O8)&gt;0,SUM(E8,G8,I8,K8,M8,O8),"")</f>
        <v/>
      </c>
      <c r="R8" s="38" t="str">
        <f t="shared" ref="R8:R10" si="0">IFERROR(T8/Q8,"")</f>
        <v/>
      </c>
      <c r="S8" s="39" t="s">
        <v>72</v>
      </c>
      <c r="T8" s="37" t="str">
        <f>IF((E8*F8)+(G8*H8)+(I8*J8)+(K8*L8)+(M8*N8)+(O8*P8)&gt;0,(E8*F8)+(G8*H8)+(I8*J8)+(K8*L8)+(M8*N8)+(O8*P8),"")</f>
        <v/>
      </c>
    </row>
    <row r="9" spans="1:20" ht="18" customHeight="1" x14ac:dyDescent="0.2">
      <c r="A9" s="99" t="s">
        <v>29</v>
      </c>
      <c r="B9" s="99"/>
      <c r="C9" s="99"/>
      <c r="D9" s="99"/>
      <c r="E9" s="43"/>
      <c r="F9" s="44"/>
      <c r="G9" s="43"/>
      <c r="H9" s="44"/>
      <c r="I9" s="43"/>
      <c r="J9" s="44"/>
      <c r="K9" s="43"/>
      <c r="L9" s="44"/>
      <c r="M9" s="43"/>
      <c r="N9" s="44"/>
      <c r="O9" s="43"/>
      <c r="P9" s="44"/>
      <c r="Q9" s="36" t="str">
        <f t="shared" ref="Q9:Q28" si="1">IF(SUM(E9,G9,I9,K9,M9,O9)&gt;0,SUM(E9,G9,I9,K9,M9,O9),"")</f>
        <v/>
      </c>
      <c r="R9" s="38" t="str">
        <f t="shared" si="0"/>
        <v/>
      </c>
      <c r="S9" s="39" t="s">
        <v>25</v>
      </c>
      <c r="T9" s="37" t="str">
        <f t="shared" ref="T9:T10" si="2">IF((E9*F9)+(G9*H9)+(I9*J9)+(K9*L9)+(M9*N9)+(O9*P9)&gt;0,(E9*F9)+(G9*H9)+(I9*J9)+(K9*L9)+(M9*N9)+(O9*P9),"")</f>
        <v/>
      </c>
    </row>
    <row r="10" spans="1:20" ht="18" customHeight="1" x14ac:dyDescent="0.2">
      <c r="A10" s="99" t="s">
        <v>37</v>
      </c>
      <c r="B10" s="99"/>
      <c r="C10" s="99"/>
      <c r="D10" s="99"/>
      <c r="E10" s="43"/>
      <c r="F10" s="44"/>
      <c r="G10" s="43"/>
      <c r="H10" s="44"/>
      <c r="I10" s="43"/>
      <c r="J10" s="44"/>
      <c r="K10" s="43"/>
      <c r="L10" s="44"/>
      <c r="M10" s="43"/>
      <c r="N10" s="44"/>
      <c r="O10" s="43"/>
      <c r="P10" s="44"/>
      <c r="Q10" s="36" t="str">
        <f t="shared" si="1"/>
        <v/>
      </c>
      <c r="R10" s="38" t="str">
        <f t="shared" si="0"/>
        <v/>
      </c>
      <c r="S10" s="39" t="s">
        <v>26</v>
      </c>
      <c r="T10" s="37" t="str">
        <f t="shared" si="2"/>
        <v/>
      </c>
    </row>
    <row r="11" spans="1:20" ht="18" customHeight="1" x14ac:dyDescent="0.2">
      <c r="A11" s="99" t="s">
        <v>30</v>
      </c>
      <c r="B11" s="99"/>
      <c r="C11" s="99"/>
      <c r="D11" s="99"/>
      <c r="E11" s="99"/>
      <c r="F11" s="99"/>
      <c r="G11" s="99"/>
      <c r="H11" s="99"/>
      <c r="I11" s="99"/>
      <c r="J11" s="99"/>
      <c r="K11" s="99"/>
      <c r="L11" s="99"/>
      <c r="M11" s="99"/>
      <c r="N11" s="99"/>
      <c r="O11" s="99"/>
      <c r="P11" s="99"/>
      <c r="Q11" s="99"/>
      <c r="R11" s="101"/>
      <c r="S11" s="101"/>
      <c r="T11" s="99"/>
    </row>
    <row r="12" spans="1:20" ht="18" customHeight="1" x14ac:dyDescent="0.2">
      <c r="A12" s="100" t="s">
        <v>92</v>
      </c>
      <c r="B12" s="100"/>
      <c r="C12" s="100"/>
      <c r="D12" s="100"/>
      <c r="E12" s="43"/>
      <c r="F12" s="44"/>
      <c r="G12" s="43"/>
      <c r="H12" s="44"/>
      <c r="I12" s="43"/>
      <c r="J12" s="44"/>
      <c r="K12" s="43"/>
      <c r="L12" s="44"/>
      <c r="M12" s="43"/>
      <c r="N12" s="44"/>
      <c r="O12" s="43"/>
      <c r="P12" s="44"/>
      <c r="Q12" s="36" t="str">
        <f t="shared" si="1"/>
        <v/>
      </c>
      <c r="R12" s="38" t="str">
        <f t="shared" ref="R12:R13" si="3">IFERROR(T12/Q12,"")</f>
        <v/>
      </c>
      <c r="S12" s="39" t="s">
        <v>27</v>
      </c>
      <c r="T12" s="37" t="str">
        <f t="shared" ref="T12:T28" si="4">IF((E12*F12)+(G12*H12)+(I12*J12)+(K12*L12)+(M12*N12)+(O12*P12)&gt;0,(E12*F12)+(G12*H12)+(I12*J12)+(K12*L12)+(M12*N12)+(O12*P12),"")</f>
        <v/>
      </c>
    </row>
    <row r="13" spans="1:20" ht="18" customHeight="1" x14ac:dyDescent="0.2">
      <c r="A13" s="100" t="s">
        <v>31</v>
      </c>
      <c r="B13" s="100"/>
      <c r="C13" s="100"/>
      <c r="D13" s="100"/>
      <c r="E13" s="43"/>
      <c r="F13" s="44"/>
      <c r="G13" s="43"/>
      <c r="H13" s="44"/>
      <c r="I13" s="43"/>
      <c r="J13" s="44"/>
      <c r="K13" s="43"/>
      <c r="L13" s="44"/>
      <c r="M13" s="43"/>
      <c r="N13" s="44"/>
      <c r="O13" s="43"/>
      <c r="P13" s="44"/>
      <c r="Q13" s="36" t="str">
        <f t="shared" si="1"/>
        <v/>
      </c>
      <c r="R13" s="38" t="str">
        <f t="shared" si="3"/>
        <v/>
      </c>
      <c r="S13" s="39" t="s">
        <v>189</v>
      </c>
      <c r="T13" s="37" t="str">
        <f t="shared" si="4"/>
        <v/>
      </c>
    </row>
    <row r="14" spans="1:20" ht="18" customHeight="1" x14ac:dyDescent="0.2">
      <c r="A14" s="100" t="s">
        <v>32</v>
      </c>
      <c r="B14" s="100"/>
      <c r="C14" s="100"/>
      <c r="D14" s="100"/>
      <c r="E14" s="43"/>
      <c r="F14" s="44"/>
      <c r="G14" s="43"/>
      <c r="H14" s="44"/>
      <c r="I14" s="43"/>
      <c r="J14" s="44"/>
      <c r="K14" s="43"/>
      <c r="L14" s="44"/>
      <c r="M14" s="43"/>
      <c r="N14" s="44"/>
      <c r="O14" s="43"/>
      <c r="P14" s="44"/>
      <c r="Q14" s="36" t="str">
        <f t="shared" si="1"/>
        <v/>
      </c>
      <c r="R14" s="38" t="str">
        <f>IFERROR(T14/Q14,"")</f>
        <v/>
      </c>
      <c r="S14" s="39" t="s">
        <v>27</v>
      </c>
      <c r="T14" s="37" t="str">
        <f t="shared" si="4"/>
        <v/>
      </c>
    </row>
    <row r="15" spans="1:20" ht="18" customHeight="1" x14ac:dyDescent="0.2">
      <c r="A15" s="100" t="s">
        <v>34</v>
      </c>
      <c r="B15" s="100"/>
      <c r="C15" s="100"/>
      <c r="D15" s="100"/>
      <c r="E15" s="43"/>
      <c r="F15" s="44"/>
      <c r="G15" s="43"/>
      <c r="H15" s="44"/>
      <c r="I15" s="43"/>
      <c r="J15" s="44"/>
      <c r="K15" s="43"/>
      <c r="L15" s="44"/>
      <c r="M15" s="43"/>
      <c r="N15" s="44"/>
      <c r="O15" s="43"/>
      <c r="P15" s="44"/>
      <c r="Q15" s="36" t="str">
        <f t="shared" si="1"/>
        <v/>
      </c>
      <c r="R15" s="38" t="str">
        <f t="shared" ref="R15:R28" si="5">IFERROR(T15/Q15,"")</f>
        <v/>
      </c>
      <c r="S15" s="39" t="s">
        <v>27</v>
      </c>
      <c r="T15" s="37" t="str">
        <f t="shared" si="4"/>
        <v/>
      </c>
    </row>
    <row r="16" spans="1:20" ht="18" customHeight="1" x14ac:dyDescent="0.2">
      <c r="A16" s="100" t="s">
        <v>35</v>
      </c>
      <c r="B16" s="100"/>
      <c r="C16" s="100"/>
      <c r="D16" s="100"/>
      <c r="E16" s="43"/>
      <c r="F16" s="44"/>
      <c r="G16" s="43"/>
      <c r="H16" s="44"/>
      <c r="I16" s="43"/>
      <c r="J16" s="44"/>
      <c r="K16" s="43"/>
      <c r="L16" s="44"/>
      <c r="M16" s="43"/>
      <c r="N16" s="44"/>
      <c r="O16" s="43"/>
      <c r="P16" s="44"/>
      <c r="Q16" s="36" t="str">
        <f t="shared" si="1"/>
        <v/>
      </c>
      <c r="R16" s="38" t="str">
        <f t="shared" si="5"/>
        <v/>
      </c>
      <c r="S16" s="39" t="s">
        <v>27</v>
      </c>
      <c r="T16" s="37" t="str">
        <f t="shared" si="4"/>
        <v/>
      </c>
    </row>
    <row r="17" spans="1:20" ht="18" customHeight="1" x14ac:dyDescent="0.2">
      <c r="A17" s="100" t="s">
        <v>56</v>
      </c>
      <c r="B17" s="100"/>
      <c r="C17" s="100"/>
      <c r="D17" s="100"/>
      <c r="E17" s="43"/>
      <c r="F17" s="44"/>
      <c r="G17" s="43"/>
      <c r="H17" s="44"/>
      <c r="I17" s="43"/>
      <c r="J17" s="44"/>
      <c r="K17" s="43"/>
      <c r="L17" s="44"/>
      <c r="M17" s="43"/>
      <c r="N17" s="44"/>
      <c r="O17" s="43"/>
      <c r="P17" s="44"/>
      <c r="Q17" s="36" t="str">
        <f t="shared" si="1"/>
        <v/>
      </c>
      <c r="R17" s="38" t="str">
        <f t="shared" si="5"/>
        <v/>
      </c>
      <c r="S17" s="39" t="s">
        <v>27</v>
      </c>
      <c r="T17" s="37" t="str">
        <f t="shared" si="4"/>
        <v/>
      </c>
    </row>
    <row r="18" spans="1:20" ht="18" customHeight="1" x14ac:dyDescent="0.2">
      <c r="A18" s="100" t="s">
        <v>36</v>
      </c>
      <c r="B18" s="100"/>
      <c r="C18" s="100"/>
      <c r="D18" s="100"/>
      <c r="E18" s="43"/>
      <c r="F18" s="44"/>
      <c r="G18" s="43"/>
      <c r="H18" s="44"/>
      <c r="I18" s="43"/>
      <c r="J18" s="44"/>
      <c r="K18" s="43"/>
      <c r="L18" s="44"/>
      <c r="M18" s="43"/>
      <c r="N18" s="44"/>
      <c r="O18" s="43"/>
      <c r="P18" s="44"/>
      <c r="Q18" s="36" t="str">
        <f t="shared" si="1"/>
        <v/>
      </c>
      <c r="R18" s="38" t="str">
        <f t="shared" si="5"/>
        <v/>
      </c>
      <c r="S18" s="39" t="s">
        <v>27</v>
      </c>
      <c r="T18" s="37" t="str">
        <f t="shared" si="4"/>
        <v/>
      </c>
    </row>
    <row r="19" spans="1:20" ht="18" customHeight="1" x14ac:dyDescent="0.2">
      <c r="A19" s="100" t="s">
        <v>57</v>
      </c>
      <c r="B19" s="100"/>
      <c r="C19" s="100"/>
      <c r="D19" s="100"/>
      <c r="E19" s="43"/>
      <c r="F19" s="44"/>
      <c r="G19" s="43"/>
      <c r="H19" s="44"/>
      <c r="I19" s="43"/>
      <c r="J19" s="44"/>
      <c r="K19" s="43"/>
      <c r="L19" s="44"/>
      <c r="M19" s="43"/>
      <c r="N19" s="44"/>
      <c r="O19" s="43"/>
      <c r="P19" s="44"/>
      <c r="Q19" s="36" t="str">
        <f>IF(SUM(E19,G19,I19,K19,M19,O19)&gt;0,SUM(E19,G19,I19,K19,M19,O19),"")</f>
        <v/>
      </c>
      <c r="R19" s="38" t="str">
        <f>IFERROR(T19/Q19,"")</f>
        <v/>
      </c>
      <c r="S19" s="39" t="s">
        <v>27</v>
      </c>
      <c r="T19" s="37" t="str">
        <f>IF((E19*F19)+(G19*H19)+(I19*J19)+(K19*L19)+(M19*N19)+(O19*P19)&gt;0,(E19*F19)+(G19*H19)+(I19*J19)+(K19*L19)+(M19*N19)+(O19*P19),"")</f>
        <v/>
      </c>
    </row>
    <row r="20" spans="1:20" ht="18" customHeight="1" x14ac:dyDescent="0.2">
      <c r="A20" s="99" t="s">
        <v>91</v>
      </c>
      <c r="B20" s="99"/>
      <c r="C20" s="99"/>
      <c r="D20" s="99"/>
      <c r="E20" s="99"/>
      <c r="F20" s="99"/>
      <c r="G20" s="99"/>
      <c r="H20" s="99"/>
      <c r="I20" s="99"/>
      <c r="J20" s="99"/>
      <c r="K20" s="99"/>
      <c r="L20" s="99"/>
      <c r="M20" s="99"/>
      <c r="N20" s="99"/>
      <c r="O20" s="99"/>
      <c r="P20" s="99"/>
      <c r="Q20" s="99"/>
      <c r="R20" s="101"/>
      <c r="S20" s="101"/>
      <c r="T20" s="99"/>
    </row>
    <row r="21" spans="1:20" ht="18" customHeight="1" x14ac:dyDescent="0.2">
      <c r="A21" s="100" t="s">
        <v>58</v>
      </c>
      <c r="B21" s="100"/>
      <c r="C21" s="100"/>
      <c r="D21" s="100"/>
      <c r="E21" s="43"/>
      <c r="F21" s="44"/>
      <c r="G21" s="43"/>
      <c r="H21" s="44"/>
      <c r="I21" s="43"/>
      <c r="J21" s="44"/>
      <c r="K21" s="43"/>
      <c r="L21" s="44"/>
      <c r="M21" s="43"/>
      <c r="N21" s="44"/>
      <c r="O21" s="43"/>
      <c r="P21" s="44"/>
      <c r="Q21" s="36" t="str">
        <f t="shared" si="1"/>
        <v/>
      </c>
      <c r="R21" s="38" t="str">
        <f t="shared" si="5"/>
        <v/>
      </c>
      <c r="S21" s="39" t="s">
        <v>27</v>
      </c>
      <c r="T21" s="37" t="str">
        <f t="shared" si="4"/>
        <v/>
      </c>
    </row>
    <row r="22" spans="1:20" ht="18" customHeight="1" x14ac:dyDescent="0.2">
      <c r="A22" s="100" t="s">
        <v>59</v>
      </c>
      <c r="B22" s="100"/>
      <c r="C22" s="100"/>
      <c r="D22" s="100"/>
      <c r="E22" s="43"/>
      <c r="F22" s="44"/>
      <c r="G22" s="43"/>
      <c r="H22" s="44"/>
      <c r="I22" s="43"/>
      <c r="J22" s="44"/>
      <c r="K22" s="43"/>
      <c r="L22" s="44"/>
      <c r="M22" s="43"/>
      <c r="N22" s="44"/>
      <c r="O22" s="43"/>
      <c r="P22" s="44"/>
      <c r="Q22" s="36" t="str">
        <f t="shared" si="1"/>
        <v/>
      </c>
      <c r="R22" s="38" t="str">
        <f t="shared" si="5"/>
        <v/>
      </c>
      <c r="S22" s="39" t="s">
        <v>27</v>
      </c>
      <c r="T22" s="37" t="str">
        <f t="shared" si="4"/>
        <v/>
      </c>
    </row>
    <row r="23" spans="1:20" ht="18" customHeight="1" x14ac:dyDescent="0.2">
      <c r="A23" s="100" t="s">
        <v>116</v>
      </c>
      <c r="B23" s="100"/>
      <c r="C23" s="100"/>
      <c r="D23" s="100"/>
      <c r="E23" s="43"/>
      <c r="F23" s="44"/>
      <c r="G23" s="43"/>
      <c r="H23" s="44"/>
      <c r="I23" s="43"/>
      <c r="J23" s="44"/>
      <c r="K23" s="43"/>
      <c r="L23" s="44"/>
      <c r="M23" s="43"/>
      <c r="N23" s="44"/>
      <c r="O23" s="43"/>
      <c r="P23" s="44"/>
      <c r="Q23" s="36" t="str">
        <f t="shared" ref="Q23" si="6">IF(SUM(E23,G23,I23,K23,M23,O23)&gt;0,SUM(E23,G23,I23,K23,M23,O23),"")</f>
        <v/>
      </c>
      <c r="R23" s="38" t="str">
        <f t="shared" ref="R23" si="7">IFERROR(T23/Q23,"")</f>
        <v/>
      </c>
      <c r="S23" s="39" t="s">
        <v>111</v>
      </c>
      <c r="T23" s="37" t="str">
        <f t="shared" ref="T23" si="8">IF((E23*F23)+(G23*H23)+(I23*J23)+(K23*L23)+(M23*N23)+(O23*P23)&gt;0,(E23*F23)+(G23*H23)+(I23*J23)+(K23*L23)+(M23*N23)+(O23*P23),"")</f>
        <v/>
      </c>
    </row>
    <row r="24" spans="1:20" ht="18" customHeight="1" x14ac:dyDescent="0.2">
      <c r="A24" s="100" t="s">
        <v>117</v>
      </c>
      <c r="B24" s="100"/>
      <c r="C24" s="100"/>
      <c r="D24" s="100"/>
      <c r="E24" s="43"/>
      <c r="F24" s="44"/>
      <c r="G24" s="43"/>
      <c r="H24" s="44"/>
      <c r="I24" s="43"/>
      <c r="J24" s="44"/>
      <c r="K24" s="43"/>
      <c r="L24" s="44"/>
      <c r="M24" s="43"/>
      <c r="N24" s="44"/>
      <c r="O24" s="43"/>
      <c r="P24" s="44"/>
      <c r="Q24" s="36" t="str">
        <f t="shared" ref="Q24" si="9">IF(SUM(E24,G24,I24,K24,M24,O24)&gt;0,SUM(E24,G24,I24,K24,M24,O24),"")</f>
        <v/>
      </c>
      <c r="R24" s="38" t="str">
        <f t="shared" ref="R24" si="10">IFERROR(T24/Q24,"")</f>
        <v/>
      </c>
      <c r="S24" s="39" t="s">
        <v>86</v>
      </c>
      <c r="T24" s="37" t="str">
        <f t="shared" ref="T24" si="11">IF((E24*F24)+(G24*H24)+(I24*J24)+(K24*L24)+(M24*N24)+(O24*P24)&gt;0,(E24*F24)+(G24*H24)+(I24*J24)+(K24*L24)+(M24*N24)+(O24*P24),"")</f>
        <v/>
      </c>
    </row>
    <row r="25" spans="1:20" ht="18" customHeight="1" x14ac:dyDescent="0.2">
      <c r="A25" s="100" t="s">
        <v>118</v>
      </c>
      <c r="B25" s="100"/>
      <c r="C25" s="100"/>
      <c r="D25" s="100"/>
      <c r="E25" s="43"/>
      <c r="F25" s="44"/>
      <c r="G25" s="43"/>
      <c r="H25" s="44"/>
      <c r="I25" s="43"/>
      <c r="J25" s="44"/>
      <c r="K25" s="43"/>
      <c r="L25" s="44"/>
      <c r="M25" s="43"/>
      <c r="N25" s="44"/>
      <c r="O25" s="43"/>
      <c r="P25" s="44"/>
      <c r="Q25" s="36" t="str">
        <f t="shared" ref="Q25" si="12">IF(SUM(E25,G25,I25,K25,M25,O25)&gt;0,SUM(E25,G25,I25,K25,M25,O25),"")</f>
        <v/>
      </c>
      <c r="R25" s="38" t="str">
        <f t="shared" ref="R25" si="13">IFERROR(T25/Q25,"")</f>
        <v/>
      </c>
      <c r="S25" s="39" t="s">
        <v>86</v>
      </c>
      <c r="T25" s="37" t="str">
        <f t="shared" ref="T25" si="14">IF((E25*F25)+(G25*H25)+(I25*J25)+(K25*L25)+(M25*N25)+(O25*P25)&gt;0,(E25*F25)+(G25*H25)+(I25*J25)+(K25*L25)+(M25*N25)+(O25*P25),"")</f>
        <v/>
      </c>
    </row>
    <row r="26" spans="1:20" customFormat="1" ht="18" customHeight="1" x14ac:dyDescent="0.2">
      <c r="A26" s="99" t="s">
        <v>21</v>
      </c>
      <c r="B26" s="99"/>
      <c r="C26" s="99"/>
      <c r="D26" s="99"/>
      <c r="E26" s="99"/>
      <c r="F26" s="99"/>
      <c r="G26" s="99"/>
      <c r="H26" s="99"/>
      <c r="I26" s="99"/>
      <c r="J26" s="99"/>
      <c r="K26" s="99"/>
      <c r="L26" s="99"/>
      <c r="M26" s="99"/>
      <c r="N26" s="99"/>
      <c r="O26" s="99"/>
      <c r="P26" s="99"/>
      <c r="Q26" s="99"/>
      <c r="R26" s="101"/>
      <c r="S26" s="101"/>
      <c r="T26" s="99"/>
    </row>
    <row r="27" spans="1:20" ht="18" customHeight="1" x14ac:dyDescent="0.2">
      <c r="A27" s="18" t="s">
        <v>33</v>
      </c>
      <c r="B27" s="103"/>
      <c r="C27" s="103"/>
      <c r="D27" s="18"/>
      <c r="E27" s="43"/>
      <c r="F27" s="44"/>
      <c r="G27" s="43"/>
      <c r="H27" s="44"/>
      <c r="I27" s="43"/>
      <c r="J27" s="44"/>
      <c r="K27" s="43"/>
      <c r="L27" s="44"/>
      <c r="M27" s="43"/>
      <c r="N27" s="44"/>
      <c r="O27" s="43"/>
      <c r="P27" s="44"/>
      <c r="Q27" s="36" t="str">
        <f t="shared" si="1"/>
        <v/>
      </c>
      <c r="R27" s="38" t="str">
        <f t="shared" si="5"/>
        <v/>
      </c>
      <c r="S27" s="39" t="s">
        <v>86</v>
      </c>
      <c r="T27" s="37" t="str">
        <f t="shared" si="4"/>
        <v/>
      </c>
    </row>
    <row r="28" spans="1:20" ht="18" customHeight="1" x14ac:dyDescent="0.2">
      <c r="A28" s="18" t="s">
        <v>33</v>
      </c>
      <c r="B28" s="103"/>
      <c r="C28" s="103"/>
      <c r="D28" s="18"/>
      <c r="E28" s="43"/>
      <c r="F28" s="44"/>
      <c r="G28" s="43"/>
      <c r="H28" s="44"/>
      <c r="I28" s="43"/>
      <c r="J28" s="44"/>
      <c r="K28" s="43"/>
      <c r="L28" s="44"/>
      <c r="M28" s="43"/>
      <c r="N28" s="44"/>
      <c r="O28" s="43"/>
      <c r="P28" s="44"/>
      <c r="Q28" s="36" t="str">
        <f t="shared" si="1"/>
        <v/>
      </c>
      <c r="R28" s="38" t="str">
        <f t="shared" si="5"/>
        <v/>
      </c>
      <c r="S28" s="39" t="s">
        <v>86</v>
      </c>
      <c r="T28" s="37" t="str">
        <f t="shared" si="4"/>
        <v/>
      </c>
    </row>
    <row r="29" spans="1:20" ht="12" customHeight="1" x14ac:dyDescent="0.2">
      <c r="A29" s="90"/>
      <c r="B29" s="90"/>
      <c r="C29" s="90"/>
      <c r="D29" s="90"/>
      <c r="E29" s="90"/>
      <c r="F29" s="90"/>
      <c r="G29" s="90"/>
      <c r="H29" s="90"/>
      <c r="I29" s="90"/>
      <c r="J29" s="90"/>
      <c r="K29" s="90"/>
      <c r="L29" s="90"/>
      <c r="M29" s="90"/>
      <c r="N29" s="90"/>
      <c r="O29" s="90"/>
      <c r="P29" s="90"/>
      <c r="Q29" s="90"/>
      <c r="R29" s="91"/>
      <c r="S29" s="91"/>
      <c r="T29" s="90"/>
    </row>
    <row r="30" spans="1:20" ht="18" customHeight="1" x14ac:dyDescent="0.2">
      <c r="A30" s="99" t="s">
        <v>38</v>
      </c>
      <c r="B30" s="99"/>
      <c r="C30" s="99"/>
      <c r="D30" s="99"/>
      <c r="E30" s="99"/>
      <c r="F30" s="99"/>
      <c r="G30" s="99"/>
      <c r="H30" s="99"/>
      <c r="I30" s="99"/>
      <c r="J30" s="99"/>
      <c r="K30" s="99"/>
      <c r="L30" s="99"/>
      <c r="M30" s="99"/>
      <c r="N30" s="99"/>
      <c r="O30" s="99"/>
      <c r="P30" s="99"/>
      <c r="Q30" s="99"/>
      <c r="R30" s="112"/>
      <c r="S30" s="112"/>
      <c r="T30" s="99"/>
    </row>
    <row r="31" spans="1:20" ht="18" customHeight="1" x14ac:dyDescent="0.2">
      <c r="A31" s="18" t="s">
        <v>61</v>
      </c>
      <c r="B31" s="45">
        <v>1</v>
      </c>
      <c r="C31" s="96"/>
      <c r="D31" s="96"/>
      <c r="E31" s="43"/>
      <c r="F31" s="44"/>
      <c r="G31" s="43"/>
      <c r="H31" s="44"/>
      <c r="I31" s="43"/>
      <c r="J31" s="44"/>
      <c r="K31" s="43"/>
      <c r="L31" s="44"/>
      <c r="M31" s="43"/>
      <c r="N31" s="44"/>
      <c r="O31" s="43"/>
      <c r="P31" s="44"/>
      <c r="Q31" s="36" t="str">
        <f>IF(SUM(E31,G31,I31,K31,M31,O31)&gt;0,SUM(E31,G31,I31,K31,M31,O31),"")</f>
        <v/>
      </c>
      <c r="R31" s="38" t="str">
        <f t="shared" ref="R31:R32" si="15">IFERROR(T31/Q31,"")</f>
        <v/>
      </c>
      <c r="S31" s="39" t="s">
        <v>190</v>
      </c>
      <c r="T31" s="37" t="str">
        <f t="shared" ref="T31:T32" si="16">IF((E31*F31)+(G31*H31)+(I31*J31)+(K31*L31)+(M31*N31)+(O31*P31)&gt;0,(E31*F31)+(G31*H31)+(I31*J31)+(K31*L31)+(M31*N31)+(O31*P31),"")</f>
        <v/>
      </c>
    </row>
    <row r="32" spans="1:20" ht="18" customHeight="1" x14ac:dyDescent="0.2">
      <c r="A32" s="18" t="s">
        <v>60</v>
      </c>
      <c r="B32" s="45">
        <v>1</v>
      </c>
      <c r="C32" s="96"/>
      <c r="D32" s="96"/>
      <c r="E32" s="43"/>
      <c r="F32" s="44"/>
      <c r="G32" s="43"/>
      <c r="H32" s="44"/>
      <c r="I32" s="43"/>
      <c r="J32" s="44"/>
      <c r="K32" s="43"/>
      <c r="L32" s="44"/>
      <c r="M32" s="43"/>
      <c r="N32" s="44"/>
      <c r="O32" s="43"/>
      <c r="P32" s="44"/>
      <c r="Q32" s="36" t="str">
        <f>IF(SUM(E32,G32,I32,K32,M32,O32)&gt;0,SUM(E32,G32,I32,K32,M32,O32),"")</f>
        <v/>
      </c>
      <c r="R32" s="38" t="str">
        <f t="shared" si="15"/>
        <v/>
      </c>
      <c r="S32" s="39" t="s">
        <v>189</v>
      </c>
      <c r="T32" s="37" t="str">
        <f t="shared" si="16"/>
        <v/>
      </c>
    </row>
    <row r="33" spans="1:22" ht="18" customHeight="1" x14ac:dyDescent="0.2">
      <c r="A33" s="100" t="s">
        <v>193</v>
      </c>
      <c r="B33" s="100"/>
      <c r="C33" s="100"/>
      <c r="D33" s="100"/>
      <c r="E33" s="100"/>
      <c r="F33" s="100"/>
      <c r="G33" s="100"/>
      <c r="H33" s="100"/>
      <c r="I33" s="100"/>
      <c r="J33" s="100"/>
      <c r="K33" s="100"/>
      <c r="L33" s="100"/>
      <c r="M33" s="100"/>
      <c r="N33" s="100"/>
      <c r="O33" s="100"/>
      <c r="P33" s="100"/>
      <c r="Q33" s="100"/>
      <c r="R33" s="111"/>
      <c r="S33" s="111"/>
      <c r="T33" s="100"/>
    </row>
    <row r="34" spans="1:22" s="7" customFormat="1" ht="12" customHeight="1" x14ac:dyDescent="0.2">
      <c r="A34" s="90"/>
      <c r="B34" s="90"/>
      <c r="C34" s="90"/>
      <c r="D34" s="90"/>
      <c r="E34" s="90"/>
      <c r="F34" s="90"/>
      <c r="G34" s="90"/>
      <c r="H34" s="90"/>
      <c r="I34" s="90"/>
      <c r="J34" s="90"/>
      <c r="K34" s="90"/>
      <c r="L34" s="90"/>
      <c r="M34" s="90"/>
      <c r="N34" s="90"/>
      <c r="O34" s="90"/>
      <c r="P34" s="90"/>
      <c r="Q34" s="90"/>
      <c r="R34" s="90"/>
      <c r="S34" s="90"/>
      <c r="T34" s="90"/>
      <c r="V34" s="6"/>
    </row>
    <row r="35" spans="1:22" ht="18" customHeight="1" x14ac:dyDescent="0.2">
      <c r="A35" s="99" t="s">
        <v>119</v>
      </c>
      <c r="B35" s="99"/>
      <c r="C35" s="99"/>
      <c r="D35" s="99"/>
      <c r="E35" s="96" t="str">
        <f>IF(LEN(E6)&gt;0,E6,"")</f>
        <v/>
      </c>
      <c r="F35" s="96"/>
      <c r="G35" s="96" t="str">
        <f>IF(LEN(G6)&gt;0,G6,"")</f>
        <v/>
      </c>
      <c r="H35" s="96"/>
      <c r="I35" s="96" t="str">
        <f>IF(LEN(I6)&gt;0,I6,"")</f>
        <v/>
      </c>
      <c r="J35" s="96"/>
      <c r="K35" s="96" t="str">
        <f>IF(LEN(K6)&gt;0,K6,"")</f>
        <v/>
      </c>
      <c r="L35" s="96"/>
      <c r="M35" s="96" t="str">
        <f>IF(LEN(M6)&gt;0,M6,"")</f>
        <v/>
      </c>
      <c r="N35" s="96"/>
      <c r="O35" s="96" t="str">
        <f>IF(LEN(O6)&gt;0,O6,"")</f>
        <v/>
      </c>
      <c r="P35" s="96"/>
      <c r="Q35" s="93"/>
      <c r="R35" s="105"/>
      <c r="S35" s="105"/>
      <c r="T35" s="93"/>
      <c r="U35" s="34"/>
    </row>
    <row r="36" spans="1:22" ht="18" customHeight="1" x14ac:dyDescent="0.2">
      <c r="A36" s="100" t="s">
        <v>39</v>
      </c>
      <c r="B36" s="100"/>
      <c r="C36" s="100"/>
      <c r="D36" s="100"/>
      <c r="E36" s="43"/>
      <c r="F36" s="44"/>
      <c r="G36" s="43"/>
      <c r="H36" s="44"/>
      <c r="I36" s="43"/>
      <c r="J36" s="44"/>
      <c r="K36" s="43"/>
      <c r="L36" s="44"/>
      <c r="M36" s="43"/>
      <c r="N36" s="44"/>
      <c r="O36" s="43"/>
      <c r="P36" s="44"/>
      <c r="Q36" s="36" t="str">
        <f t="shared" ref="Q36" si="17">IF(SUM(E36,G36,I36,K36,M36,O36)&gt;0,SUM(E36,G36,I36,K36,M36,O36),"")</f>
        <v/>
      </c>
      <c r="R36" s="38" t="str">
        <f>IFERROR(T36/Q36,"")</f>
        <v/>
      </c>
      <c r="S36" s="39" t="s">
        <v>40</v>
      </c>
      <c r="T36" s="37" t="str">
        <f>IF((E36*F36)+(G36*H36)+(I36*J36)+(K36*L36)+(M36*N36)+(O36*P36)&gt;0,(E36*F36)+(G36*H36)+(I36*J36)+(K36*L36)+(M36*N36)+(O36*P36),"")</f>
        <v/>
      </c>
    </row>
    <row r="37" spans="1:22" ht="18" customHeight="1" x14ac:dyDescent="0.2">
      <c r="A37" s="100" t="s">
        <v>67</v>
      </c>
      <c r="B37" s="100"/>
      <c r="C37" s="100"/>
      <c r="D37" s="100"/>
      <c r="E37" s="100"/>
      <c r="F37" s="100"/>
      <c r="G37" s="100"/>
      <c r="H37" s="100"/>
      <c r="I37" s="100"/>
      <c r="J37" s="100"/>
      <c r="K37" s="100"/>
      <c r="L37" s="100"/>
      <c r="M37" s="100"/>
      <c r="N37" s="100"/>
      <c r="O37" s="100"/>
      <c r="P37" s="100"/>
      <c r="Q37" s="100"/>
      <c r="R37" s="106"/>
      <c r="S37" s="106"/>
      <c r="T37" s="100"/>
    </row>
    <row r="38" spans="1:22" ht="18" customHeight="1" x14ac:dyDescent="0.2">
      <c r="A38" s="100" t="s">
        <v>44</v>
      </c>
      <c r="B38" s="100"/>
      <c r="C38" s="100"/>
      <c r="D38" s="100"/>
      <c r="E38" s="43"/>
      <c r="F38" s="44"/>
      <c r="G38" s="43"/>
      <c r="H38" s="44"/>
      <c r="I38" s="43"/>
      <c r="J38" s="44"/>
      <c r="K38" s="43"/>
      <c r="L38" s="44"/>
      <c r="M38" s="43"/>
      <c r="N38" s="44"/>
      <c r="O38" s="43"/>
      <c r="P38" s="44"/>
      <c r="Q38" s="36" t="str">
        <f t="shared" ref="Q38:Q40" si="18">IF(SUM(E38,G38,I38,K38,M38,O38)&gt;0,SUM(E38,G38,I38,K38,M38,O38),"")</f>
        <v/>
      </c>
      <c r="R38" s="38" t="str">
        <f t="shared" ref="R38:R40" si="19">IFERROR(T38/Q38,"")</f>
        <v/>
      </c>
      <c r="S38" s="39" t="s">
        <v>40</v>
      </c>
      <c r="T38" s="37" t="str">
        <f t="shared" ref="T38:T40" si="20">IF((E38*F38)+(G38*H38)+(I38*J38)+(K38*L38)+(M38*N38)+(O38*P38)&gt;0,(E38*F38)+(G38*H38)+(I38*J38)+(K38*L38)+(M38*N38)+(O38*P38),"")</f>
        <v/>
      </c>
    </row>
    <row r="39" spans="1:22" ht="18" customHeight="1" x14ac:dyDescent="0.2">
      <c r="A39" s="100" t="s">
        <v>45</v>
      </c>
      <c r="B39" s="100"/>
      <c r="C39" s="100"/>
      <c r="D39" s="100"/>
      <c r="E39" s="43"/>
      <c r="F39" s="44"/>
      <c r="G39" s="43"/>
      <c r="H39" s="44"/>
      <c r="I39" s="43"/>
      <c r="J39" s="44"/>
      <c r="K39" s="43"/>
      <c r="L39" s="44"/>
      <c r="M39" s="43"/>
      <c r="N39" s="44"/>
      <c r="O39" s="43"/>
      <c r="P39" s="44"/>
      <c r="Q39" s="36" t="str">
        <f t="shared" si="18"/>
        <v/>
      </c>
      <c r="R39" s="38" t="str">
        <f t="shared" si="19"/>
        <v/>
      </c>
      <c r="S39" s="39" t="s">
        <v>40</v>
      </c>
      <c r="T39" s="37" t="str">
        <f t="shared" si="20"/>
        <v/>
      </c>
    </row>
    <row r="40" spans="1:22" ht="18" customHeight="1" x14ac:dyDescent="0.2">
      <c r="A40" s="100" t="s">
        <v>41</v>
      </c>
      <c r="B40" s="100"/>
      <c r="C40" s="100"/>
      <c r="D40" s="100"/>
      <c r="E40" s="43"/>
      <c r="F40" s="44"/>
      <c r="G40" s="43"/>
      <c r="H40" s="44"/>
      <c r="I40" s="43"/>
      <c r="J40" s="44"/>
      <c r="K40" s="43"/>
      <c r="L40" s="44"/>
      <c r="M40" s="43"/>
      <c r="N40" s="44"/>
      <c r="O40" s="43"/>
      <c r="P40" s="44"/>
      <c r="Q40" s="36" t="str">
        <f t="shared" si="18"/>
        <v/>
      </c>
      <c r="R40" s="38" t="str">
        <f t="shared" si="19"/>
        <v/>
      </c>
      <c r="S40" s="39" t="s">
        <v>40</v>
      </c>
      <c r="T40" s="37" t="str">
        <f t="shared" si="20"/>
        <v/>
      </c>
    </row>
    <row r="41" spans="1:22" ht="18" customHeight="1" x14ac:dyDescent="0.2">
      <c r="A41" s="100" t="s">
        <v>42</v>
      </c>
      <c r="B41" s="100"/>
      <c r="C41" s="100"/>
      <c r="D41" s="100"/>
      <c r="E41" s="100"/>
      <c r="F41" s="100"/>
      <c r="G41" s="100"/>
      <c r="H41" s="100"/>
      <c r="I41" s="100"/>
      <c r="J41" s="100"/>
      <c r="K41" s="100"/>
      <c r="L41" s="100"/>
      <c r="M41" s="100"/>
      <c r="N41" s="100"/>
      <c r="O41" s="100"/>
      <c r="P41" s="100"/>
      <c r="Q41" s="100"/>
      <c r="R41" s="106"/>
      <c r="S41" s="106"/>
      <c r="T41" s="100"/>
    </row>
    <row r="42" spans="1:22" ht="18" customHeight="1" x14ac:dyDescent="0.2">
      <c r="A42" s="100" t="s">
        <v>46</v>
      </c>
      <c r="B42" s="100"/>
      <c r="C42" s="100"/>
      <c r="D42" s="100"/>
      <c r="E42" s="43"/>
      <c r="F42" s="44"/>
      <c r="G42" s="43"/>
      <c r="H42" s="44"/>
      <c r="I42" s="43"/>
      <c r="J42" s="44"/>
      <c r="K42" s="43"/>
      <c r="L42" s="44"/>
      <c r="M42" s="43"/>
      <c r="N42" s="44"/>
      <c r="O42" s="43"/>
      <c r="P42" s="44"/>
      <c r="Q42" s="36" t="str">
        <f t="shared" ref="Q42:Q48" si="21">IF(SUM(E42,G42,I42,K42,M42,O42)&gt;0,SUM(E42,G42,I42,K42,M42,O42),"")</f>
        <v/>
      </c>
      <c r="R42" s="38" t="str">
        <f t="shared" ref="R42:R48" si="22">IFERROR(T42/Q42,"")</f>
        <v/>
      </c>
      <c r="S42" s="39" t="s">
        <v>40</v>
      </c>
      <c r="T42" s="37" t="str">
        <f t="shared" ref="T42:T48" si="23">IF((E42*F42)+(G42*H42)+(I42*J42)+(K42*L42)+(M42*N42)+(O42*P42)&gt;0,(E42*F42)+(G42*H42)+(I42*J42)+(K42*L42)+(M42*N42)+(O42*P42),"")</f>
        <v/>
      </c>
    </row>
    <row r="43" spans="1:22" ht="18" customHeight="1" x14ac:dyDescent="0.2">
      <c r="A43" s="100" t="s">
        <v>47</v>
      </c>
      <c r="B43" s="100"/>
      <c r="C43" s="100"/>
      <c r="D43" s="100"/>
      <c r="E43" s="43"/>
      <c r="F43" s="44"/>
      <c r="G43" s="43"/>
      <c r="H43" s="44"/>
      <c r="I43" s="43"/>
      <c r="J43" s="44"/>
      <c r="K43" s="43"/>
      <c r="L43" s="44"/>
      <c r="M43" s="43"/>
      <c r="N43" s="44"/>
      <c r="O43" s="43"/>
      <c r="P43" s="44"/>
      <c r="Q43" s="36" t="str">
        <f t="shared" si="21"/>
        <v/>
      </c>
      <c r="R43" s="38" t="str">
        <f t="shared" si="22"/>
        <v/>
      </c>
      <c r="S43" s="39" t="s">
        <v>40</v>
      </c>
      <c r="T43" s="37" t="str">
        <f t="shared" si="23"/>
        <v/>
      </c>
    </row>
    <row r="44" spans="1:22" ht="18" customHeight="1" x14ac:dyDescent="0.2">
      <c r="A44" s="100" t="s">
        <v>191</v>
      </c>
      <c r="B44" s="100"/>
      <c r="C44" s="100"/>
      <c r="D44" s="100"/>
      <c r="E44" s="43"/>
      <c r="F44" s="44"/>
      <c r="G44" s="43"/>
      <c r="H44" s="44"/>
      <c r="I44" s="43"/>
      <c r="J44" s="44"/>
      <c r="K44" s="43"/>
      <c r="L44" s="44"/>
      <c r="M44" s="43"/>
      <c r="N44" s="44"/>
      <c r="O44" s="43"/>
      <c r="P44" s="44"/>
      <c r="Q44" s="36" t="str">
        <f t="shared" si="21"/>
        <v/>
      </c>
      <c r="R44" s="38" t="str">
        <f t="shared" si="22"/>
        <v/>
      </c>
      <c r="S44" s="39" t="s">
        <v>40</v>
      </c>
      <c r="T44" s="37" t="str">
        <f t="shared" si="23"/>
        <v/>
      </c>
    </row>
    <row r="45" spans="1:22" ht="18" customHeight="1" x14ac:dyDescent="0.2">
      <c r="A45" s="100" t="s">
        <v>43</v>
      </c>
      <c r="B45" s="100"/>
      <c r="C45" s="100"/>
      <c r="D45" s="100"/>
      <c r="E45" s="43"/>
      <c r="F45" s="44"/>
      <c r="G45" s="43"/>
      <c r="H45" s="44"/>
      <c r="I45" s="43"/>
      <c r="J45" s="44"/>
      <c r="K45" s="43"/>
      <c r="L45" s="44"/>
      <c r="M45" s="43"/>
      <c r="N45" s="44"/>
      <c r="O45" s="43"/>
      <c r="P45" s="44"/>
      <c r="Q45" s="36" t="str">
        <f t="shared" si="21"/>
        <v/>
      </c>
      <c r="R45" s="38" t="str">
        <f t="shared" si="22"/>
        <v/>
      </c>
      <c r="S45" s="39" t="s">
        <v>40</v>
      </c>
      <c r="T45" s="37" t="str">
        <f t="shared" si="23"/>
        <v/>
      </c>
    </row>
    <row r="46" spans="1:22" ht="18" customHeight="1" x14ac:dyDescent="0.2">
      <c r="A46" s="18" t="s">
        <v>85</v>
      </c>
      <c r="B46" s="103"/>
      <c r="C46" s="103"/>
      <c r="D46" s="22"/>
      <c r="E46" s="43"/>
      <c r="F46" s="44"/>
      <c r="G46" s="43"/>
      <c r="H46" s="44"/>
      <c r="I46" s="43"/>
      <c r="J46" s="44"/>
      <c r="K46" s="43"/>
      <c r="L46" s="44"/>
      <c r="M46" s="43"/>
      <c r="N46" s="44"/>
      <c r="O46" s="43"/>
      <c r="P46" s="44"/>
      <c r="Q46" s="36" t="str">
        <f t="shared" si="21"/>
        <v/>
      </c>
      <c r="R46" s="38" t="str">
        <f t="shared" si="22"/>
        <v/>
      </c>
      <c r="S46" s="39" t="s">
        <v>40</v>
      </c>
      <c r="T46" s="37" t="str">
        <f t="shared" si="23"/>
        <v/>
      </c>
    </row>
    <row r="47" spans="1:22" ht="18" customHeight="1" x14ac:dyDescent="0.2">
      <c r="A47" s="18" t="s">
        <v>33</v>
      </c>
      <c r="B47" s="103"/>
      <c r="C47" s="103"/>
      <c r="D47" s="22"/>
      <c r="E47" s="43"/>
      <c r="F47" s="44"/>
      <c r="G47" s="43"/>
      <c r="H47" s="44"/>
      <c r="I47" s="43"/>
      <c r="J47" s="44"/>
      <c r="K47" s="43"/>
      <c r="L47" s="44"/>
      <c r="M47" s="43"/>
      <c r="N47" s="44"/>
      <c r="O47" s="43"/>
      <c r="P47" s="44"/>
      <c r="Q47" s="36" t="str">
        <f t="shared" si="21"/>
        <v/>
      </c>
      <c r="R47" s="38" t="str">
        <f t="shared" si="22"/>
        <v/>
      </c>
      <c r="S47" s="39" t="s">
        <v>86</v>
      </c>
      <c r="T47" s="37" t="str">
        <f t="shared" si="23"/>
        <v/>
      </c>
    </row>
    <row r="48" spans="1:22" ht="18" customHeight="1" x14ac:dyDescent="0.2">
      <c r="A48" s="100" t="s">
        <v>120</v>
      </c>
      <c r="B48" s="100"/>
      <c r="C48" s="100"/>
      <c r="D48" s="100"/>
      <c r="E48" s="43"/>
      <c r="F48" s="44"/>
      <c r="G48" s="43"/>
      <c r="H48" s="44"/>
      <c r="I48" s="43"/>
      <c r="J48" s="44"/>
      <c r="K48" s="43"/>
      <c r="L48" s="44"/>
      <c r="M48" s="43"/>
      <c r="N48" s="44"/>
      <c r="O48" s="43"/>
      <c r="P48" s="44"/>
      <c r="Q48" s="36" t="str">
        <f t="shared" si="21"/>
        <v/>
      </c>
      <c r="R48" s="38" t="str">
        <f t="shared" si="22"/>
        <v/>
      </c>
      <c r="S48" s="39" t="s">
        <v>40</v>
      </c>
      <c r="T48" s="37" t="str">
        <f t="shared" si="23"/>
        <v/>
      </c>
    </row>
    <row r="49" spans="1:20" ht="12" customHeight="1" x14ac:dyDescent="0.2">
      <c r="A49" s="90"/>
      <c r="B49" s="90"/>
      <c r="C49" s="90"/>
      <c r="D49" s="90"/>
      <c r="E49" s="90"/>
      <c r="F49" s="90"/>
      <c r="G49" s="90"/>
      <c r="H49" s="90"/>
      <c r="I49" s="90"/>
      <c r="J49" s="90"/>
      <c r="K49" s="90"/>
      <c r="L49" s="90"/>
      <c r="M49" s="90"/>
      <c r="N49" s="90"/>
      <c r="O49" s="90"/>
      <c r="P49" s="90"/>
      <c r="Q49" s="90"/>
      <c r="R49" s="91"/>
      <c r="S49" s="91"/>
      <c r="T49" s="90"/>
    </row>
    <row r="50" spans="1:20" ht="18" customHeight="1" x14ac:dyDescent="0.2">
      <c r="A50" s="99" t="s">
        <v>48</v>
      </c>
      <c r="B50" s="99"/>
      <c r="C50" s="99"/>
      <c r="D50" s="99"/>
      <c r="E50" s="99"/>
      <c r="F50" s="99"/>
      <c r="G50" s="99"/>
      <c r="H50" s="99"/>
      <c r="I50" s="99"/>
      <c r="J50" s="99"/>
      <c r="K50" s="99"/>
      <c r="L50" s="99"/>
      <c r="M50" s="99"/>
      <c r="N50" s="99"/>
      <c r="O50" s="99"/>
      <c r="P50" s="99"/>
      <c r="Q50" s="99"/>
      <c r="R50" s="99"/>
      <c r="S50" s="99"/>
      <c r="T50" s="99"/>
    </row>
    <row r="51" spans="1:20" ht="18" customHeight="1" x14ac:dyDescent="0.2">
      <c r="A51" s="100" t="s">
        <v>134</v>
      </c>
      <c r="B51" s="100"/>
      <c r="C51" s="100"/>
      <c r="D51" s="100"/>
      <c r="E51" s="107"/>
      <c r="F51" s="107"/>
      <c r="G51" s="107"/>
      <c r="H51" s="107"/>
      <c r="I51" s="107"/>
      <c r="J51" s="107"/>
      <c r="K51" s="107"/>
      <c r="L51" s="107"/>
      <c r="M51" s="107"/>
      <c r="N51" s="107"/>
      <c r="O51" s="107"/>
      <c r="P51" s="107"/>
      <c r="Q51" s="93"/>
      <c r="R51" s="105"/>
      <c r="S51" s="105"/>
      <c r="T51" s="93"/>
    </row>
    <row r="52" spans="1:20" ht="18" customHeight="1" x14ac:dyDescent="0.2">
      <c r="A52" s="100" t="s">
        <v>121</v>
      </c>
      <c r="B52" s="100"/>
      <c r="C52" s="100"/>
      <c r="D52" s="100"/>
      <c r="E52" s="43"/>
      <c r="F52" s="44"/>
      <c r="G52" s="43"/>
      <c r="H52" s="44"/>
      <c r="I52" s="43"/>
      <c r="J52" s="44"/>
      <c r="K52" s="43"/>
      <c r="L52" s="44"/>
      <c r="M52" s="43"/>
      <c r="N52" s="44"/>
      <c r="O52" s="43"/>
      <c r="P52" s="44"/>
      <c r="Q52" s="36" t="str">
        <f t="shared" ref="Q52:Q54" si="24">IF(SUM(E52,G52,I52,K52,M52,O52)&gt;0,SUM(E52,G52,I52,K52,M52,O52),"")</f>
        <v/>
      </c>
      <c r="R52" s="38" t="str">
        <f t="shared" ref="R52:R54" si="25">IFERROR(T52/Q52,"")</f>
        <v/>
      </c>
      <c r="S52" s="39" t="s">
        <v>49</v>
      </c>
      <c r="T52" s="37" t="str">
        <f t="shared" ref="T52:T54" si="26">IF((E52*F52)+(G52*H52)+(I52*J52)+(K52*L52)+(M52*N52)+(O52*P52)&gt;0,(E52*F52)+(G52*H52)+(I52*J52)+(K52*L52)+(M52*N52)+(O52*P52),"")</f>
        <v/>
      </c>
    </row>
    <row r="53" spans="1:20" ht="18" customHeight="1" x14ac:dyDescent="0.2">
      <c r="A53" s="100" t="s">
        <v>122</v>
      </c>
      <c r="B53" s="100"/>
      <c r="C53" s="100"/>
      <c r="D53" s="100"/>
      <c r="E53" s="43"/>
      <c r="F53" s="44"/>
      <c r="G53" s="43"/>
      <c r="H53" s="44"/>
      <c r="I53" s="43"/>
      <c r="J53" s="44"/>
      <c r="K53" s="43"/>
      <c r="L53" s="44"/>
      <c r="M53" s="43"/>
      <c r="N53" s="44"/>
      <c r="O53" s="43"/>
      <c r="P53" s="44"/>
      <c r="Q53" s="36" t="str">
        <f t="shared" si="24"/>
        <v/>
      </c>
      <c r="R53" s="38" t="str">
        <f t="shared" si="25"/>
        <v/>
      </c>
      <c r="S53" s="39" t="s">
        <v>50</v>
      </c>
      <c r="T53" s="37" t="str">
        <f t="shared" si="26"/>
        <v/>
      </c>
    </row>
    <row r="54" spans="1:20" ht="18" customHeight="1" x14ac:dyDescent="0.2">
      <c r="A54" s="100" t="s">
        <v>123</v>
      </c>
      <c r="B54" s="100"/>
      <c r="C54" s="100"/>
      <c r="D54" s="100"/>
      <c r="E54" s="43"/>
      <c r="F54" s="44"/>
      <c r="G54" s="43"/>
      <c r="H54" s="44"/>
      <c r="I54" s="43"/>
      <c r="J54" s="44"/>
      <c r="K54" s="43"/>
      <c r="L54" s="44"/>
      <c r="M54" s="43"/>
      <c r="N54" s="44"/>
      <c r="O54" s="43"/>
      <c r="P54" s="44"/>
      <c r="Q54" s="36" t="str">
        <f t="shared" si="24"/>
        <v/>
      </c>
      <c r="R54" s="38" t="str">
        <f t="shared" si="25"/>
        <v/>
      </c>
      <c r="S54" s="39" t="s">
        <v>50</v>
      </c>
      <c r="T54" s="37" t="str">
        <f t="shared" si="26"/>
        <v/>
      </c>
    </row>
    <row r="55" spans="1:20" ht="12" customHeight="1" x14ac:dyDescent="0.2">
      <c r="A55" s="90"/>
      <c r="B55" s="90"/>
      <c r="C55" s="90"/>
      <c r="D55" s="90"/>
      <c r="E55" s="90"/>
      <c r="F55" s="90"/>
      <c r="G55" s="90"/>
      <c r="H55" s="90"/>
      <c r="I55" s="90"/>
      <c r="J55" s="90"/>
      <c r="K55" s="90"/>
      <c r="L55" s="90"/>
      <c r="M55" s="90"/>
      <c r="N55" s="90"/>
      <c r="O55" s="90"/>
      <c r="P55" s="90"/>
      <c r="Q55" s="90"/>
      <c r="R55" s="91"/>
      <c r="S55" s="91"/>
      <c r="T55" s="90"/>
    </row>
    <row r="56" spans="1:20" ht="18" customHeight="1" x14ac:dyDescent="0.2">
      <c r="A56" s="99" t="s">
        <v>150</v>
      </c>
      <c r="B56" s="99"/>
      <c r="C56" s="99"/>
      <c r="D56" s="99"/>
      <c r="E56" s="99"/>
      <c r="F56" s="99"/>
      <c r="G56" s="99"/>
      <c r="H56" s="99"/>
      <c r="I56" s="99"/>
      <c r="J56" s="99"/>
      <c r="K56" s="99"/>
      <c r="L56" s="99"/>
      <c r="M56" s="99"/>
      <c r="N56" s="99"/>
      <c r="O56" s="99"/>
      <c r="P56" s="99"/>
      <c r="Q56" s="99"/>
      <c r="R56" s="112"/>
      <c r="S56" s="112"/>
      <c r="T56" s="99"/>
    </row>
    <row r="57" spans="1:20" ht="18" customHeight="1" x14ac:dyDescent="0.2">
      <c r="A57" s="100" t="s">
        <v>51</v>
      </c>
      <c r="B57" s="100"/>
      <c r="C57" s="100"/>
      <c r="D57" s="100"/>
      <c r="E57" s="43"/>
      <c r="F57" s="44"/>
      <c r="G57" s="43"/>
      <c r="H57" s="44"/>
      <c r="I57" s="43"/>
      <c r="J57" s="44"/>
      <c r="K57" s="43"/>
      <c r="L57" s="44"/>
      <c r="M57" s="43"/>
      <c r="N57" s="44"/>
      <c r="O57" s="43"/>
      <c r="P57" s="44"/>
      <c r="Q57" s="36" t="str">
        <f t="shared" ref="Q57:Q58" si="27">IF(SUM(E57,G57,I57,K57,M57,O57)&gt;0,SUM(E57,G57,I57,K57,M57,O57),"")</f>
        <v/>
      </c>
      <c r="R57" s="38" t="str">
        <f t="shared" ref="R57:R58" si="28">IFERROR(T57/Q57,"")</f>
        <v/>
      </c>
      <c r="S57" s="39" t="s">
        <v>69</v>
      </c>
      <c r="T57" s="37" t="str">
        <f t="shared" ref="T57:T58" si="29">IF((E57*F57)+(G57*H57)+(I57*J57)+(K57*L57)+(M57*N57)+(O57*P57)&gt;0,(E57*F57)+(G57*H57)+(I57*J57)+(K57*L57)+(M57*N57)+(O57*P57),"")</f>
        <v/>
      </c>
    </row>
    <row r="58" spans="1:20" ht="18" customHeight="1" x14ac:dyDescent="0.2">
      <c r="A58" s="100" t="s">
        <v>52</v>
      </c>
      <c r="B58" s="100"/>
      <c r="C58" s="100"/>
      <c r="D58" s="100"/>
      <c r="E58" s="43"/>
      <c r="F58" s="44"/>
      <c r="G58" s="43"/>
      <c r="H58" s="44"/>
      <c r="I58" s="43"/>
      <c r="J58" s="44"/>
      <c r="K58" s="43"/>
      <c r="L58" s="44"/>
      <c r="M58" s="43"/>
      <c r="N58" s="44"/>
      <c r="O58" s="43"/>
      <c r="P58" s="44"/>
      <c r="Q58" s="36" t="str">
        <f t="shared" si="27"/>
        <v/>
      </c>
      <c r="R58" s="38" t="str">
        <f t="shared" si="28"/>
        <v/>
      </c>
      <c r="S58" s="39" t="s">
        <v>68</v>
      </c>
      <c r="T58" s="37" t="str">
        <f t="shared" si="29"/>
        <v/>
      </c>
    </row>
    <row r="59" spans="1:20" ht="12" customHeight="1" x14ac:dyDescent="0.2">
      <c r="A59" s="90"/>
      <c r="B59" s="90"/>
      <c r="C59" s="90"/>
      <c r="D59" s="90"/>
      <c r="E59" s="90"/>
      <c r="F59" s="90"/>
      <c r="G59" s="90"/>
      <c r="H59" s="90"/>
      <c r="I59" s="90"/>
      <c r="J59" s="90"/>
      <c r="K59" s="90"/>
      <c r="L59" s="90"/>
      <c r="M59" s="90"/>
      <c r="N59" s="90"/>
      <c r="O59" s="90"/>
      <c r="P59" s="90"/>
      <c r="Q59" s="90"/>
      <c r="R59" s="91"/>
      <c r="S59" s="91"/>
      <c r="T59" s="92"/>
    </row>
    <row r="60" spans="1:20" s="9" customFormat="1" ht="18" customHeight="1" x14ac:dyDescent="0.2">
      <c r="A60" s="88" t="s">
        <v>89</v>
      </c>
      <c r="B60" s="88"/>
      <c r="C60" s="88"/>
      <c r="D60" s="88"/>
      <c r="E60" s="88"/>
      <c r="F60" s="88"/>
      <c r="G60" s="88"/>
      <c r="H60" s="88"/>
      <c r="I60" s="88"/>
      <c r="J60" s="88"/>
      <c r="K60" s="88"/>
      <c r="L60" s="88"/>
      <c r="M60" s="88"/>
      <c r="N60" s="88"/>
      <c r="O60" s="88"/>
      <c r="P60" s="88"/>
      <c r="Q60" s="88"/>
      <c r="R60" s="88"/>
      <c r="S60" s="89"/>
      <c r="T60" s="23">
        <f>SUM(T8:T59)</f>
        <v>0</v>
      </c>
    </row>
    <row r="62" spans="1:20" ht="18" customHeight="1" x14ac:dyDescent="0.2">
      <c r="A62" s="19" t="s">
        <v>53</v>
      </c>
    </row>
    <row r="63" spans="1:20" ht="96.75" customHeight="1" x14ac:dyDescent="0.2">
      <c r="A63" s="109"/>
      <c r="B63" s="109"/>
      <c r="C63" s="109"/>
      <c r="D63" s="109"/>
      <c r="E63" s="109"/>
      <c r="F63" s="109"/>
      <c r="G63" s="109"/>
      <c r="H63" s="109"/>
      <c r="I63" s="109"/>
      <c r="J63" s="109"/>
      <c r="K63" s="109"/>
      <c r="L63" s="109"/>
      <c r="M63" s="109"/>
      <c r="N63" s="109"/>
      <c r="O63" s="109"/>
      <c r="P63" s="109"/>
      <c r="Q63" s="109"/>
      <c r="R63" s="109"/>
      <c r="S63" s="109"/>
      <c r="T63" s="110"/>
    </row>
    <row r="64" spans="1:20" ht="18" customHeight="1" x14ac:dyDescent="0.2">
      <c r="A64" s="88" t="s">
        <v>87</v>
      </c>
      <c r="B64" s="88"/>
      <c r="C64" s="88"/>
      <c r="D64" s="88"/>
      <c r="E64" s="88"/>
      <c r="F64" s="88"/>
      <c r="G64" s="88"/>
      <c r="H64" s="88"/>
      <c r="I64" s="88"/>
      <c r="J64" s="88"/>
      <c r="K64" s="88"/>
      <c r="L64" s="88"/>
      <c r="M64" s="88"/>
      <c r="N64" s="88"/>
      <c r="O64" s="88"/>
      <c r="P64" s="88"/>
      <c r="Q64" s="88"/>
      <c r="R64" s="88"/>
      <c r="S64" s="89"/>
      <c r="T64" s="46"/>
    </row>
    <row r="65" spans="1:20" ht="18" customHeight="1" x14ac:dyDescent="0.2">
      <c r="A65" s="88" t="s">
        <v>88</v>
      </c>
      <c r="B65" s="88"/>
      <c r="C65" s="88"/>
      <c r="D65" s="88"/>
      <c r="E65" s="88"/>
      <c r="F65" s="88"/>
      <c r="G65" s="88"/>
      <c r="H65" s="88"/>
      <c r="I65" s="88"/>
      <c r="J65" s="88"/>
      <c r="K65" s="88"/>
      <c r="L65" s="88"/>
      <c r="M65" s="88"/>
      <c r="N65" s="88"/>
      <c r="O65" s="88"/>
      <c r="P65" s="88"/>
      <c r="Q65" s="88"/>
      <c r="R65" s="88"/>
      <c r="S65" s="89"/>
      <c r="T65" s="23">
        <f>SUM(T60,T64)</f>
        <v>0</v>
      </c>
    </row>
    <row r="67" spans="1:20" ht="18" customHeight="1" x14ac:dyDescent="0.2">
      <c r="A67" s="86" t="s">
        <v>54</v>
      </c>
      <c r="B67" s="86"/>
      <c r="C67" s="86"/>
      <c r="D67" s="86"/>
      <c r="E67" s="86"/>
      <c r="F67" s="86"/>
      <c r="G67" s="86"/>
      <c r="H67" s="86"/>
      <c r="I67" s="86"/>
      <c r="J67" s="86"/>
      <c r="K67" s="86"/>
      <c r="L67" s="86"/>
      <c r="M67" s="86"/>
      <c r="N67" s="86"/>
      <c r="O67" s="86"/>
      <c r="P67" s="86"/>
      <c r="Q67" s="86"/>
      <c r="R67" s="86"/>
      <c r="S67" s="86"/>
      <c r="T67" s="86"/>
    </row>
    <row r="68" spans="1:20" ht="18" customHeight="1" x14ac:dyDescent="0.2">
      <c r="A68" s="86" t="s">
        <v>155</v>
      </c>
      <c r="B68" s="86"/>
      <c r="C68" s="86"/>
      <c r="D68" s="86"/>
      <c r="E68" s="86"/>
      <c r="F68" s="86"/>
      <c r="G68" s="86"/>
      <c r="H68" s="86"/>
      <c r="I68" s="86"/>
      <c r="J68" s="86"/>
      <c r="K68" s="86"/>
      <c r="L68" s="86"/>
      <c r="M68" s="86"/>
      <c r="N68" s="86"/>
      <c r="O68" s="86"/>
      <c r="P68" s="86"/>
      <c r="Q68" s="86"/>
      <c r="R68" s="86"/>
      <c r="S68" s="86"/>
      <c r="T68" s="86"/>
    </row>
    <row r="69" spans="1:20" ht="18" customHeight="1" x14ac:dyDescent="0.2">
      <c r="A69" s="86" t="s">
        <v>156</v>
      </c>
      <c r="B69" s="86"/>
      <c r="C69" s="86"/>
      <c r="D69" s="86"/>
      <c r="E69" s="86"/>
      <c r="F69" s="86"/>
      <c r="G69" s="86"/>
      <c r="H69" s="86"/>
      <c r="I69" s="86"/>
      <c r="J69" s="86"/>
      <c r="K69" s="86"/>
      <c r="L69" s="86"/>
      <c r="M69" s="86"/>
      <c r="N69" s="86"/>
      <c r="O69" s="86"/>
      <c r="P69" s="86"/>
      <c r="Q69" s="86"/>
      <c r="R69" s="86"/>
      <c r="S69" s="86"/>
      <c r="T69" s="86"/>
    </row>
    <row r="70" spans="1:20" ht="18" customHeight="1" x14ac:dyDescent="0.2">
      <c r="A70" s="86" t="s">
        <v>1</v>
      </c>
      <c r="B70" s="86"/>
      <c r="C70" s="86"/>
      <c r="D70" s="86"/>
      <c r="E70" s="86"/>
      <c r="F70" s="86"/>
      <c r="G70" s="86"/>
      <c r="H70" s="86"/>
      <c r="I70" s="86"/>
      <c r="J70" s="86"/>
      <c r="K70" s="86"/>
      <c r="L70" s="86"/>
      <c r="M70" s="86"/>
      <c r="N70" s="86"/>
      <c r="O70" s="86"/>
      <c r="P70" s="86"/>
      <c r="Q70" s="86"/>
      <c r="R70" s="86"/>
      <c r="S70" s="86"/>
      <c r="T70" s="86"/>
    </row>
    <row r="71" spans="1:20" ht="18" customHeight="1" x14ac:dyDescent="0.2">
      <c r="A71" s="86" t="s">
        <v>55</v>
      </c>
      <c r="B71" s="86"/>
      <c r="C71" s="86"/>
      <c r="D71" s="86"/>
      <c r="E71" s="86"/>
      <c r="F71" s="86"/>
      <c r="G71" s="86"/>
      <c r="H71" s="86"/>
      <c r="I71" s="86"/>
      <c r="J71" s="86"/>
      <c r="K71" s="86"/>
      <c r="L71" s="86"/>
      <c r="M71" s="86"/>
      <c r="N71" s="86"/>
      <c r="O71" s="86"/>
      <c r="P71" s="86"/>
      <c r="Q71" s="86"/>
      <c r="R71" s="86"/>
      <c r="S71" s="86"/>
      <c r="T71" s="86"/>
    </row>
    <row r="72" spans="1:20" ht="18" customHeight="1" x14ac:dyDescent="0.2">
      <c r="A72" s="104" t="s">
        <v>154</v>
      </c>
      <c r="B72" s="104"/>
      <c r="C72" s="104"/>
      <c r="D72" s="104"/>
      <c r="E72" s="104"/>
      <c r="F72" s="104"/>
      <c r="G72" s="104"/>
      <c r="H72" s="104"/>
      <c r="I72" s="104"/>
      <c r="J72" s="104"/>
      <c r="K72" s="104"/>
      <c r="L72" s="104"/>
      <c r="M72" s="104"/>
      <c r="N72" s="104"/>
      <c r="O72" s="104"/>
      <c r="P72" s="104"/>
      <c r="Q72" s="104"/>
      <c r="R72" s="104"/>
      <c r="S72" s="104"/>
      <c r="T72" s="104"/>
    </row>
  </sheetData>
  <sheetProtection sheet="1" objects="1" scenarios="1"/>
  <mergeCells count="105">
    <mergeCell ref="A20:T20"/>
    <mergeCell ref="R4:S5"/>
    <mergeCell ref="Q4:Q5"/>
    <mergeCell ref="O7:P7"/>
    <mergeCell ref="Q7:T7"/>
    <mergeCell ref="T4:T5"/>
    <mergeCell ref="A11:T11"/>
    <mergeCell ref="K4:L4"/>
    <mergeCell ref="A12:D12"/>
    <mergeCell ref="E3:P3"/>
    <mergeCell ref="K51:L51"/>
    <mergeCell ref="M51:N51"/>
    <mergeCell ref="O51:P51"/>
    <mergeCell ref="A53:D53"/>
    <mergeCell ref="A54:D54"/>
    <mergeCell ref="A40:D40"/>
    <mergeCell ref="C32:D32"/>
    <mergeCell ref="A29:T29"/>
    <mergeCell ref="A24:D24"/>
    <mergeCell ref="A25:D25"/>
    <mergeCell ref="B27:C27"/>
    <mergeCell ref="A13:D13"/>
    <mergeCell ref="A14:D14"/>
    <mergeCell ref="A15:D15"/>
    <mergeCell ref="A16:D16"/>
    <mergeCell ref="O4:P4"/>
    <mergeCell ref="A17:D17"/>
    <mergeCell ref="A7:D7"/>
    <mergeCell ref="A23:D23"/>
    <mergeCell ref="A18:D18"/>
    <mergeCell ref="A19:D19"/>
    <mergeCell ref="A21:D21"/>
    <mergeCell ref="A22:D22"/>
    <mergeCell ref="I51:J51"/>
    <mergeCell ref="A2:T2"/>
    <mergeCell ref="A63:T63"/>
    <mergeCell ref="M4:N4"/>
    <mergeCell ref="G6:H6"/>
    <mergeCell ref="I6:J6"/>
    <mergeCell ref="K6:L6"/>
    <mergeCell ref="M6:N6"/>
    <mergeCell ref="O6:P6"/>
    <mergeCell ref="E4:F4"/>
    <mergeCell ref="E6:F6"/>
    <mergeCell ref="A33:T33"/>
    <mergeCell ref="A34:T34"/>
    <mergeCell ref="E35:F35"/>
    <mergeCell ref="G35:H35"/>
    <mergeCell ref="A57:D57"/>
    <mergeCell ref="A58:D58"/>
    <mergeCell ref="A56:T56"/>
    <mergeCell ref="A42:D42"/>
    <mergeCell ref="A43:D43"/>
    <mergeCell ref="A41:T41"/>
    <mergeCell ref="A36:D36"/>
    <mergeCell ref="A30:T30"/>
    <mergeCell ref="C31:D31"/>
    <mergeCell ref="B28:C28"/>
    <mergeCell ref="A72:T72"/>
    <mergeCell ref="A71:T71"/>
    <mergeCell ref="A70:T70"/>
    <mergeCell ref="A68:T68"/>
    <mergeCell ref="A67:T67"/>
    <mergeCell ref="B46:C46"/>
    <mergeCell ref="B47:C47"/>
    <mergeCell ref="A64:S64"/>
    <mergeCell ref="Q35:T35"/>
    <mergeCell ref="A65:S65"/>
    <mergeCell ref="A37:T37"/>
    <mergeCell ref="A35:D35"/>
    <mergeCell ref="A55:T55"/>
    <mergeCell ref="A51:D51"/>
    <mergeCell ref="A52:D52"/>
    <mergeCell ref="A50:T50"/>
    <mergeCell ref="Q51:T51"/>
    <mergeCell ref="A44:D44"/>
    <mergeCell ref="A45:D45"/>
    <mergeCell ref="A48:D48"/>
    <mergeCell ref="A49:T49"/>
    <mergeCell ref="E51:F51"/>
    <mergeCell ref="G51:H51"/>
    <mergeCell ref="A69:T69"/>
    <mergeCell ref="Q3:T3"/>
    <mergeCell ref="A60:S60"/>
    <mergeCell ref="A59:T59"/>
    <mergeCell ref="Q6:T6"/>
    <mergeCell ref="E7:F7"/>
    <mergeCell ref="G7:H7"/>
    <mergeCell ref="I7:J7"/>
    <mergeCell ref="K7:L7"/>
    <mergeCell ref="M7:N7"/>
    <mergeCell ref="I35:J35"/>
    <mergeCell ref="K35:L35"/>
    <mergeCell ref="M35:N35"/>
    <mergeCell ref="O35:P35"/>
    <mergeCell ref="A3:D5"/>
    <mergeCell ref="A8:D8"/>
    <mergeCell ref="A38:D38"/>
    <mergeCell ref="A39:D39"/>
    <mergeCell ref="A26:T26"/>
    <mergeCell ref="A9:D9"/>
    <mergeCell ref="A10:D10"/>
    <mergeCell ref="A6:D6"/>
    <mergeCell ref="G4:H4"/>
    <mergeCell ref="I4:J4"/>
  </mergeCells>
  <printOptions horizontalCentered="1"/>
  <pageMargins left="0.25" right="0.25" top="1.5" bottom="0.5" header="0.3" footer="0.05"/>
  <pageSetup scale="43" orientation="portrait" horizontalDpi="4294967293" r:id="rId1"/>
  <headerFooter>
    <oddHeader>&amp;C&amp;G</oddHeader>
  </headerFooter>
  <drawing r:id="rId2"/>
  <legacyDrawingHF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Pick_list!$B$2:$B$5</xm:f>
          </x14:formula1>
          <xm:sqref>E6:P6</xm:sqref>
        </x14:dataValidation>
        <x14:dataValidation type="list" allowBlank="1" showInputMessage="1" showErrorMessage="1" xr:uid="{00000000-0002-0000-0300-000001000000}">
          <x14:formula1>
            <xm:f>Pick_list!$D$2:$D$6</xm:f>
          </x14:formula1>
          <xm:sqref>E51:P51</xm:sqref>
        </x14:dataValidation>
        <x14:dataValidation type="list" allowBlank="1" showInputMessage="1" showErrorMessage="1" xr:uid="{00000000-0002-0000-0300-000002000000}">
          <x14:formula1>
            <xm:f>Pick_list!$F$2:$F$5</xm:f>
          </x14:formula1>
          <xm:sqref>E7:P7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21"/>
  <sheetViews>
    <sheetView workbookViewId="0"/>
  </sheetViews>
  <sheetFormatPr defaultColWidth="9.33203125" defaultRowHeight="18" customHeight="1" x14ac:dyDescent="0.2"/>
  <cols>
    <col min="1" max="1" width="9.1640625" style="6" bestFit="1" customWidth="1"/>
    <col min="2" max="2" width="35" style="6" customWidth="1"/>
    <col min="3" max="3" width="8.83203125" style="6" customWidth="1"/>
    <col min="4" max="4" width="50.33203125" style="6" customWidth="1"/>
    <col min="5" max="5" width="21.1640625" style="6" customWidth="1"/>
    <col min="6" max="16384" width="9.33203125" style="6"/>
  </cols>
  <sheetData>
    <row r="1" spans="1:6" s="14" customFormat="1" ht="27" x14ac:dyDescent="0.2">
      <c r="A1" s="66">
        <v>44770</v>
      </c>
      <c r="B1" s="119" t="s">
        <v>66</v>
      </c>
      <c r="C1" s="119"/>
      <c r="D1" s="119"/>
      <c r="E1" s="119"/>
    </row>
    <row r="2" spans="1:6" s="14" customFormat="1" ht="33.75" customHeight="1" x14ac:dyDescent="0.2">
      <c r="B2" s="15"/>
      <c r="C2" s="15"/>
      <c r="D2" s="15"/>
      <c r="E2" s="15"/>
      <c r="F2" s="6"/>
    </row>
    <row r="3" spans="1:6" s="8" customFormat="1" ht="18" customHeight="1" x14ac:dyDescent="0.2">
      <c r="B3" s="122" t="s">
        <v>22</v>
      </c>
      <c r="C3" s="122"/>
      <c r="D3" s="122"/>
      <c r="E3" s="35" t="s">
        <v>24</v>
      </c>
      <c r="F3" s="6"/>
    </row>
    <row r="4" spans="1:6" ht="26.1" customHeight="1" x14ac:dyDescent="0.2">
      <c r="B4" s="118" t="s">
        <v>28</v>
      </c>
      <c r="C4" s="118"/>
      <c r="D4" s="118"/>
      <c r="E4" s="29">
        <f>SUM(Unit_Cost_Worksheet!T8)</f>
        <v>0</v>
      </c>
    </row>
    <row r="5" spans="1:6" ht="26.1" customHeight="1" x14ac:dyDescent="0.2">
      <c r="B5" s="118" t="s">
        <v>29</v>
      </c>
      <c r="C5" s="118"/>
      <c r="D5" s="118"/>
      <c r="E5" s="29">
        <f>SUM(Unit_Cost_Worksheet!T9)</f>
        <v>0</v>
      </c>
    </row>
    <row r="6" spans="1:6" ht="26.1" customHeight="1" x14ac:dyDescent="0.2">
      <c r="B6" s="118" t="s">
        <v>96</v>
      </c>
      <c r="C6" s="118"/>
      <c r="D6" s="118"/>
      <c r="E6" s="29">
        <f>SUM(Unit_Cost_Worksheet!T10)</f>
        <v>0</v>
      </c>
    </row>
    <row r="7" spans="1:6" ht="26.1" customHeight="1" x14ac:dyDescent="0.2">
      <c r="B7" s="118" t="s">
        <v>97</v>
      </c>
      <c r="C7" s="118"/>
      <c r="D7" s="118"/>
      <c r="E7" s="29">
        <f>SUM(Unit_Cost_Worksheet!T12)</f>
        <v>0</v>
      </c>
    </row>
    <row r="8" spans="1:6" ht="26.1" customHeight="1" x14ac:dyDescent="0.2">
      <c r="B8" s="118" t="s">
        <v>131</v>
      </c>
      <c r="C8" s="118"/>
      <c r="D8" s="118"/>
      <c r="E8" s="29">
        <f>SUM(Unit_Cost_Worksheet!T13:T19)</f>
        <v>0</v>
      </c>
    </row>
    <row r="9" spans="1:6" ht="26.1" customHeight="1" x14ac:dyDescent="0.2">
      <c r="B9" s="118" t="s">
        <v>132</v>
      </c>
      <c r="C9" s="118"/>
      <c r="D9" s="118"/>
      <c r="E9" s="29">
        <f>SUM(Unit_Cost_Worksheet!T21:T25)</f>
        <v>0</v>
      </c>
    </row>
    <row r="10" spans="1:6" ht="26.1" customHeight="1" x14ac:dyDescent="0.2">
      <c r="B10" s="118" t="s">
        <v>38</v>
      </c>
      <c r="C10" s="118"/>
      <c r="D10" s="118"/>
      <c r="E10" s="29">
        <f>SUM(Unit_Cost_Worksheet!T31:T32)</f>
        <v>0</v>
      </c>
    </row>
    <row r="11" spans="1:6" ht="26.1" customHeight="1" x14ac:dyDescent="0.2">
      <c r="B11" s="118" t="s">
        <v>133</v>
      </c>
      <c r="C11" s="118"/>
      <c r="D11" s="118"/>
      <c r="E11" s="29">
        <f>SUM(Unit_Cost_Worksheet!T36,Unit_Cost_Worksheet!T38:T40,Unit_Cost_Worksheet!T42:T48)</f>
        <v>0</v>
      </c>
    </row>
    <row r="12" spans="1:6" ht="26.1" customHeight="1" x14ac:dyDescent="0.2">
      <c r="B12" s="118" t="s">
        <v>135</v>
      </c>
      <c r="C12" s="118"/>
      <c r="D12" s="118"/>
      <c r="E12" s="29">
        <f>SUM(Unit_Cost_Worksheet!T52:T54)</f>
        <v>0</v>
      </c>
    </row>
    <row r="13" spans="1:6" ht="26.1" customHeight="1" x14ac:dyDescent="0.2">
      <c r="B13" s="118" t="s">
        <v>149</v>
      </c>
      <c r="C13" s="118"/>
      <c r="D13" s="118"/>
      <c r="E13" s="29">
        <f>SUM(Unit_Cost_Worksheet!T57:T58)</f>
        <v>0</v>
      </c>
    </row>
    <row r="14" spans="1:6" ht="12" customHeight="1" x14ac:dyDescent="0.2">
      <c r="B14" s="123"/>
      <c r="C14" s="124"/>
      <c r="D14" s="124"/>
      <c r="E14" s="125"/>
    </row>
    <row r="15" spans="1:6" ht="26.1" customHeight="1" x14ac:dyDescent="0.2">
      <c r="B15" s="118" t="s">
        <v>21</v>
      </c>
      <c r="C15" s="118"/>
      <c r="D15" s="118"/>
      <c r="E15" s="118"/>
    </row>
    <row r="16" spans="1:6" ht="26.1" customHeight="1" x14ac:dyDescent="0.2">
      <c r="B16" s="126" t="str">
        <f>"     Miscellaneous ("&amp;Unit_Cost_Worksheet!B27&amp;")"</f>
        <v xml:space="preserve">     Miscellaneous ()</v>
      </c>
      <c r="C16" s="126"/>
      <c r="D16" s="126"/>
      <c r="E16" s="29">
        <f>SUM(Unit_Cost_Worksheet!T27)</f>
        <v>0</v>
      </c>
    </row>
    <row r="17" spans="2:5" ht="26.1" customHeight="1" x14ac:dyDescent="0.2">
      <c r="B17" s="126" t="str">
        <f>"     Miscellaneous ("&amp;Unit_Cost_Worksheet!B28&amp;")"</f>
        <v xml:space="preserve">     Miscellaneous ()</v>
      </c>
      <c r="C17" s="126"/>
      <c r="D17" s="126"/>
      <c r="E17" s="30">
        <f>SUM(Unit_Cost_Worksheet!T28)</f>
        <v>0</v>
      </c>
    </row>
    <row r="18" spans="2:5" ht="12" customHeight="1" thickBot="1" x14ac:dyDescent="0.25">
      <c r="B18" s="123"/>
      <c r="C18" s="124"/>
      <c r="D18" s="124"/>
      <c r="E18" s="125"/>
    </row>
    <row r="19" spans="2:5" ht="26.1" customHeight="1" thickBot="1" x14ac:dyDescent="0.25">
      <c r="B19" s="120" t="s">
        <v>89</v>
      </c>
      <c r="C19" s="121"/>
      <c r="D19" s="121"/>
      <c r="E19" s="31">
        <f>Unit_Cost_Worksheet!T60</f>
        <v>0</v>
      </c>
    </row>
    <row r="20" spans="2:5" ht="26.1" customHeight="1" thickBot="1" x14ac:dyDescent="0.25">
      <c r="B20" s="120" t="s">
        <v>87</v>
      </c>
      <c r="C20" s="121"/>
      <c r="D20" s="121"/>
      <c r="E20" s="31">
        <f>Unit_Cost_Worksheet!T64</f>
        <v>0</v>
      </c>
    </row>
    <row r="21" spans="2:5" ht="26.1" customHeight="1" thickBot="1" x14ac:dyDescent="0.25">
      <c r="B21" s="120" t="s">
        <v>88</v>
      </c>
      <c r="C21" s="121"/>
      <c r="D21" s="121"/>
      <c r="E21" s="31">
        <f>SUM(E19:E20)</f>
        <v>0</v>
      </c>
    </row>
  </sheetData>
  <sheetProtection sheet="1" objects="1" scenarios="1"/>
  <mergeCells count="20">
    <mergeCell ref="B11:D11"/>
    <mergeCell ref="B10:D10"/>
    <mergeCell ref="B8:D8"/>
    <mergeCell ref="B7:D7"/>
    <mergeCell ref="B6:D6"/>
    <mergeCell ref="B5:D5"/>
    <mergeCell ref="B1:E1"/>
    <mergeCell ref="B20:D20"/>
    <mergeCell ref="B21:D21"/>
    <mergeCell ref="B3:D3"/>
    <mergeCell ref="B4:D4"/>
    <mergeCell ref="B19:D19"/>
    <mergeCell ref="B9:D9"/>
    <mergeCell ref="B14:E14"/>
    <mergeCell ref="B16:D16"/>
    <mergeCell ref="B17:D17"/>
    <mergeCell ref="B15:E15"/>
    <mergeCell ref="B18:E18"/>
    <mergeCell ref="B13:D13"/>
    <mergeCell ref="B12:D12"/>
  </mergeCells>
  <printOptions horizontalCentered="1"/>
  <pageMargins left="0.45" right="0.45" top="2" bottom="0.75" header="0.3" footer="0.3"/>
  <pageSetup scale="87" orientation="portrait" r:id="rId1"/>
  <headerFooter>
    <oddHeader>&amp;C&amp;G</oddHead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85"/>
  <sheetViews>
    <sheetView zoomScaleNormal="100" workbookViewId="0">
      <pane ySplit="2" topLeftCell="A3" activePane="bottomLeft" state="frozen"/>
      <selection pane="bottomLeft"/>
    </sheetView>
  </sheetViews>
  <sheetFormatPr defaultColWidth="9.33203125" defaultRowHeight="12.75" x14ac:dyDescent="0.2"/>
  <cols>
    <col min="1" max="1" width="9" style="11" customWidth="1"/>
    <col min="2" max="5" width="40.83203125" style="11" customWidth="1"/>
    <col min="6" max="16384" width="9.33203125" style="11"/>
  </cols>
  <sheetData>
    <row r="1" spans="1:10" ht="30" x14ac:dyDescent="0.2">
      <c r="A1" s="68">
        <v>44770</v>
      </c>
      <c r="B1" s="129" t="s">
        <v>71</v>
      </c>
      <c r="C1" s="129"/>
      <c r="D1" s="129"/>
      <c r="E1" s="129"/>
      <c r="F1" s="16"/>
      <c r="G1" s="12"/>
      <c r="H1" s="12"/>
      <c r="I1" s="12"/>
      <c r="J1" s="12"/>
    </row>
    <row r="2" spans="1:10" s="13" customFormat="1" ht="54.75" customHeight="1" x14ac:dyDescent="0.2">
      <c r="B2" s="11"/>
      <c r="C2" s="11"/>
      <c r="D2" s="11"/>
      <c r="E2" s="11"/>
    </row>
    <row r="4" spans="1:10" ht="12.75" customHeight="1" x14ac:dyDescent="0.2">
      <c r="B4" s="130" t="s">
        <v>151</v>
      </c>
      <c r="C4" s="130"/>
      <c r="D4" s="130"/>
      <c r="E4" s="130"/>
    </row>
    <row r="5" spans="1:10" ht="12.75" customHeight="1" x14ac:dyDescent="0.2">
      <c r="B5" s="130"/>
      <c r="C5" s="130"/>
      <c r="D5" s="130"/>
      <c r="E5" s="130"/>
    </row>
    <row r="6" spans="1:10" ht="15.75" customHeight="1" x14ac:dyDescent="0.2">
      <c r="B6" s="130"/>
      <c r="C6" s="130"/>
      <c r="D6" s="130"/>
      <c r="E6" s="130"/>
    </row>
    <row r="7" spans="1:10" ht="15.75" customHeight="1" x14ac:dyDescent="0.2">
      <c r="B7" s="130"/>
      <c r="C7" s="130"/>
      <c r="D7" s="130"/>
      <c r="E7" s="130"/>
    </row>
    <row r="8" spans="1:10" x14ac:dyDescent="0.2">
      <c r="B8" s="127" t="s">
        <v>84</v>
      </c>
      <c r="C8" s="127"/>
      <c r="D8" s="127"/>
      <c r="E8" s="127"/>
    </row>
    <row r="9" spans="1:10" x14ac:dyDescent="0.2">
      <c r="B9" s="127"/>
      <c r="C9" s="127"/>
      <c r="D9" s="127"/>
      <c r="E9" s="127"/>
      <c r="G9" s="51"/>
    </row>
    <row r="10" spans="1:10" x14ac:dyDescent="0.2">
      <c r="B10" s="127"/>
      <c r="C10" s="127"/>
      <c r="D10" s="127"/>
      <c r="E10" s="127"/>
    </row>
    <row r="11" spans="1:10" x14ac:dyDescent="0.2">
      <c r="B11" s="127"/>
      <c r="C11" s="127"/>
      <c r="D11" s="127"/>
      <c r="E11" s="127"/>
    </row>
    <row r="12" spans="1:10" ht="15.75" customHeight="1" x14ac:dyDescent="0.2">
      <c r="B12" s="127" t="s">
        <v>90</v>
      </c>
      <c r="C12" s="127"/>
      <c r="D12" s="127"/>
      <c r="E12" s="127"/>
    </row>
    <row r="13" spans="1:10" ht="12.75" customHeight="1" x14ac:dyDescent="0.2">
      <c r="B13" s="127"/>
      <c r="C13" s="127"/>
      <c r="D13" s="127"/>
      <c r="E13" s="127"/>
    </row>
    <row r="14" spans="1:10" ht="12.75" customHeight="1" x14ac:dyDescent="0.2">
      <c r="B14" s="127"/>
      <c r="C14" s="127"/>
      <c r="D14" s="127"/>
      <c r="E14" s="127"/>
    </row>
    <row r="15" spans="1:10" ht="12.75" customHeight="1" x14ac:dyDescent="0.2">
      <c r="B15" s="128" t="s">
        <v>141</v>
      </c>
      <c r="C15" s="128"/>
      <c r="D15" s="128"/>
      <c r="E15" s="128"/>
    </row>
    <row r="16" spans="1:10" x14ac:dyDescent="0.2">
      <c r="B16" s="128"/>
      <c r="C16" s="128"/>
      <c r="D16" s="128"/>
      <c r="E16" s="128"/>
    </row>
    <row r="17" spans="2:5" x14ac:dyDescent="0.2">
      <c r="B17" s="128"/>
      <c r="C17" s="128"/>
      <c r="D17" s="128"/>
      <c r="E17" s="128"/>
    </row>
    <row r="18" spans="2:5" x14ac:dyDescent="0.2">
      <c r="B18" s="128"/>
      <c r="C18" s="128"/>
      <c r="D18" s="128"/>
      <c r="E18" s="128"/>
    </row>
    <row r="19" spans="2:5" x14ac:dyDescent="0.2">
      <c r="B19" s="128"/>
      <c r="C19" s="128"/>
      <c r="D19" s="128"/>
      <c r="E19" s="128"/>
    </row>
    <row r="20" spans="2:5" x14ac:dyDescent="0.2">
      <c r="B20" s="128"/>
      <c r="C20" s="128"/>
      <c r="D20" s="128"/>
      <c r="E20" s="128"/>
    </row>
    <row r="21" spans="2:5" x14ac:dyDescent="0.2">
      <c r="B21" s="128"/>
      <c r="C21" s="128"/>
      <c r="D21" s="128"/>
      <c r="E21" s="128"/>
    </row>
    <row r="22" spans="2:5" ht="15.75" customHeight="1" x14ac:dyDescent="0.2">
      <c r="B22" s="128" t="s">
        <v>142</v>
      </c>
      <c r="C22" s="128"/>
      <c r="D22" s="128"/>
      <c r="E22" s="128"/>
    </row>
    <row r="23" spans="2:5" ht="15.75" customHeight="1" x14ac:dyDescent="0.2">
      <c r="B23" s="128"/>
      <c r="C23" s="128"/>
      <c r="D23" s="128"/>
      <c r="E23" s="128"/>
    </row>
    <row r="24" spans="2:5" ht="15.75" customHeight="1" x14ac:dyDescent="0.2">
      <c r="B24" s="128"/>
      <c r="C24" s="128"/>
      <c r="D24" s="128"/>
      <c r="E24" s="128"/>
    </row>
    <row r="25" spans="2:5" ht="15.75" customHeight="1" x14ac:dyDescent="0.2">
      <c r="B25" s="128"/>
      <c r="C25" s="128"/>
      <c r="D25" s="128"/>
      <c r="E25" s="128"/>
    </row>
    <row r="26" spans="2:5" ht="15.75" customHeight="1" x14ac:dyDescent="0.2">
      <c r="B26" s="128"/>
      <c r="C26" s="128"/>
      <c r="D26" s="128"/>
      <c r="E26" s="128"/>
    </row>
    <row r="27" spans="2:5" ht="15.75" customHeight="1" x14ac:dyDescent="0.2">
      <c r="B27" s="128"/>
      <c r="C27" s="128"/>
      <c r="D27" s="128"/>
      <c r="E27" s="128"/>
    </row>
    <row r="28" spans="2:5" ht="15.75" customHeight="1" x14ac:dyDescent="0.2">
      <c r="B28" s="131" t="s">
        <v>143</v>
      </c>
      <c r="C28" s="128"/>
      <c r="D28" s="128"/>
      <c r="E28" s="128"/>
    </row>
    <row r="29" spans="2:5" ht="15.75" customHeight="1" x14ac:dyDescent="0.2">
      <c r="B29" s="128"/>
      <c r="C29" s="128"/>
      <c r="D29" s="128"/>
      <c r="E29" s="128"/>
    </row>
    <row r="30" spans="2:5" ht="15.75" customHeight="1" x14ac:dyDescent="0.2">
      <c r="B30" s="128"/>
      <c r="C30" s="128"/>
      <c r="D30" s="128"/>
      <c r="E30" s="128"/>
    </row>
    <row r="31" spans="2:5" x14ac:dyDescent="0.2">
      <c r="B31" s="128" t="s">
        <v>144</v>
      </c>
      <c r="C31" s="132"/>
      <c r="D31" s="132"/>
      <c r="E31" s="132"/>
    </row>
    <row r="32" spans="2:5" x14ac:dyDescent="0.2">
      <c r="B32" s="132"/>
      <c r="C32" s="132"/>
      <c r="D32" s="132"/>
      <c r="E32" s="132"/>
    </row>
    <row r="33" spans="2:5" x14ac:dyDescent="0.2">
      <c r="B33" s="132"/>
      <c r="C33" s="132"/>
      <c r="D33" s="132"/>
      <c r="E33" s="132"/>
    </row>
    <row r="34" spans="2:5" x14ac:dyDescent="0.2">
      <c r="B34" s="132"/>
      <c r="C34" s="132"/>
      <c r="D34" s="132"/>
      <c r="E34" s="132"/>
    </row>
    <row r="35" spans="2:5" x14ac:dyDescent="0.2">
      <c r="B35" s="127" t="s">
        <v>124</v>
      </c>
      <c r="C35" s="127"/>
      <c r="D35" s="127"/>
      <c r="E35" s="127"/>
    </row>
    <row r="36" spans="2:5" x14ac:dyDescent="0.2">
      <c r="B36" s="127"/>
      <c r="C36" s="127"/>
      <c r="D36" s="127"/>
      <c r="E36" s="127"/>
    </row>
    <row r="37" spans="2:5" x14ac:dyDescent="0.2">
      <c r="B37" s="127"/>
      <c r="C37" s="127"/>
      <c r="D37" s="127"/>
      <c r="E37" s="127"/>
    </row>
    <row r="38" spans="2:5" ht="15.75" customHeight="1" x14ac:dyDescent="0.2">
      <c r="B38" s="127" t="s">
        <v>125</v>
      </c>
      <c r="C38" s="127"/>
      <c r="D38" s="127"/>
      <c r="E38" s="127"/>
    </row>
    <row r="39" spans="2:5" ht="15.75" customHeight="1" x14ac:dyDescent="0.2">
      <c r="B39" s="127"/>
      <c r="C39" s="127"/>
      <c r="D39" s="127"/>
      <c r="E39" s="127"/>
    </row>
    <row r="40" spans="2:5" ht="15.75" customHeight="1" x14ac:dyDescent="0.2">
      <c r="B40" s="127"/>
      <c r="C40" s="127"/>
      <c r="D40" s="127"/>
      <c r="E40" s="127"/>
    </row>
    <row r="41" spans="2:5" ht="15.75" customHeight="1" x14ac:dyDescent="0.2">
      <c r="B41" s="128" t="s">
        <v>145</v>
      </c>
      <c r="C41" s="128"/>
      <c r="D41" s="128"/>
      <c r="E41" s="128"/>
    </row>
    <row r="42" spans="2:5" ht="15.75" customHeight="1" x14ac:dyDescent="0.2">
      <c r="B42" s="128"/>
      <c r="C42" s="128"/>
      <c r="D42" s="128"/>
      <c r="E42" s="128"/>
    </row>
    <row r="43" spans="2:5" ht="15.75" customHeight="1" x14ac:dyDescent="0.2">
      <c r="B43" s="128"/>
      <c r="C43" s="128"/>
      <c r="D43" s="128"/>
      <c r="E43" s="128"/>
    </row>
    <row r="44" spans="2:5" ht="15.75" customHeight="1" x14ac:dyDescent="0.2">
      <c r="B44" s="128"/>
      <c r="C44" s="128"/>
      <c r="D44" s="128"/>
      <c r="E44" s="128"/>
    </row>
    <row r="45" spans="2:5" ht="15.75" customHeight="1" x14ac:dyDescent="0.2">
      <c r="B45" s="127" t="s">
        <v>126</v>
      </c>
      <c r="C45" s="127"/>
      <c r="D45" s="127"/>
      <c r="E45" s="127"/>
    </row>
    <row r="46" spans="2:5" ht="15.75" customHeight="1" x14ac:dyDescent="0.2">
      <c r="B46" s="127"/>
      <c r="C46" s="127"/>
      <c r="D46" s="127"/>
      <c r="E46" s="127"/>
    </row>
    <row r="47" spans="2:5" ht="15.75" customHeight="1" x14ac:dyDescent="0.2">
      <c r="B47" s="127"/>
      <c r="C47" s="127"/>
      <c r="D47" s="127"/>
      <c r="E47" s="127"/>
    </row>
    <row r="48" spans="2:5" ht="15.75" customHeight="1" x14ac:dyDescent="0.2">
      <c r="B48" s="127"/>
      <c r="C48" s="127"/>
      <c r="D48" s="127"/>
      <c r="E48" s="127"/>
    </row>
    <row r="49" spans="2:5" x14ac:dyDescent="0.2">
      <c r="B49" s="127" t="s">
        <v>146</v>
      </c>
      <c r="C49" s="127"/>
      <c r="D49" s="127"/>
      <c r="E49" s="127"/>
    </row>
    <row r="50" spans="2:5" x14ac:dyDescent="0.2">
      <c r="B50" s="127"/>
      <c r="C50" s="127"/>
      <c r="D50" s="127"/>
      <c r="E50" s="127"/>
    </row>
    <row r="51" spans="2:5" x14ac:dyDescent="0.2">
      <c r="B51" s="127"/>
      <c r="C51" s="127"/>
      <c r="D51" s="127"/>
      <c r="E51" s="127"/>
    </row>
    <row r="52" spans="2:5" ht="12.75" customHeight="1" x14ac:dyDescent="0.2">
      <c r="B52" s="127" t="s">
        <v>138</v>
      </c>
      <c r="C52" s="127"/>
      <c r="D52" s="127"/>
      <c r="E52" s="127"/>
    </row>
    <row r="53" spans="2:5" ht="12.75" customHeight="1" x14ac:dyDescent="0.2">
      <c r="B53" s="127"/>
      <c r="C53" s="127"/>
      <c r="D53" s="127"/>
      <c r="E53" s="127"/>
    </row>
    <row r="54" spans="2:5" ht="12.75" customHeight="1" x14ac:dyDescent="0.2">
      <c r="B54" s="127"/>
      <c r="C54" s="127"/>
      <c r="D54" s="127"/>
      <c r="E54" s="127"/>
    </row>
    <row r="55" spans="2:5" ht="15.75" customHeight="1" x14ac:dyDescent="0.2">
      <c r="B55" s="127"/>
      <c r="C55" s="127"/>
      <c r="D55" s="127"/>
      <c r="E55" s="127"/>
    </row>
    <row r="56" spans="2:5" x14ac:dyDescent="0.2">
      <c r="B56" s="127" t="s">
        <v>139</v>
      </c>
      <c r="C56" s="127"/>
      <c r="D56" s="127"/>
      <c r="E56" s="127"/>
    </row>
    <row r="57" spans="2:5" x14ac:dyDescent="0.2">
      <c r="B57" s="127"/>
      <c r="C57" s="127"/>
      <c r="D57" s="127"/>
      <c r="E57" s="127"/>
    </row>
    <row r="58" spans="2:5" x14ac:dyDescent="0.2">
      <c r="B58" s="127"/>
      <c r="C58" s="127"/>
      <c r="D58" s="127"/>
      <c r="E58" s="127"/>
    </row>
    <row r="59" spans="2:5" x14ac:dyDescent="0.2">
      <c r="B59" s="127"/>
      <c r="C59" s="127"/>
      <c r="D59" s="127"/>
      <c r="E59" s="127"/>
    </row>
    <row r="60" spans="2:5" x14ac:dyDescent="0.2">
      <c r="B60" s="127"/>
      <c r="C60" s="127"/>
      <c r="D60" s="127"/>
      <c r="E60" s="127"/>
    </row>
    <row r="61" spans="2:5" x14ac:dyDescent="0.2">
      <c r="B61" s="127"/>
      <c r="C61" s="127"/>
      <c r="D61" s="127"/>
      <c r="E61" s="127"/>
    </row>
    <row r="62" spans="2:5" x14ac:dyDescent="0.2">
      <c r="B62" s="127"/>
      <c r="C62" s="127"/>
      <c r="D62" s="127"/>
      <c r="E62" s="127"/>
    </row>
    <row r="63" spans="2:5" x14ac:dyDescent="0.2">
      <c r="B63" s="127" t="s">
        <v>140</v>
      </c>
      <c r="C63" s="127"/>
      <c r="D63" s="127"/>
      <c r="E63" s="127"/>
    </row>
    <row r="64" spans="2:5" x14ac:dyDescent="0.2">
      <c r="B64" s="127"/>
      <c r="C64" s="127"/>
      <c r="D64" s="127"/>
      <c r="E64" s="127"/>
    </row>
    <row r="65" spans="2:5" x14ac:dyDescent="0.2">
      <c r="B65" s="127"/>
      <c r="C65" s="127"/>
      <c r="D65" s="127"/>
      <c r="E65" s="127"/>
    </row>
    <row r="66" spans="2:5" x14ac:dyDescent="0.2">
      <c r="B66" s="127"/>
      <c r="C66" s="127"/>
      <c r="D66" s="127"/>
      <c r="E66" s="127"/>
    </row>
    <row r="67" spans="2:5" x14ac:dyDescent="0.2">
      <c r="B67" s="127"/>
      <c r="C67" s="127"/>
      <c r="D67" s="127"/>
      <c r="E67" s="127"/>
    </row>
    <row r="68" spans="2:5" x14ac:dyDescent="0.2">
      <c r="B68" s="127"/>
      <c r="C68" s="127"/>
      <c r="D68" s="127"/>
      <c r="E68" s="127"/>
    </row>
    <row r="69" spans="2:5" x14ac:dyDescent="0.2">
      <c r="B69" s="127"/>
      <c r="C69" s="127"/>
      <c r="D69" s="127"/>
      <c r="E69" s="127"/>
    </row>
    <row r="70" spans="2:5" ht="12.75" customHeight="1" x14ac:dyDescent="0.2">
      <c r="B70" s="127" t="s">
        <v>127</v>
      </c>
      <c r="C70" s="127"/>
      <c r="D70" s="127"/>
      <c r="E70" s="127"/>
    </row>
    <row r="71" spans="2:5" ht="12.75" customHeight="1" x14ac:dyDescent="0.2">
      <c r="B71" s="127"/>
      <c r="C71" s="127"/>
      <c r="D71" s="127"/>
      <c r="E71" s="127"/>
    </row>
    <row r="72" spans="2:5" ht="12.75" customHeight="1" x14ac:dyDescent="0.2">
      <c r="B72" s="127"/>
      <c r="C72" s="127"/>
      <c r="D72" s="127"/>
      <c r="E72" s="127"/>
    </row>
    <row r="73" spans="2:5" ht="12.75" customHeight="1" x14ac:dyDescent="0.2">
      <c r="B73" s="127"/>
      <c r="C73" s="127"/>
      <c r="D73" s="127"/>
      <c r="E73" s="127"/>
    </row>
    <row r="74" spans="2:5" x14ac:dyDescent="0.2">
      <c r="B74" s="127"/>
      <c r="C74" s="127"/>
      <c r="D74" s="127"/>
      <c r="E74" s="127"/>
    </row>
    <row r="75" spans="2:5" x14ac:dyDescent="0.2">
      <c r="B75" s="127" t="s">
        <v>128</v>
      </c>
      <c r="C75" s="127"/>
      <c r="D75" s="127"/>
      <c r="E75" s="127"/>
    </row>
    <row r="76" spans="2:5" x14ac:dyDescent="0.2">
      <c r="B76" s="127"/>
      <c r="C76" s="127"/>
      <c r="D76" s="127"/>
      <c r="E76" s="127"/>
    </row>
    <row r="77" spans="2:5" x14ac:dyDescent="0.2">
      <c r="B77" s="127"/>
      <c r="C77" s="127"/>
      <c r="D77" s="127"/>
      <c r="E77" s="127"/>
    </row>
    <row r="78" spans="2:5" x14ac:dyDescent="0.2">
      <c r="B78" s="127"/>
      <c r="C78" s="127"/>
      <c r="D78" s="127"/>
      <c r="E78" s="127"/>
    </row>
    <row r="79" spans="2:5" x14ac:dyDescent="0.2">
      <c r="B79" s="127"/>
      <c r="C79" s="127"/>
      <c r="D79" s="127"/>
      <c r="E79" s="127"/>
    </row>
    <row r="80" spans="2:5" x14ac:dyDescent="0.2">
      <c r="B80" s="127"/>
      <c r="C80" s="127"/>
      <c r="D80" s="127"/>
      <c r="E80" s="127"/>
    </row>
    <row r="81" spans="2:5" x14ac:dyDescent="0.2">
      <c r="B81" s="127" t="s">
        <v>129</v>
      </c>
      <c r="C81" s="127"/>
      <c r="D81" s="127"/>
      <c r="E81" s="127"/>
    </row>
    <row r="82" spans="2:5" x14ac:dyDescent="0.2">
      <c r="B82" s="127"/>
      <c r="C82" s="127"/>
      <c r="D82" s="127"/>
      <c r="E82" s="127"/>
    </row>
    <row r="83" spans="2:5" x14ac:dyDescent="0.2">
      <c r="B83" s="127"/>
      <c r="C83" s="127"/>
      <c r="D83" s="127"/>
      <c r="E83" s="127"/>
    </row>
    <row r="84" spans="2:5" ht="12.75" customHeight="1" x14ac:dyDescent="0.2">
      <c r="B84" s="49"/>
      <c r="C84" s="49"/>
      <c r="D84" s="49"/>
      <c r="E84" s="49"/>
    </row>
    <row r="85" spans="2:5" ht="15.75" x14ac:dyDescent="0.2">
      <c r="B85" s="17"/>
    </row>
  </sheetData>
  <sheetProtection sheet="1" objects="1" scenarios="1"/>
  <mergeCells count="19">
    <mergeCell ref="B75:E80"/>
    <mergeCell ref="B81:E83"/>
    <mergeCell ref="B38:E40"/>
    <mergeCell ref="B41:E44"/>
    <mergeCell ref="B45:E48"/>
    <mergeCell ref="B56:E62"/>
    <mergeCell ref="B63:E69"/>
    <mergeCell ref="B70:E74"/>
    <mergeCell ref="B52:E55"/>
    <mergeCell ref="B22:E27"/>
    <mergeCell ref="B28:E30"/>
    <mergeCell ref="B31:E34"/>
    <mergeCell ref="B35:E37"/>
    <mergeCell ref="B49:E51"/>
    <mergeCell ref="B8:E11"/>
    <mergeCell ref="B15:E21"/>
    <mergeCell ref="B1:E1"/>
    <mergeCell ref="B12:E14"/>
    <mergeCell ref="B4:E7"/>
  </mergeCells>
  <hyperlinks>
    <hyperlink ref="B15:E21" r:id="rId1" display="(4) Groundwater Monitoring - Peristaltic: Includes all costs (labor, equipment, materials, and well consumables) using a peristaltic pump to monitor (see above), purge, sample groundwater, decontaminate equipment, take water level measurements, and handle contaminated purge water (DEQ understands this to mean disposal of groundwater to the ground surface according to the Disposal of Untreated Purge Water from Monitoring Wells flowchart dated 7/27/2015(). If purge water must be containerized and/or treated in a different manner, additional scope and budget may be required.) Groundwater sampling to be conducted using a low-flow method. The cost should be on a per well basis." xr:uid="{00000000-0004-0000-0000-000000000000}"/>
    <hyperlink ref="B22:E27" r:id="rId2" display="(5) Groundwater Monitoring - Bladder: Includes all costs (labor, equipment, materials, and well consumables) using a bladder pump to monitor (see above), purge, sample groundwater, decontaminate equipment, take water level measurements, and handle contaminated purge water (DEQ understands this to mean disposal of groundwater to the ground surface according to the Disposal of Untreated Purge Water from Monitoring Wells flowchart dated 7/27/2015. If purge water must be containerized and/or treated in a different manner, additional scope and budget may be required.) Groundwater sampling to be conducted using a low-flow method. The cost should be on a per well basis." xr:uid="{00000000-0004-0000-0000-000001000000}"/>
    <hyperlink ref="B28:E30" r:id="rId3" display="(6) Groundwater Monitoring – No Purge: Includes all costs (labor, equipment, materials, and well consumables) to monitor (see above), sample groundwater, decontaminate equipment, and take water level measurements.The cost should be on a per well basis." xr:uid="{00000000-0004-0000-0000-000002000000}"/>
    <hyperlink ref="B31:E34" r:id="rId4" display="(7) Groundwater Monitoring – Low Yield Modifier: Includes all additional on-site labor costs associated with groundwater well purging, monitoring, and sampling of wells which are low yield / low production. Low yield is defined as a monitoring well that is not capable of adequate groundwater production at the median low-flow purging rate of 200 ml/min without exhibiting drawdown in excess of DEQ guidelines.  The cost should be on a per well basis." xr:uid="{00000000-0004-0000-0000-000003000000}"/>
    <hyperlink ref="B41:E44" r:id="rId5" display="(10) Contaminated Purge Water - Offsite Disposal: Includes the costs (labor, equipment, and materials) for containerizing, handling, shipping, and disposal or treatment of purge water that cannot be disposed of on the ground surface according to the Disposal of Untreated Purge Water from Monitoring Wells flowchart dated July 27, 2015. This cost should be presented on a per work plan basis. " xr:uid="{00000000-0004-0000-0000-000004000000}"/>
  </hyperlinks>
  <pageMargins left="0.7" right="0.7" top="1.5" bottom="0.75" header="0.3" footer="0.3"/>
  <pageSetup scale="53" orientation="portrait" r:id="rId6"/>
  <headerFooter>
    <oddHeader>&amp;C&amp;G</oddHeader>
  </headerFooter>
  <drawing r:id="rId7"/>
  <legacyDrawingHF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1"/>
  <sheetViews>
    <sheetView workbookViewId="0">
      <selection activeCell="B6" sqref="B6"/>
    </sheetView>
  </sheetViews>
  <sheetFormatPr defaultColWidth="9.33203125" defaultRowHeight="20.25" x14ac:dyDescent="0.2"/>
  <cols>
    <col min="1" max="1" width="75.83203125" style="50" customWidth="1"/>
    <col min="2" max="2" width="96.33203125" style="50" customWidth="1"/>
    <col min="3" max="16384" width="9.33203125" style="50"/>
  </cols>
  <sheetData>
    <row r="1" spans="1:2" x14ac:dyDescent="0.2">
      <c r="A1" s="2" t="s">
        <v>176</v>
      </c>
    </row>
    <row r="2" spans="1:2" ht="36" customHeight="1" x14ac:dyDescent="0.2"/>
    <row r="3" spans="1:2" x14ac:dyDescent="0.2">
      <c r="A3" s="52" t="s">
        <v>152</v>
      </c>
      <c r="B3" s="52" t="s">
        <v>153</v>
      </c>
    </row>
    <row r="4" spans="1:2" s="74" customFormat="1" x14ac:dyDescent="0.2">
      <c r="A4" s="74" t="s">
        <v>136</v>
      </c>
      <c r="B4" s="75" t="s">
        <v>177</v>
      </c>
    </row>
    <row r="5" spans="1:2" s="74" customFormat="1" x14ac:dyDescent="0.2">
      <c r="A5" s="74" t="s">
        <v>137</v>
      </c>
      <c r="B5" s="75" t="s">
        <v>168</v>
      </c>
    </row>
    <row r="6" spans="1:2" s="74" customFormat="1" x14ac:dyDescent="0.2">
      <c r="A6" s="74" t="s">
        <v>178</v>
      </c>
      <c r="B6" s="75" t="s">
        <v>171</v>
      </c>
    </row>
    <row r="7" spans="1:2" s="74" customFormat="1" x14ac:dyDescent="0.2">
      <c r="A7" s="74" t="s">
        <v>180</v>
      </c>
      <c r="B7" s="72" t="s">
        <v>179</v>
      </c>
    </row>
    <row r="8" spans="1:2" s="74" customFormat="1" x14ac:dyDescent="0.2">
      <c r="A8" s="74" t="s">
        <v>182</v>
      </c>
      <c r="B8" s="76" t="s">
        <v>181</v>
      </c>
    </row>
    <row r="9" spans="1:2" s="74" customFormat="1" x14ac:dyDescent="0.2">
      <c r="A9" s="74" t="s">
        <v>183</v>
      </c>
      <c r="B9" s="76" t="s">
        <v>184</v>
      </c>
    </row>
    <row r="10" spans="1:2" s="74" customFormat="1" ht="47.25" x14ac:dyDescent="0.2">
      <c r="A10" s="74" t="s">
        <v>185</v>
      </c>
      <c r="B10" s="77" t="s">
        <v>186</v>
      </c>
    </row>
    <row r="11" spans="1:2" ht="47.25" x14ac:dyDescent="0.2">
      <c r="A11" s="50" t="s">
        <v>187</v>
      </c>
      <c r="B11" s="73" t="s">
        <v>188</v>
      </c>
    </row>
  </sheetData>
  <sheetProtection sheet="1" objects="1" scenarios="1"/>
  <hyperlinks>
    <hyperlink ref="B4" r:id="rId1" xr:uid="{00000000-0004-0000-0400-000000000000}"/>
    <hyperlink ref="B5" r:id="rId2" xr:uid="{00000000-0004-0000-0400-000001000000}"/>
    <hyperlink ref="B6" r:id="rId3" location="accordion1-collapse5" xr:uid="{00000000-0004-0000-0400-000002000000}"/>
    <hyperlink ref="B7" r:id="rId4" xr:uid="{0A447670-6A97-4E80-9387-3AD8D06A571C}"/>
    <hyperlink ref="B8" r:id="rId5" xr:uid="{647EE791-FDBE-4321-8F7A-46E7174B4BAC}"/>
    <hyperlink ref="B9" r:id="rId6" xr:uid="{DD8AF7A4-6D95-4B88-81CC-A05A90884947}"/>
    <hyperlink ref="B10" r:id="rId7" xr:uid="{94453788-8DE0-4F5A-8731-3EFA760100DE}"/>
    <hyperlink ref="B11" r:id="rId8" xr:uid="{9C8AEC21-7718-4925-8150-194439A8E209}"/>
  </hyperlinks>
  <pageMargins left="0.7" right="0.7" top="2" bottom="0.75" header="0.3" footer="0.3"/>
  <pageSetup paperSize="5" orientation="landscape" horizontalDpi="1200" verticalDpi="1200" r:id="rId9"/>
  <headerFooter>
    <oddHeader>&amp;C&amp;G</oddHeader>
  </headerFooter>
  <drawing r:id="rId10"/>
  <legacyDrawingHF r:id="rId1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11"/>
  <sheetViews>
    <sheetView zoomScale="150" zoomScaleNormal="150" workbookViewId="0">
      <selection activeCell="F11" sqref="F11"/>
    </sheetView>
  </sheetViews>
  <sheetFormatPr defaultRowHeight="12.75" x14ac:dyDescent="0.2"/>
  <cols>
    <col min="1" max="1" width="12" customWidth="1"/>
    <col min="2" max="2" width="19.1640625" customWidth="1"/>
    <col min="3" max="3" width="11.33203125" customWidth="1"/>
    <col min="4" max="4" width="22" customWidth="1"/>
    <col min="5" max="5" width="12" customWidth="1"/>
    <col min="6" max="6" width="16.1640625" customWidth="1"/>
  </cols>
  <sheetData>
    <row r="1" spans="2:9" x14ac:dyDescent="0.2">
      <c r="B1" s="25" t="s">
        <v>73</v>
      </c>
      <c r="D1" s="26" t="s">
        <v>94</v>
      </c>
      <c r="F1" s="26" t="s">
        <v>77</v>
      </c>
    </row>
    <row r="2" spans="2:9" x14ac:dyDescent="0.2">
      <c r="B2" s="28" t="s">
        <v>75</v>
      </c>
      <c r="D2" s="27" t="s">
        <v>99</v>
      </c>
      <c r="F2" s="27" t="s">
        <v>100</v>
      </c>
      <c r="I2" s="2"/>
    </row>
    <row r="3" spans="2:9" x14ac:dyDescent="0.2">
      <c r="B3" s="28" t="s">
        <v>74</v>
      </c>
      <c r="D3" s="27" t="s">
        <v>170</v>
      </c>
      <c r="F3" s="27" t="s">
        <v>169</v>
      </c>
      <c r="I3" s="2"/>
    </row>
    <row r="4" spans="2:9" x14ac:dyDescent="0.2">
      <c r="B4" s="28" t="s">
        <v>76</v>
      </c>
      <c r="D4" s="28" t="s">
        <v>162</v>
      </c>
      <c r="F4" s="28" t="s">
        <v>78</v>
      </c>
      <c r="I4" s="2"/>
    </row>
    <row r="5" spans="2:9" x14ac:dyDescent="0.2">
      <c r="B5" s="28" t="s">
        <v>98</v>
      </c>
      <c r="D5" s="28" t="s">
        <v>78</v>
      </c>
      <c r="F5" s="28" t="s">
        <v>78</v>
      </c>
      <c r="I5" s="2"/>
    </row>
    <row r="6" spans="2:9" x14ac:dyDescent="0.2">
      <c r="D6" s="28" t="s">
        <v>78</v>
      </c>
      <c r="F6" s="28" t="s">
        <v>78</v>
      </c>
    </row>
    <row r="11" spans="2:9" x14ac:dyDescent="0.2">
      <c r="C11" s="2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H29"/>
  <sheetViews>
    <sheetView workbookViewId="0">
      <selection activeCell="B14" sqref="B14"/>
    </sheetView>
  </sheetViews>
  <sheetFormatPr defaultRowHeight="12.75" x14ac:dyDescent="0.2"/>
  <cols>
    <col min="1" max="1" width="7.33203125" customWidth="1"/>
    <col min="2" max="2" width="11" customWidth="1"/>
    <col min="3" max="3" width="48.83203125" customWidth="1"/>
    <col min="4" max="4" width="10.83203125" customWidth="1"/>
    <col min="5" max="5" width="41.1640625" customWidth="1"/>
    <col min="6" max="6" width="112.5" customWidth="1"/>
  </cols>
  <sheetData>
    <row r="2" spans="2:8" ht="21.75" customHeight="1" x14ac:dyDescent="0.2">
      <c r="B2" s="4" t="s">
        <v>15</v>
      </c>
      <c r="E2" s="1" t="s">
        <v>106</v>
      </c>
      <c r="F2" s="1" t="s">
        <v>107</v>
      </c>
    </row>
    <row r="3" spans="2:8" ht="15.75" x14ac:dyDescent="0.2">
      <c r="B3">
        <f>Summary4PTRCB!B5</f>
        <v>0</v>
      </c>
      <c r="C3" t="str">
        <f>Summary4PTRCB!C5</f>
        <v xml:space="preserve"> Total Number of Wells at Site</v>
      </c>
      <c r="E3" s="3" t="s">
        <v>105</v>
      </c>
      <c r="F3" s="3" t="e">
        <f>B11&amp;"e,"&amp;B5&amp;"w,"&amp;B8&amp;"d,"&amp;B6&amp;""""&amp;",$"&amp;B20&amp;"/well,"&amp;B14&amp;","&amp;B17&amp;", plus modifier costs of $"&amp;B23&amp;"/well"</f>
        <v>#DIV/0!</v>
      </c>
    </row>
    <row r="4" spans="2:8" x14ac:dyDescent="0.2">
      <c r="B4" t="str">
        <f>Summary4PTRCB!B6</f>
        <v/>
      </c>
      <c r="C4" t="str">
        <f>Summary4PTRCB!C6</f>
        <v xml:space="preserve"> Number of Fluid Level Measurements Only (2)</v>
      </c>
    </row>
    <row r="5" spans="2:8" ht="15.75" x14ac:dyDescent="0.2">
      <c r="B5">
        <f>Summary4PTRCB!B7</f>
        <v>0</v>
      </c>
      <c r="C5" t="str">
        <f>Summary4PTRCB!C7</f>
        <v xml:space="preserve"> Number of Wells to be Monitored/Sampled (4-11)</v>
      </c>
      <c r="H5" s="3"/>
    </row>
    <row r="6" spans="2:8" ht="15.75" x14ac:dyDescent="0.2">
      <c r="B6">
        <f>Summary4PTRCB!B8</f>
        <v>0</v>
      </c>
      <c r="C6" t="str">
        <f>Summary4PTRCB!C8</f>
        <v xml:space="preserve"> Average Well Casing Diameter (inches)</v>
      </c>
      <c r="E6" s="1" t="s">
        <v>108</v>
      </c>
      <c r="F6" s="1" t="s">
        <v>109</v>
      </c>
    </row>
    <row r="7" spans="2:8" ht="15.75" x14ac:dyDescent="0.2">
      <c r="B7">
        <f>Summary4PTRCB!B9</f>
        <v>0</v>
      </c>
      <c r="C7" t="str">
        <f>Summary4PTRCB!C9</f>
        <v xml:space="preserve"> Average Depth to Groundwater (ft)</v>
      </c>
      <c r="E7" s="3" t="s">
        <v>105</v>
      </c>
      <c r="F7" s="3" t="str">
        <f>B26&amp;"e,"&amp;B4&amp;"w,"&amp;B8&amp;"d,"&amp;B6&amp;""""&amp;",$"&amp;B29&amp;"/well"</f>
        <v>0e,w,0d,0",$/well</v>
      </c>
    </row>
    <row r="8" spans="2:8" x14ac:dyDescent="0.2">
      <c r="B8">
        <f>Summary4PTRCB!B10</f>
        <v>0</v>
      </c>
      <c r="C8" t="str">
        <f>Summary4PTRCB!C10</f>
        <v xml:space="preserve"> Average Depth of Wells (ft)</v>
      </c>
    </row>
    <row r="10" spans="2:8" ht="15.75" x14ac:dyDescent="0.2">
      <c r="B10" s="1" t="s">
        <v>93</v>
      </c>
    </row>
    <row r="11" spans="2:8" x14ac:dyDescent="0.2">
      <c r="B11">
        <f>Summary4PTRCB!B20</f>
        <v>0</v>
      </c>
      <c r="C11" t="str">
        <f>Summary4PTRCB!C20</f>
        <v>Total Events</v>
      </c>
    </row>
    <row r="13" spans="2:8" ht="15.75" x14ac:dyDescent="0.2">
      <c r="B13" s="1" t="s">
        <v>103</v>
      </c>
    </row>
    <row r="14" spans="2:8" x14ac:dyDescent="0.2">
      <c r="B14" t="e">
        <f>VLOOKUP(TRUE,Site_infomation!#REF!,3,FALSE)</f>
        <v>#REF!</v>
      </c>
    </row>
    <row r="16" spans="2:8" ht="15.75" x14ac:dyDescent="0.2">
      <c r="B16" s="1" t="s">
        <v>104</v>
      </c>
    </row>
    <row r="17" spans="2:4" x14ac:dyDescent="0.2">
      <c r="B17" t="e">
        <f>VLOOKUP(TRUE,Site_infomation!#REF!,3,FALSE)</f>
        <v>#REF!</v>
      </c>
    </row>
    <row r="19" spans="2:4" ht="15.75" x14ac:dyDescent="0.2">
      <c r="B19" s="1" t="s">
        <v>113</v>
      </c>
    </row>
    <row r="20" spans="2:4" x14ac:dyDescent="0.2">
      <c r="B20" s="47" t="e">
        <f>AVERAGE(Unit_Cost_Worksheet!R14:R18)</f>
        <v>#DIV/0!</v>
      </c>
      <c r="C20" s="2" t="s">
        <v>175</v>
      </c>
      <c r="D20" s="2"/>
    </row>
    <row r="22" spans="2:4" ht="15.75" x14ac:dyDescent="0.2">
      <c r="B22" s="1" t="s">
        <v>114</v>
      </c>
    </row>
    <row r="23" spans="2:4" x14ac:dyDescent="0.2">
      <c r="B23" s="47">
        <f>SUM(Unit_Cost_Worksheet!R21:R25)</f>
        <v>0</v>
      </c>
      <c r="C23" s="2" t="s">
        <v>110</v>
      </c>
      <c r="D23" s="2"/>
    </row>
    <row r="25" spans="2:4" ht="15.75" x14ac:dyDescent="0.2">
      <c r="B25" s="1" t="s">
        <v>112</v>
      </c>
    </row>
    <row r="26" spans="2:4" x14ac:dyDescent="0.2">
      <c r="B26">
        <f>COUNT(Unit_Cost_Worksheet!E12,Unit_Cost_Worksheet!G12,Unit_Cost_Worksheet!I12,Unit_Cost_Worksheet!K12,Unit_Cost_Worksheet!M12,Unit_Cost_Worksheet!O12)</f>
        <v>0</v>
      </c>
    </row>
    <row r="28" spans="2:4" ht="15.75" x14ac:dyDescent="0.2">
      <c r="B28" s="1" t="s">
        <v>115</v>
      </c>
    </row>
    <row r="29" spans="2:4" x14ac:dyDescent="0.2">
      <c r="B29" s="47" t="str">
        <f>(Unit_Cost_Worksheet!R12)</f>
        <v/>
      </c>
      <c r="C29" s="2" t="s">
        <v>110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Site_infomation</vt:lpstr>
      <vt:lpstr>Summary4PTRCB</vt:lpstr>
      <vt:lpstr>Unit_Cost_Worksheet</vt:lpstr>
      <vt:lpstr>WP_Tasks</vt:lpstr>
      <vt:lpstr>Cost_Estimate_Explanations</vt:lpstr>
      <vt:lpstr>Help</vt:lpstr>
      <vt:lpstr>Pick_list</vt:lpstr>
      <vt:lpstr>PTRCB</vt:lpstr>
      <vt:lpstr>Unit_Cost_Worksheet!Print_Area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DEQ - PTRCB Montana</dc:title>
  <dc:creator>Eaton, Ross</dc:creator>
  <cp:lastModifiedBy>Pirre, Garnet</cp:lastModifiedBy>
  <cp:lastPrinted>2022-08-11T18:29:37Z</cp:lastPrinted>
  <dcterms:created xsi:type="dcterms:W3CDTF">2020-05-11T14:45:03Z</dcterms:created>
  <dcterms:modified xsi:type="dcterms:W3CDTF">2023-07-07T20:11:29Z</dcterms:modified>
</cp:coreProperties>
</file>