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40" windowWidth="15180" windowHeight="7956"/>
  </bookViews>
  <sheets>
    <sheet name="Table E1" sheetId="9" r:id="rId1"/>
    <sheet name="Table E2" sheetId="8" r:id="rId2"/>
    <sheet name="Table E3" sheetId="7" r:id="rId3"/>
    <sheet name="Table E4" sheetId="6" r:id="rId4"/>
    <sheet name="Table E5" sheetId="5" r:id="rId5"/>
    <sheet name="Table E6" sheetId="4" r:id="rId6"/>
    <sheet name="Table E7" sheetId="3" r:id="rId7"/>
    <sheet name="Table E8" sheetId="2" r:id="rId8"/>
    <sheet name="Table E9" sheetId="1" r:id="rId9"/>
  </sheets>
  <calcPr calcId="145621"/>
</workbook>
</file>

<file path=xl/calcChain.xml><?xml version="1.0" encoding="utf-8"?>
<calcChain xmlns="http://schemas.openxmlformats.org/spreadsheetml/2006/main">
  <c r="S37" i="2" l="1"/>
  <c r="R37" i="2"/>
  <c r="Q37" i="2"/>
  <c r="T37" i="2" s="1"/>
  <c r="N37" i="2"/>
  <c r="M37" i="2"/>
  <c r="L37" i="2"/>
  <c r="O37" i="2" s="1"/>
  <c r="I37" i="2"/>
  <c r="H37" i="2"/>
  <c r="G37" i="2"/>
  <c r="J37" i="2" s="1"/>
  <c r="D37" i="2"/>
  <c r="C37" i="2"/>
  <c r="B37" i="2"/>
  <c r="E37" i="2" s="1"/>
  <c r="R39" i="2"/>
  <c r="T39" i="2" s="1"/>
  <c r="J39" i="2"/>
  <c r="H39" i="2"/>
  <c r="R38" i="2"/>
  <c r="T38" i="2" s="1"/>
  <c r="O38" i="2"/>
  <c r="M38" i="2"/>
  <c r="H38" i="2"/>
  <c r="J38" i="2" s="1"/>
  <c r="E38" i="2"/>
  <c r="C38" i="2"/>
  <c r="I19" i="7" l="1"/>
  <c r="I18" i="7"/>
  <c r="I17" i="7"/>
  <c r="I16" i="7"/>
  <c r="I15" i="7"/>
  <c r="I14" i="7"/>
  <c r="I13" i="7"/>
  <c r="I12" i="7"/>
  <c r="I11" i="7"/>
  <c r="I10" i="7"/>
  <c r="I9" i="7"/>
  <c r="I8" i="7"/>
  <c r="I7" i="7"/>
  <c r="I6" i="7"/>
</calcChain>
</file>

<file path=xl/sharedStrings.xml><?xml version="1.0" encoding="utf-8"?>
<sst xmlns="http://schemas.openxmlformats.org/spreadsheetml/2006/main" count="1115" uniqueCount="502">
  <si>
    <t>Percentage</t>
  </si>
  <si>
    <t>Other States</t>
  </si>
  <si>
    <t>Utility</t>
  </si>
  <si>
    <t>in Montana</t>
  </si>
  <si>
    <t>State</t>
  </si>
  <si>
    <t>Percent</t>
  </si>
  <si>
    <t>Avista Corp</t>
  </si>
  <si>
    <t>WA</t>
  </si>
  <si>
    <t>ID</t>
  </si>
  <si>
    <t>Beartooth Electric Coop</t>
  </si>
  <si>
    <t>WY</t>
  </si>
  <si>
    <t>Big Flat Electric Coop</t>
  </si>
  <si>
    <t>Big Horn County Elec Coop</t>
  </si>
  <si>
    <t>Big Horn Rural Electric Co</t>
  </si>
  <si>
    <t xml:space="preserve">Black Hills Power </t>
  </si>
  <si>
    <t>SD</t>
  </si>
  <si>
    <t xml:space="preserve">ConocoPhillips </t>
  </si>
  <si>
    <t>IL</t>
  </si>
  <si>
    <t>TX</t>
  </si>
  <si>
    <t>PA</t>
  </si>
  <si>
    <t xml:space="preserve">Fall River Rural Elec Coop </t>
  </si>
  <si>
    <t>Fergus Electric Coop</t>
  </si>
  <si>
    <t xml:space="preserve">Flathead Electric Coop </t>
  </si>
  <si>
    <t>Glacier Electric Coop</t>
  </si>
  <si>
    <t>Goldenwest Electric Coop</t>
  </si>
  <si>
    <t>ND</t>
  </si>
  <si>
    <t>Grand Electric Coop</t>
  </si>
  <si>
    <t>Hill County Electric Coop</t>
  </si>
  <si>
    <t xml:space="preserve">Hinson Power Company </t>
  </si>
  <si>
    <t>Lincoln Electric Coop</t>
  </si>
  <si>
    <t>Lower Yellowstone R E A</t>
  </si>
  <si>
    <t xml:space="preserve">Marias River Electric Coop </t>
  </si>
  <si>
    <t xml:space="preserve">McCone Electric Coop </t>
  </si>
  <si>
    <t xml:space="preserve">McKenzie Electric Coop </t>
  </si>
  <si>
    <t>Montana-Dakota Utilities Co</t>
  </si>
  <si>
    <t>Mid-Yellowstone Elec Coop</t>
  </si>
  <si>
    <t>Mission Valley Power</t>
  </si>
  <si>
    <t>Missoula Electric Coop</t>
  </si>
  <si>
    <t>NorVal Electric Coop</t>
  </si>
  <si>
    <t>Northern Lights</t>
  </si>
  <si>
    <t>NorthWestern Energy</t>
  </si>
  <si>
    <t xml:space="preserve">Park Electric Coop </t>
  </si>
  <si>
    <t>Powder River Energy Corporation</t>
  </si>
  <si>
    <t xml:space="preserve">PPL EnergyPlus </t>
  </si>
  <si>
    <t>NJ</t>
  </si>
  <si>
    <t>Ravalli County Elec Coop</t>
  </si>
  <si>
    <t>Sheridan Electric Coop</t>
  </si>
  <si>
    <t>Southeast Electric Coop</t>
  </si>
  <si>
    <t>Sun River Electric Coop</t>
  </si>
  <si>
    <t xml:space="preserve">Tongue River Electric Coop </t>
  </si>
  <si>
    <t>City of Troy</t>
  </si>
  <si>
    <t>Vigilante Electric Coop</t>
  </si>
  <si>
    <t>WAPA</t>
  </si>
  <si>
    <t>CA</t>
  </si>
  <si>
    <t>AZ</t>
  </si>
  <si>
    <t>Others</t>
  </si>
  <si>
    <t>Yellowstone Valley Elec Coop</t>
  </si>
  <si>
    <t>RESIDENTIAL</t>
  </si>
  <si>
    <t xml:space="preserve">Average price </t>
  </si>
  <si>
    <t>COMMERCIAL</t>
  </si>
  <si>
    <t>INDUSTRIAL</t>
  </si>
  <si>
    <t>TOTAL</t>
  </si>
  <si>
    <t>Revenue</t>
  </si>
  <si>
    <t>Sales</t>
  </si>
  <si>
    <r>
      <t>(cents/kWh)</t>
    </r>
    <r>
      <rPr>
        <vertAlign val="superscript"/>
        <sz val="10"/>
        <color indexed="8"/>
        <rFont val="Arial"/>
        <family val="2"/>
      </rPr>
      <t>2</t>
    </r>
  </si>
  <si>
    <r>
      <t>(cents/kWh)</t>
    </r>
    <r>
      <rPr>
        <vertAlign val="superscript"/>
        <sz val="10"/>
        <color indexed="8"/>
        <rFont val="Arial"/>
        <family val="2"/>
      </rPr>
      <t>3</t>
    </r>
  </si>
  <si>
    <t>UTILITY NAME</t>
  </si>
  <si>
    <t xml:space="preserve"> ('000s)</t>
  </si>
  <si>
    <r>
      <t>(aMW)</t>
    </r>
    <r>
      <rPr>
        <vertAlign val="superscript"/>
        <sz val="10"/>
        <color indexed="8"/>
        <rFont val="Arial"/>
        <family val="2"/>
      </rPr>
      <t>1</t>
    </r>
  </si>
  <si>
    <t>Consumers</t>
  </si>
  <si>
    <r>
      <t>Consumers</t>
    </r>
    <r>
      <rPr>
        <vertAlign val="superscript"/>
        <sz val="10"/>
        <color indexed="8"/>
        <rFont val="Arial"/>
        <family val="2"/>
      </rPr>
      <t>2</t>
    </r>
  </si>
  <si>
    <t>Cooperative</t>
  </si>
  <si>
    <t>Beartooth Electric Coop, Inc</t>
  </si>
  <si>
    <t>Big Horn County Elec Coop, Inc</t>
  </si>
  <si>
    <t>--</t>
  </si>
  <si>
    <t>Fall River Rural Elec Coop Inc</t>
  </si>
  <si>
    <t>Fergus Electric Coop, Inc</t>
  </si>
  <si>
    <t>Flathead Electric Coop Inc</t>
  </si>
  <si>
    <t>Glacier Electric Coop, Inc</t>
  </si>
  <si>
    <t>Grand Electric Coop, Inc</t>
  </si>
  <si>
    <t>Hill County Electric Coop, Inc</t>
  </si>
  <si>
    <t>Lincoln Electric Coop, Inc</t>
  </si>
  <si>
    <t>Lower Yellowstone R E A, Inc</t>
  </si>
  <si>
    <t>Marias River Electric Coop Inc</t>
  </si>
  <si>
    <t>McCone Electric Coop Inc</t>
  </si>
  <si>
    <t>McKenzie Electric Coop Inc</t>
  </si>
  <si>
    <t>Mid-Yellowstone Elec Coop, Inc</t>
  </si>
  <si>
    <t>Missoula Electric Coop, Inc</t>
  </si>
  <si>
    <t>Northern Lights, Inc</t>
  </si>
  <si>
    <t>Park Electric Coop Inc</t>
  </si>
  <si>
    <t>Ravalli County Elec Coop, Inc</t>
  </si>
  <si>
    <t>Sheridan Electric Coop, Inc</t>
  </si>
  <si>
    <t>Sun River Electric Coop, Inc</t>
  </si>
  <si>
    <t>Tongue River Electric Coop Inc</t>
  </si>
  <si>
    <t>Vigilante Electric Coop, Inc</t>
  </si>
  <si>
    <t>Yellowstone Valley Elec Co-op Inc.</t>
  </si>
  <si>
    <t>Federal</t>
  </si>
  <si>
    <t>Western Area Power Administration</t>
  </si>
  <si>
    <r>
      <t>Municipal</t>
    </r>
    <r>
      <rPr>
        <b/>
        <vertAlign val="superscript"/>
        <sz val="10"/>
        <rFont val="Arial"/>
        <family val="2"/>
      </rPr>
      <t>3</t>
    </r>
  </si>
  <si>
    <t xml:space="preserve"> </t>
  </si>
  <si>
    <t>Investor-Owned</t>
  </si>
  <si>
    <t>Black Hills Power</t>
  </si>
  <si>
    <t>NorthWestern Corporation</t>
  </si>
  <si>
    <r>
      <t>Power Marketers</t>
    </r>
    <r>
      <rPr>
        <b/>
        <vertAlign val="superscript"/>
        <sz val="10"/>
        <rFont val="Arial"/>
        <family val="2"/>
      </rPr>
      <t>4</t>
    </r>
  </si>
  <si>
    <t>ConocoPhillips Company</t>
  </si>
  <si>
    <r>
      <t>Hinson Power Company LLC</t>
    </r>
    <r>
      <rPr>
        <vertAlign val="superscript"/>
        <sz val="10"/>
        <rFont val="Arial"/>
        <family val="2"/>
      </rPr>
      <t>5</t>
    </r>
  </si>
  <si>
    <t>NA</t>
  </si>
  <si>
    <t>PPL EnergyPlus LLC</t>
  </si>
  <si>
    <r>
      <t xml:space="preserve">1 </t>
    </r>
    <r>
      <rPr>
        <sz val="9"/>
        <color indexed="8"/>
        <rFont val="Arial"/>
        <family val="2"/>
      </rPr>
      <t>One average megawatt = 8,760 kilowatt-hours.</t>
    </r>
  </si>
  <si>
    <r>
      <t xml:space="preserve">4 </t>
    </r>
    <r>
      <rPr>
        <sz val="9"/>
        <rFont val="Arial"/>
        <family val="2"/>
      </rPr>
      <t>Revenues don't include all transmission and distribution costs.  These costs add approximately 1- 3 cents to the delivered price of electricity in most cases.</t>
    </r>
  </si>
  <si>
    <r>
      <t xml:space="preserve">5 </t>
    </r>
    <r>
      <rPr>
        <sz val="9"/>
        <color indexed="8"/>
        <rFont val="Arial"/>
        <family val="2"/>
      </rPr>
      <t>In 2005, Bonneville Power Administration, instead of Hinson Power Company, supplied CFAC.  Therefore, no price data are given for 2005.</t>
    </r>
  </si>
  <si>
    <t>MONTANA</t>
  </si>
  <si>
    <t>U.S.</t>
  </si>
  <si>
    <t>Year</t>
  </si>
  <si>
    <t>Residential</t>
  </si>
  <si>
    <t>Commercial</t>
  </si>
  <si>
    <t>Industrial</t>
  </si>
  <si>
    <t>Street &amp;
Highway
Lighting</t>
  </si>
  <si>
    <t>Other
Public
Authorities</t>
  </si>
  <si>
    <t>Intra-Company Sales</t>
  </si>
  <si>
    <t>All
Sales</t>
  </si>
  <si>
    <r>
      <t>1998</t>
    </r>
    <r>
      <rPr>
        <vertAlign val="superscript"/>
        <sz val="10"/>
        <rFont val="Arial"/>
        <family val="2"/>
      </rPr>
      <t>2</t>
    </r>
  </si>
  <si>
    <r>
      <t>1999</t>
    </r>
    <r>
      <rPr>
        <vertAlign val="superscript"/>
        <sz val="10"/>
        <rFont val="Arial"/>
        <family val="2"/>
      </rPr>
      <t>2</t>
    </r>
  </si>
  <si>
    <t>NA: Not available. These categories now are rolled into Commercial or Other Sales (not included as a separate column in this table).</t>
  </si>
  <si>
    <r>
      <t>2</t>
    </r>
    <r>
      <rPr>
        <sz val="9"/>
        <rFont val="Arial"/>
        <family val="2"/>
      </rPr>
      <t xml:space="preserve">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</si>
  <si>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t>HYDROELECTRIC</t>
  </si>
  <si>
    <t>COAL</t>
  </si>
  <si>
    <r>
      <t xml:space="preserve">PETROLEUM </t>
    </r>
    <r>
      <rPr>
        <b/>
        <vertAlign val="superscript"/>
        <sz val="10"/>
        <rFont val="Arial"/>
        <family val="2"/>
      </rPr>
      <t>3</t>
    </r>
  </si>
  <si>
    <t>NATURAL GAS</t>
  </si>
  <si>
    <t>WIND</t>
  </si>
  <si>
    <t>YEAR</t>
  </si>
  <si>
    <t>(million kWh)   %</t>
  </si>
  <si>
    <t>(million kWh)  %</t>
  </si>
  <si>
    <t>*</t>
  </si>
  <si>
    <r>
      <t>1999</t>
    </r>
    <r>
      <rPr>
        <vertAlign val="superscript"/>
        <sz val="10"/>
        <rFont val="Arial"/>
        <family val="2"/>
      </rPr>
      <t>4</t>
    </r>
  </si>
  <si>
    <t>NA = Not available</t>
  </si>
  <si>
    <t>*Less than 0.5 percent.</t>
  </si>
  <si>
    <r>
      <t xml:space="preserve">3 </t>
    </r>
    <r>
      <rPr>
        <sz val="9"/>
        <rFont val="Arial"/>
        <family val="2"/>
      </rPr>
      <t>Primarily petroleum coke and some fuel oil.</t>
    </r>
  </si>
  <si>
    <r>
      <t xml:space="preserve">4 </t>
    </r>
    <r>
      <rPr>
        <sz val="9"/>
        <rFont val="Arial"/>
        <family val="2"/>
      </rPr>
      <t>U.S. DOE figures appear to have double-counted output from some of the dams MPC sold to PPL in December.  Therefore, DEQ adjusted the hydroelectric generation and total generation, based on data presented in Table E3.</t>
    </r>
  </si>
  <si>
    <t>USA</t>
  </si>
  <si>
    <r>
      <t>Other</t>
    </r>
    <r>
      <rPr>
        <b/>
        <vertAlign val="superscript"/>
        <sz val="10"/>
        <rFont val="Arial"/>
        <family val="2"/>
      </rPr>
      <t>1</t>
    </r>
  </si>
  <si>
    <t>Total</t>
  </si>
  <si>
    <r>
      <t>1997</t>
    </r>
    <r>
      <rPr>
        <vertAlign val="superscript"/>
        <sz val="10"/>
        <rFont val="Arial"/>
        <family val="2"/>
      </rPr>
      <t>2</t>
    </r>
  </si>
  <si>
    <r>
      <t>1998</t>
    </r>
    <r>
      <rPr>
        <vertAlign val="superscript"/>
        <sz val="10"/>
        <rFont val="Arial"/>
        <family val="2"/>
      </rPr>
      <t>3</t>
    </r>
  </si>
  <si>
    <r>
      <t>1999</t>
    </r>
    <r>
      <rPr>
        <vertAlign val="superscript"/>
        <sz val="10"/>
        <rFont val="Arial"/>
        <family val="2"/>
      </rPr>
      <t>3</t>
    </r>
  </si>
  <si>
    <r>
      <t>2004</t>
    </r>
    <r>
      <rPr>
        <vertAlign val="superscript"/>
        <sz val="10"/>
        <rFont val="Arial"/>
        <family val="2"/>
      </rPr>
      <t>3</t>
    </r>
  </si>
  <si>
    <r>
      <t>2005</t>
    </r>
    <r>
      <rPr>
        <vertAlign val="superscript"/>
        <sz val="10"/>
        <rFont val="Arial"/>
        <family val="2"/>
      </rPr>
      <t>3</t>
    </r>
  </si>
  <si>
    <r>
      <t>2006</t>
    </r>
    <r>
      <rPr>
        <vertAlign val="superscript"/>
        <sz val="10"/>
        <rFont val="Arial"/>
        <family val="2"/>
      </rPr>
      <t>3</t>
    </r>
  </si>
  <si>
    <t>NA: Not available. This category is now rolled into Commercial or Industrial; there are no Transportation sales in Montana.</t>
  </si>
  <si>
    <r>
      <t>2</t>
    </r>
    <r>
      <rPr>
        <sz val="9"/>
        <rFont val="Arial"/>
        <family val="2"/>
      </rPr>
      <t xml:space="preserve"> EIA data on industrial sales corrected by adding BPA sales of 1,816 million kWh, which EIA didn't include in this year.</t>
    </r>
  </si>
  <si>
    <r>
      <t xml:space="preserve">3 </t>
    </r>
    <r>
      <rPr>
        <sz val="9"/>
        <rFont val="Arial"/>
        <family val="2"/>
      </rPr>
      <t xml:space="preserve">Some power marketers did not report sales data, did not report it accurately, or reported it in a manner different than traditional utilities.  This problem is believed to be most pronounced in 1999 and is believed to be minimal in recent years. </t>
    </r>
  </si>
  <si>
    <r>
      <t>PETROLEUM</t>
    </r>
    <r>
      <rPr>
        <b/>
        <vertAlign val="superscript"/>
        <sz val="10"/>
        <rFont val="Arial"/>
        <family val="2"/>
      </rPr>
      <t>2</t>
    </r>
  </si>
  <si>
    <t>(thousand short tons)</t>
  </si>
  <si>
    <t>(thousand barrels)</t>
  </si>
  <si>
    <t>(million cubic feet)</t>
  </si>
  <si>
    <t>barrels)</t>
  </si>
  <si>
    <t>cubic feet)</t>
  </si>
  <si>
    <t>2007</t>
  </si>
  <si>
    <t>2008</t>
  </si>
  <si>
    <t>2009</t>
  </si>
  <si>
    <t>2010</t>
  </si>
  <si>
    <t>* less than 0.05</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</si>
  <si>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</si>
  <si>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r>
      <t xml:space="preserve">2 </t>
    </r>
    <r>
      <rPr>
        <sz val="9"/>
        <rFont val="Arial"/>
        <family val="2"/>
      </rPr>
      <t>Includes petroleum coke starting in 1995. One ton of petroleum coke equals 6.07 barrels.</t>
    </r>
  </si>
  <si>
    <r>
      <t>aMW</t>
    </r>
    <r>
      <rPr>
        <b/>
        <vertAlign val="superscript"/>
        <sz val="10"/>
        <rFont val="Arial"/>
        <family val="2"/>
      </rPr>
      <t>1</t>
    </r>
  </si>
  <si>
    <t>Company</t>
  </si>
  <si>
    <t>2001-2005</t>
  </si>
  <si>
    <t xml:space="preserve">2001-2005 </t>
  </si>
  <si>
    <r>
      <t>aMW</t>
    </r>
    <r>
      <rPr>
        <i/>
        <vertAlign val="superscript"/>
        <sz val="10"/>
        <rFont val="Arial"/>
        <family val="2"/>
      </rPr>
      <t>1</t>
    </r>
  </si>
  <si>
    <r>
      <t>Avista</t>
    </r>
    <r>
      <rPr>
        <vertAlign val="superscript"/>
        <sz val="10"/>
        <rFont val="Arial"/>
        <family val="2"/>
      </rPr>
      <t>2</t>
    </r>
  </si>
  <si>
    <t>Basin Creek Power Services</t>
  </si>
  <si>
    <t>Puget</t>
  </si>
  <si>
    <t>Basin Electric Cooperative</t>
  </si>
  <si>
    <t>Avista</t>
  </si>
  <si>
    <r>
      <t>Bonneville Power Administration</t>
    </r>
    <r>
      <rPr>
        <vertAlign val="superscript"/>
        <sz val="10"/>
        <rFont val="Arial"/>
        <family val="2"/>
      </rPr>
      <t>3</t>
    </r>
  </si>
  <si>
    <t>BPA</t>
  </si>
  <si>
    <t>Colstrip Energy Partnership</t>
  </si>
  <si>
    <t>PGE</t>
  </si>
  <si>
    <t>Flathead Electric Cooperative</t>
  </si>
  <si>
    <t>Hydrodynamics</t>
  </si>
  <si>
    <t>NWE</t>
  </si>
  <si>
    <t>Invenergy</t>
  </si>
  <si>
    <t>Rocky Mt</t>
  </si>
  <si>
    <t>Montana-Dakota Utilities</t>
  </si>
  <si>
    <t>Naturener</t>
  </si>
  <si>
    <t>MT Dept of Natural Resources and Conservation</t>
  </si>
  <si>
    <t>Yellowstone</t>
  </si>
  <si>
    <t>Northern Lights Cooperative</t>
  </si>
  <si>
    <t>MDU</t>
  </si>
  <si>
    <r>
      <t>NorthWestern Energy</t>
    </r>
    <r>
      <rPr>
        <vertAlign val="superscript"/>
        <sz val="10"/>
        <rFont val="Arial"/>
        <family val="2"/>
      </rPr>
      <t>2</t>
    </r>
  </si>
  <si>
    <t>Other</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</si>
  <si>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</si>
  <si>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</si>
  <si>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</si>
  <si>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</si>
  <si>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</si>
  <si>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</si>
  <si>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</si>
  <si>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</si>
  <si>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Rocky Mountain Power</t>
  </si>
  <si>
    <t>Portland</t>
  </si>
  <si>
    <t>Tiber LLC</t>
  </si>
  <si>
    <t>MW in Colstrip Units:</t>
  </si>
  <si>
    <t>I &amp; II</t>
  </si>
  <si>
    <t>III &amp; IV</t>
  </si>
  <si>
    <t>United Building Materials</t>
  </si>
  <si>
    <r>
      <t>Western Area Power Administration</t>
    </r>
    <r>
      <rPr>
        <vertAlign val="superscript"/>
        <sz val="10"/>
        <rFont val="Arial"/>
        <family val="2"/>
      </rPr>
      <t>4</t>
    </r>
  </si>
  <si>
    <t>Yellowstone Energy Partnership</t>
  </si>
  <si>
    <r>
      <t xml:space="preserve">2 </t>
    </r>
    <r>
      <rPr>
        <sz val="9"/>
        <rFont val="Arial"/>
        <family val="2"/>
      </rPr>
      <t>Output for Colstrip 1-4 is reported for the entire facility, not individual units.  In this table, output was allocated among the partners on the basis of their ownership percentages.</t>
    </r>
  </si>
  <si>
    <r>
      <t>3</t>
    </r>
    <r>
      <rPr>
        <sz val="9"/>
        <rFont val="Arial"/>
        <family val="2"/>
      </rPr>
      <t>Southern Montana G&amp;T Cooperative started running the Highwood Generating Station in 2011.  It has only run a few times in 2011 and 2012 for testing purposes only.</t>
    </r>
  </si>
  <si>
    <r>
      <t xml:space="preserve">4 </t>
    </r>
    <r>
      <rPr>
        <sz val="9"/>
        <rFont val="Arial"/>
        <family val="2"/>
      </rPr>
      <t>Distributes power generated at US Corps of Engineers and US Bureau of Reclamation dams.</t>
    </r>
  </si>
  <si>
    <t>Colstrip Ownership Percentages, 2013 (based on capability)</t>
  </si>
  <si>
    <r>
      <t xml:space="preserve">1 </t>
    </r>
    <r>
      <rPr>
        <sz val="9"/>
        <rFont val="Arial"/>
        <family val="2"/>
      </rPr>
      <t>aMW = average megawatt, or 8,760 megawatt hours in a year.  Average Megawatts may include fewer years than the column range given such as for Ormat which started in 2010</t>
    </r>
  </si>
  <si>
    <t>COMPANY</t>
  </si>
  <si>
    <t>PLANT</t>
  </si>
  <si>
    <t>Noxon Rapids</t>
  </si>
  <si>
    <t>Basin Creek Power Services LLC</t>
  </si>
  <si>
    <t>Basin Creek Plant (NWE portfolio)</t>
  </si>
  <si>
    <r>
      <t>Culbertson Generation Station</t>
    </r>
    <r>
      <rPr>
        <vertAlign val="superscript"/>
        <sz val="10"/>
        <rFont val="Arial"/>
        <family val="2"/>
      </rPr>
      <t>3</t>
    </r>
  </si>
  <si>
    <t>Bonneville Power Administration</t>
  </si>
  <si>
    <r>
      <t>Hungry Horse</t>
    </r>
    <r>
      <rPr>
        <vertAlign val="superscript"/>
        <sz val="10"/>
        <rFont val="Arial"/>
        <family val="2"/>
      </rPr>
      <t>4</t>
    </r>
  </si>
  <si>
    <t>Libby</t>
  </si>
  <si>
    <t>Montana One (NWE QF)</t>
  </si>
  <si>
    <t>Landfill Gas To Energy</t>
  </si>
  <si>
    <t>Gordon Butte (NWE QF)</t>
  </si>
  <si>
    <t>South Dry Creek (NWE QF)</t>
  </si>
  <si>
    <t>Strawberry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</si>
  <si>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</si>
  <si>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</si>
  <si>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</si>
  <si>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</si>
  <si>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</si>
  <si>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</si>
  <si>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</si>
  <si>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</si>
  <si>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r>
      <t>NaturEner Glacier Wind Energy 1 LLC</t>
    </r>
    <r>
      <rPr>
        <vertAlign val="superscript"/>
        <sz val="10"/>
        <rFont val="Arial"/>
        <family val="2"/>
      </rPr>
      <t>6</t>
    </r>
  </si>
  <si>
    <r>
      <t>NaturEner Glacier Wind Energy 2 LLC</t>
    </r>
    <r>
      <rPr>
        <vertAlign val="superscript"/>
        <sz val="10"/>
        <rFont val="Arial"/>
        <family val="2"/>
      </rPr>
      <t>6</t>
    </r>
  </si>
  <si>
    <r>
      <t>Lake Creek</t>
    </r>
    <r>
      <rPr>
        <vertAlign val="superscript"/>
        <sz val="10"/>
        <rFont val="Arial"/>
        <family val="2"/>
      </rPr>
      <t>7</t>
    </r>
  </si>
  <si>
    <t>NorthWestern Energy (portfolio)</t>
  </si>
  <si>
    <t>Dave Gates Generating Station</t>
  </si>
  <si>
    <t>Northwestern Qualifying Facilities</t>
  </si>
  <si>
    <t>Other hydro</t>
  </si>
  <si>
    <t xml:space="preserve">Ormat </t>
  </si>
  <si>
    <r>
      <t>Culbertson Waste Heat (Basin portfolio)</t>
    </r>
    <r>
      <rPr>
        <vertAlign val="superscript"/>
        <sz val="10"/>
        <rFont val="Arial"/>
        <family val="2"/>
      </rPr>
      <t>3</t>
    </r>
  </si>
  <si>
    <t>Bigfork</t>
  </si>
  <si>
    <t>Black Eagle</t>
  </si>
  <si>
    <t>Cochrane</t>
  </si>
  <si>
    <r>
      <t>Colstrip</t>
    </r>
    <r>
      <rPr>
        <vertAlign val="superscript"/>
        <sz val="10"/>
        <rFont val="Arial"/>
        <family val="2"/>
      </rPr>
      <t>8</t>
    </r>
  </si>
  <si>
    <t>Holter</t>
  </si>
  <si>
    <t>Madison</t>
  </si>
  <si>
    <t>Morony</t>
  </si>
  <si>
    <t>Mystic Lake</t>
  </si>
  <si>
    <t>Rainbow</t>
  </si>
  <si>
    <t>Ryan</t>
  </si>
  <si>
    <t>Thompson Falls</t>
  </si>
  <si>
    <t>Hardin Generating Station</t>
  </si>
  <si>
    <t>Salish-Kootenai</t>
  </si>
  <si>
    <t>Boulder Creek</t>
  </si>
  <si>
    <t xml:space="preserve">Tiber Montana, LLC </t>
  </si>
  <si>
    <r>
      <t>Tiber (NWE portfolio)</t>
    </r>
    <r>
      <rPr>
        <vertAlign val="superscript"/>
        <sz val="10"/>
        <rFont val="Arial"/>
        <family val="2"/>
      </rPr>
      <t>9</t>
    </r>
  </si>
  <si>
    <t>Turnbull Hydro, LLC</t>
  </si>
  <si>
    <t>Turnbull Hydro</t>
  </si>
  <si>
    <t>United Materials of Great Falls Inc</t>
  </si>
  <si>
    <r>
      <t>Horseshoe Bend (NWE QF)</t>
    </r>
    <r>
      <rPr>
        <vertAlign val="superscript"/>
        <sz val="10"/>
        <rFont val="Arial"/>
        <family val="2"/>
      </rPr>
      <t>10</t>
    </r>
    <r>
      <rPr>
        <sz val="10"/>
        <rFont val="Arial"/>
        <family val="2"/>
      </rPr>
      <t xml:space="preserve"> </t>
    </r>
  </si>
  <si>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</si>
  <si>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</si>
  <si>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</si>
  <si>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</si>
  <si>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</si>
  <si>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</si>
  <si>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</si>
  <si>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Data provided by Naturener, as EIA data appear to be incorrect; averages exclude months in the first year of commercial operation.</t>
  </si>
  <si>
    <t>Gross generation; plant use has not been subtracted out.</t>
  </si>
  <si>
    <t>Data for 2004-2006 provided by Tiber LLC.</t>
  </si>
  <si>
    <t>NWE QF for summer months; in the other nine months the output goes to Idaho Power.</t>
  </si>
  <si>
    <t>Gordon Butte, LLC</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</si>
  <si>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</si>
  <si>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</si>
  <si>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</si>
  <si>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</si>
  <si>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</si>
  <si>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</si>
  <si>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</si>
  <si>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</si>
  <si>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</si>
  <si>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</si>
  <si>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</si>
  <si>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</si>
  <si>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</si>
  <si>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</si>
  <si>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r>
      <t>Landfill Gas To Energy</t>
    </r>
    <r>
      <rPr>
        <vertAlign val="superscript"/>
        <sz val="10"/>
        <rFont val="Arial"/>
        <family val="2"/>
      </rPr>
      <t>2</t>
    </r>
  </si>
  <si>
    <t>Flathead</t>
  </si>
  <si>
    <t>Landfill Methane</t>
  </si>
  <si>
    <t>Lake</t>
  </si>
  <si>
    <t>Fallon</t>
  </si>
  <si>
    <t>Wind</t>
  </si>
  <si>
    <r>
      <t>Montana-Dakota Utilities</t>
    </r>
    <r>
      <rPr>
        <vertAlign val="superscript"/>
        <sz val="10"/>
        <color indexed="8"/>
        <rFont val="Arial"/>
        <family val="2"/>
      </rPr>
      <t>8</t>
    </r>
  </si>
  <si>
    <t>Glendive #1</t>
  </si>
  <si>
    <t>Dawson</t>
  </si>
  <si>
    <t>Natural Gas/#2 Fuel Oil</t>
  </si>
  <si>
    <t>Glendive #2</t>
  </si>
  <si>
    <t>Lewis &amp; Clark</t>
  </si>
  <si>
    <t>Lignite Coal/Natural Gas</t>
  </si>
  <si>
    <t>Custer</t>
  </si>
  <si>
    <t>NaturEner</t>
  </si>
  <si>
    <t>Glacier 1 &amp; 2</t>
  </si>
  <si>
    <t>Toole</t>
  </si>
  <si>
    <t>Rimrock</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</si>
  <si>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</si>
  <si>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</si>
  <si>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</si>
  <si>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</si>
  <si>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</si>
  <si>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</si>
  <si>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</si>
  <si>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</si>
  <si>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</si>
  <si>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</si>
  <si>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</si>
  <si>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</si>
  <si>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</si>
  <si>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</si>
  <si>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</si>
  <si>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</si>
  <si>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r>
      <t>Turnbull Hydro</t>
    </r>
    <r>
      <rPr>
        <vertAlign val="superscript"/>
        <sz val="10"/>
        <color indexed="8"/>
        <rFont val="Arial"/>
        <family val="2"/>
      </rPr>
      <t>3</t>
    </r>
    <r>
      <rPr>
        <sz val="10"/>
        <color indexed="8"/>
        <rFont val="Arial"/>
        <family val="2"/>
      </rPr>
      <t xml:space="preserve"> </t>
    </r>
  </si>
  <si>
    <t>Teton</t>
  </si>
  <si>
    <t>NWE QF - Colstrip Energy Partnership</t>
  </si>
  <si>
    <t>Montana One</t>
  </si>
  <si>
    <t>Rosebud</t>
  </si>
  <si>
    <t>Waste Coal</t>
  </si>
  <si>
    <t>NWE QF - Granite County</t>
  </si>
  <si>
    <t>Flint Creek Dam</t>
  </si>
  <si>
    <t>Granite</t>
  </si>
  <si>
    <t>NWE QF - Hydrodynamics</t>
  </si>
  <si>
    <t>Carbon</t>
  </si>
  <si>
    <t>NWE QF - Montana DNRC</t>
  </si>
  <si>
    <t>Broadwater</t>
  </si>
  <si>
    <t>NWE QF - Goldwind Global</t>
  </si>
  <si>
    <t xml:space="preserve">Mussellshell 1 &amp; 2 </t>
  </si>
  <si>
    <t>Various</t>
  </si>
  <si>
    <t xml:space="preserve">NWE QF - other wind </t>
  </si>
  <si>
    <r>
      <t>Various</t>
    </r>
    <r>
      <rPr>
        <vertAlign val="superscript"/>
        <sz val="10"/>
        <color indexed="8"/>
        <rFont val="Arial"/>
        <family val="2"/>
      </rPr>
      <t>4</t>
    </r>
  </si>
  <si>
    <t xml:space="preserve">Wind </t>
  </si>
  <si>
    <t>NWE QF - Oversight Resources</t>
  </si>
  <si>
    <t>Gordon Butte</t>
  </si>
  <si>
    <t>Meagher</t>
  </si>
  <si>
    <t>NWE QF - Two Dot Wind</t>
  </si>
  <si>
    <t>NWE QF - Yellowstone Partnership</t>
  </si>
  <si>
    <t>BGI</t>
  </si>
  <si>
    <t>Petroleum Coke</t>
  </si>
  <si>
    <t>Ormat (Basin Electric Cooperative portfolio)</t>
  </si>
  <si>
    <t>Culbertson Waste Heat</t>
  </si>
  <si>
    <t>Recovered Heat</t>
  </si>
  <si>
    <t>Bigfork 1-3</t>
  </si>
  <si>
    <t>Black Eagle 1-3</t>
  </si>
  <si>
    <t>Cascade</t>
  </si>
  <si>
    <t>Cochrane 1-2</t>
  </si>
  <si>
    <t>Colstrip 1</t>
  </si>
  <si>
    <t>Subbituminous Coal</t>
  </si>
  <si>
    <t>Puget Sound Energy (50%)</t>
  </si>
  <si>
    <t>Colstrip 2</t>
  </si>
  <si>
    <t>Colstrip 3</t>
  </si>
  <si>
    <t>Avista (15%), PacifiCorp (10%)</t>
  </si>
  <si>
    <t>Puget Sound Energy (25%)</t>
  </si>
  <si>
    <t>Portland General Electric (20%)</t>
  </si>
  <si>
    <t>Colstrip 4</t>
  </si>
  <si>
    <t xml:space="preserve">NorthWestern Energy (30%), </t>
  </si>
  <si>
    <t>Puget Sound Energy (25%), PacifiCorp (10%)</t>
  </si>
  <si>
    <t>Hauser 1-6</t>
  </si>
  <si>
    <t>Holter 1-4</t>
  </si>
  <si>
    <t>Kerr 1-3</t>
  </si>
  <si>
    <t>Madison 1-4</t>
  </si>
  <si>
    <t>Morony 1-2</t>
  </si>
  <si>
    <t>Mystic 1-2</t>
  </si>
  <si>
    <t>Stillwater</t>
  </si>
  <si>
    <t xml:space="preserve">Rainbow </t>
  </si>
  <si>
    <t>Ryan 1-6</t>
  </si>
  <si>
    <t>Thompson Falls 1-7</t>
  </si>
  <si>
    <t>Hardin</t>
  </si>
  <si>
    <t>Big Horn</t>
  </si>
  <si>
    <t>Salish - Kootenai Tribe</t>
  </si>
  <si>
    <t>Highwood Generating Station</t>
  </si>
  <si>
    <t>Thompson River Co-gen</t>
  </si>
  <si>
    <r>
      <t>Thompson River</t>
    </r>
    <r>
      <rPr>
        <vertAlign val="superscript"/>
        <sz val="10"/>
        <color indexed="8"/>
        <rFont val="Arial"/>
        <family val="2"/>
      </rPr>
      <t>5</t>
    </r>
  </si>
  <si>
    <t>Coal/wood</t>
  </si>
  <si>
    <t>United Materials (Idaho QF/NWE QF)</t>
  </si>
  <si>
    <t>Horseshoe Bend</t>
  </si>
  <si>
    <t>US BurRec - Great Plains Region</t>
  </si>
  <si>
    <t>Canyon Ferry 1-3</t>
  </si>
  <si>
    <t>Yellowtail 1-4</t>
  </si>
  <si>
    <t>US BurRec - Pacific Northwest Region</t>
  </si>
  <si>
    <t>Hungry Horse 1-4</t>
  </si>
  <si>
    <t>US Corps of Engineers - Missouri River Division</t>
  </si>
  <si>
    <r>
      <t xml:space="preserve">Fort Peck 1-5 </t>
    </r>
    <r>
      <rPr>
        <vertAlign val="superscript"/>
        <sz val="10"/>
        <color indexed="8"/>
        <rFont val="Arial"/>
        <family val="2"/>
      </rPr>
      <t>6</t>
    </r>
  </si>
  <si>
    <t>McCone</t>
  </si>
  <si>
    <t>US Corps of Engineers - North Pacific Division</t>
  </si>
  <si>
    <t>Libby 1-5</t>
  </si>
  <si>
    <t xml:space="preserve">       TOTAL MONTANA CAPACITY (MW)</t>
  </si>
  <si>
    <t>Note: aMW = average megawatt, or 8,760 megawatt hours in a year.</t>
  </si>
  <si>
    <r>
      <t>2011</t>
    </r>
    <r>
      <rPr>
        <vertAlign val="superscript"/>
        <sz val="10"/>
        <rFont val="Adobe Caslon Pro"/>
        <family val="1"/>
      </rPr>
      <t>4</t>
    </r>
  </si>
  <si>
    <t>All Montana
Sales</t>
  </si>
  <si>
    <t>Turnbull Hydro LLC</t>
  </si>
  <si>
    <r>
      <t>3</t>
    </r>
    <r>
      <rPr>
        <sz val="9"/>
        <rFont val="Arial"/>
        <family val="2"/>
      </rPr>
      <t xml:space="preserve"> A new method of allocating fuel consumption between electric power generation and useful thermal output (UTO) was implemented for 2004 forward. This new methodology proportionally distributes a combined heat and power (CHP) plant’s losses between the two output products (electric power and UTO). This change results in lower fuel consumption for electricity generation, and therefore the appearance of an increase in efficiency of production of electric power between 2003 and 2004. </t>
    </r>
  </si>
  <si>
    <t>F.H. Stoltze</t>
  </si>
  <si>
    <t>Land and Lumber Co-Gen plant</t>
  </si>
  <si>
    <t>Biomass</t>
  </si>
  <si>
    <t>Two Dot Wind Farm</t>
  </si>
  <si>
    <t>Fairfield Wind</t>
  </si>
  <si>
    <t>2006-2010</t>
  </si>
  <si>
    <r>
      <t>Source:</t>
    </r>
    <r>
      <rPr>
        <sz val="10"/>
        <rFont val="Arial"/>
        <family val="2"/>
      </rPr>
      <t xml:space="preserve"> U.S. Department of Energy, Energy Information Administration, Form EIA 923, Form 906 and 920 databases (http://www.eia.gov/electricity/data/eia923/index.html), with additional data from Basin Electric Cooperative, Flathead Electric Cooperative, Mission Valley Power, Naturener, Northern Lights Cooperative, NorthWestern Energy for QFs, Milltown and corrected Judith Gap data, S&amp;K Holdings, Tiber LLC, Troy Dalgren, Southern Montana G&amp;T, personal communication, Dave Hoffman, PPL, personal communication.</t>
    </r>
  </si>
  <si>
    <t>Goldwind Global</t>
  </si>
  <si>
    <t>Musselshell I (NWE QF)</t>
  </si>
  <si>
    <t>Musselshell II (NWE QF)</t>
  </si>
  <si>
    <t>Granite County</t>
  </si>
  <si>
    <t>Flint Creek Dam (NWE QF)</t>
  </si>
  <si>
    <t>Rim Rock</t>
  </si>
  <si>
    <r>
      <t>Big Flat Electric Coop Inc</t>
    </r>
    <r>
      <rPr>
        <vertAlign val="superscript"/>
        <sz val="10"/>
        <rFont val="Arial"/>
        <family val="2"/>
      </rPr>
      <t>6</t>
    </r>
  </si>
  <si>
    <r>
      <t>Goldenwest Electric Coop, Inc</t>
    </r>
    <r>
      <rPr>
        <vertAlign val="superscript"/>
        <sz val="10"/>
        <rFont val="Arial"/>
        <family val="2"/>
      </rPr>
      <t>6</t>
    </r>
  </si>
  <si>
    <r>
      <t>NorVal Electric Cooperative, Inc</t>
    </r>
    <r>
      <rPr>
        <vertAlign val="superscript"/>
        <sz val="10"/>
        <rFont val="Arial"/>
        <family val="2"/>
      </rPr>
      <t>6</t>
    </r>
  </si>
  <si>
    <r>
      <t>Southeast Electric Coop, Inc</t>
    </r>
    <r>
      <rPr>
        <vertAlign val="superscript"/>
        <sz val="10"/>
        <rFont val="Arial"/>
        <family val="2"/>
      </rPr>
      <t>6</t>
    </r>
  </si>
  <si>
    <t>Bonneville Power Authority</t>
  </si>
  <si>
    <r>
      <t>City of Troy</t>
    </r>
    <r>
      <rPr>
        <vertAlign val="superscript"/>
        <sz val="10"/>
        <rFont val="Arial"/>
        <family val="2"/>
      </rPr>
      <t>6</t>
    </r>
  </si>
  <si>
    <t>x</t>
  </si>
  <si>
    <t>Montana Generation by Largest In-State Plant Owners</t>
  </si>
  <si>
    <r>
      <t>3</t>
    </r>
    <r>
      <rPr>
        <sz val="9"/>
        <color indexed="8"/>
        <rFont val="Arial"/>
        <family val="2"/>
      </rPr>
      <t xml:space="preserve"> DOE did not have data on sales by Electric City Power, Inc, owned by the City of Great Falls.  Total 2011 sales by ECP were 12.4 aMW.  </t>
    </r>
  </si>
  <si>
    <r>
      <t>6</t>
    </r>
    <r>
      <rPr>
        <sz val="9"/>
        <color indexed="8"/>
        <rFont val="Arial"/>
        <family val="2"/>
      </rPr>
      <t xml:space="preserve"> Data for these entities was available for 2012 on the EIA Form 861 'Short Form' rather than on the longer form in the 'Retail Sales' file.  Therefore, only the overall totals are available for these entities rather than the information broken out by sectors.</t>
    </r>
  </si>
  <si>
    <r>
      <t xml:space="preserve">7 </t>
    </r>
    <r>
      <rPr>
        <sz val="9"/>
        <rFont val="Arial"/>
        <family val="2"/>
      </rPr>
      <t xml:space="preserve">Because transmission and distribution costs are not available for electricity sold by power marketers, the reported State Total Average Cost/kWh is several tenths of a cent below actual average cost. These reported state totals are different from those reported in Table E6 due to the different reporting sources and due in part to power marketers being reported in this table.  </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</si>
  <si>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1990 - 2013,  Net Generation by State by Type of Producer by Energy Source.xls (EIA-906, EIA-920, and EIA-923) found at http://www.eia.gov/electricity/data/state/.</t>
    </r>
  </si>
  <si>
    <r>
      <t>Table E5. Net Electric Generation by Type of Fuel Unit, 1960-2013 (GWh or million kWh)</t>
    </r>
    <r>
      <rPr>
        <b/>
        <vertAlign val="superscript"/>
        <sz val="14"/>
        <rFont val="Arial"/>
        <family val="2"/>
      </rPr>
      <t>1,2</t>
    </r>
  </si>
  <si>
    <t xml:space="preserve">Hauser </t>
  </si>
  <si>
    <t xml:space="preserve">NWE Portfolio - NJR Clean Energy Ventures </t>
  </si>
  <si>
    <t>NWE QF - WINData LLC</t>
  </si>
  <si>
    <r>
      <t>Table E1.  Electric Power Generating Capacity by Company and Plant as of August 2015</t>
    </r>
    <r>
      <rPr>
        <b/>
        <vertAlign val="superscript"/>
        <sz val="14"/>
        <color indexed="8"/>
        <rFont val="Arial"/>
        <family val="2"/>
      </rPr>
      <t>1</t>
    </r>
    <r>
      <rPr>
        <b/>
        <sz val="14"/>
        <color indexed="8"/>
        <rFont val="Arial"/>
        <family val="2"/>
      </rPr>
      <t xml:space="preserve"> (Megawatts-MW)</t>
    </r>
  </si>
  <si>
    <t>Colstrip</t>
  </si>
  <si>
    <t>Musselshell Wind Project LLC</t>
  </si>
  <si>
    <t>Musselshell Wind I</t>
  </si>
  <si>
    <t>Musselshell Wind II</t>
  </si>
  <si>
    <t>Stotlze Co-Gen Plant</t>
  </si>
  <si>
    <t>2011-2013</t>
  </si>
  <si>
    <t>NJR Clean Energy Ventures</t>
  </si>
  <si>
    <r>
      <t>J E Corette</t>
    </r>
    <r>
      <rPr>
        <vertAlign val="superscript"/>
        <sz val="10"/>
        <rFont val="Arial"/>
        <family val="2"/>
      </rPr>
      <t>12</t>
    </r>
  </si>
  <si>
    <r>
      <t>Kerr</t>
    </r>
    <r>
      <rPr>
        <vertAlign val="superscript"/>
        <sz val="10"/>
        <rFont val="Arial"/>
        <family val="2"/>
      </rPr>
      <t>11</t>
    </r>
  </si>
  <si>
    <r>
      <t>Two Dot Wind (NWE QF)</t>
    </r>
    <r>
      <rPr>
        <vertAlign val="superscript"/>
        <sz val="10"/>
        <rFont val="Arial"/>
        <family val="2"/>
      </rPr>
      <t>13</t>
    </r>
  </si>
  <si>
    <t>WINdata LLC</t>
  </si>
  <si>
    <t>Two Dot Wind LLC includes Martinsdale, Martinsdale S., Mission, Moe Wind, Montana Marginal, and Sheep Valley</t>
  </si>
  <si>
    <r>
      <t>Average Generation</t>
    </r>
    <r>
      <rPr>
        <b/>
        <vertAlign val="superscript"/>
        <sz val="10"/>
        <rFont val="Arial"/>
        <family val="2"/>
      </rPr>
      <t>2</t>
    </r>
    <r>
      <rPr>
        <b/>
        <sz val="10"/>
        <rFont val="Arial"/>
        <family val="2"/>
      </rPr>
      <t xml:space="preserve"> (aMW)</t>
    </r>
  </si>
  <si>
    <t>Table E3. Average Generation by Company (1.0 aMW or above), 2001-2005, 2006-2010, and 2011-2013</t>
  </si>
  <si>
    <t>Puget Sound</t>
  </si>
  <si>
    <t>Capacity</t>
  </si>
  <si>
    <r>
      <t>Salish - Kootenai Tribe</t>
    </r>
    <r>
      <rPr>
        <vertAlign val="superscript"/>
        <sz val="10"/>
        <color indexed="8"/>
        <rFont val="Arial"/>
        <family val="2"/>
      </rPr>
      <t>8</t>
    </r>
  </si>
  <si>
    <r>
      <t xml:space="preserve">1 </t>
    </r>
    <r>
      <rPr>
        <sz val="10"/>
        <rFont val="Arial"/>
        <family val="2"/>
      </rPr>
      <t>Does not include units, mostly small, that are net-metered or that are located behind the meter of an industrial facility.</t>
    </r>
  </si>
  <si>
    <r>
      <t xml:space="preserve">2  </t>
    </r>
    <r>
      <rPr>
        <sz val="10"/>
        <rFont val="Arial"/>
        <family val="2"/>
      </rPr>
      <t>Numbers for capacity actually are highest monthly output to date.</t>
    </r>
  </si>
  <si>
    <r>
      <t>3</t>
    </r>
    <r>
      <rPr>
        <sz val="10"/>
        <rFont val="Arial"/>
        <family val="2"/>
      </rPr>
      <t xml:space="preserve"> Only operates during summer.</t>
    </r>
  </si>
  <si>
    <r>
      <rPr>
        <vertAlign val="superscript"/>
        <sz val="10"/>
        <color indexed="8"/>
        <rFont val="Arial"/>
        <family val="2"/>
      </rPr>
      <t xml:space="preserve">4 </t>
    </r>
    <r>
      <rPr>
        <sz val="10"/>
        <color indexed="8"/>
        <rFont val="Arial"/>
        <family val="2"/>
      </rPr>
      <t xml:space="preserve"> Includes other Two Dot Wind LLC plants (Sheep Valley and Moe Wind) and Agnew Ranch.</t>
    </r>
  </si>
  <si>
    <r>
      <t>5</t>
    </r>
    <r>
      <rPr>
        <sz val="10"/>
        <rFont val="Arial"/>
        <family val="2"/>
      </rPr>
      <t xml:space="preserve"> Currently idle.</t>
    </r>
  </si>
  <si>
    <r>
      <t xml:space="preserve">6 </t>
    </r>
    <r>
      <rPr>
        <sz val="10"/>
        <rFont val="Arial"/>
        <family val="2"/>
      </rPr>
      <t>Units 1-3 are normally synchronized to the WECC west grid (105.3 MW nameplate) and units 4 and 5 are normally synchronized to the midwest MAPP east grid (80 MW nameplate).  Unit 3 (43.5 MW nameplate) can readily be operated on either the WECC or MAPP grids.</t>
    </r>
  </si>
  <si>
    <r>
      <rPr>
        <vertAlign val="superscript"/>
        <sz val="10"/>
        <rFont val="Arial"/>
        <family val="2"/>
      </rPr>
      <t>7</t>
    </r>
    <r>
      <rPr>
        <sz val="10"/>
        <rFont val="Arial"/>
        <family val="2"/>
      </rPr>
      <t xml:space="preserve"> In 2015, PPL Montana spun off a new company Talon Energy Corp and placed its Montana generation assets under that company.</t>
    </r>
  </si>
  <si>
    <r>
      <rPr>
        <vertAlign val="superscript"/>
        <sz val="10"/>
        <rFont val="Arial"/>
        <family val="2"/>
      </rPr>
      <t>8</t>
    </r>
    <r>
      <rPr>
        <sz val="10"/>
        <rFont val="Arial"/>
        <family val="2"/>
      </rPr>
      <t xml:space="preserve"> In 2015, the Salish-Kootenai Tribe took over the Kerr Dam from NorthWestern Energy.  Before that, is was owned by PPL Montana.</t>
    </r>
  </si>
  <si>
    <t>Table E8. Utility Revenue, Retail Sales, Consumers and Average Price per Kilowatt-hour, 2013 (with comparison to 2005 price)</t>
  </si>
  <si>
    <r>
      <t xml:space="preserve">Sources: </t>
    </r>
    <r>
      <rPr>
        <sz val="9"/>
        <rFont val="Arial"/>
        <family val="2"/>
      </rPr>
      <t>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EIA906, Form 920, and Form 923 data, (1990-2013).  Data found at http://www.eia.gov/electricity/data/state/ using 'Fossil Fuel Consumption for Electricity Generation by Year, Industry Type and State.xls'.</t>
    </r>
  </si>
  <si>
    <t>Table E6. Annual Sales of Electricity by Sector, 1960-2013 (million kilowatt-hours)</t>
  </si>
  <si>
    <r>
      <t>Table E7. Average Annual Prices for Electricity Sold, 1960-2013 (cents per kilowatt-hour)</t>
    </r>
    <r>
      <rPr>
        <b/>
        <vertAlign val="superscript"/>
        <sz val="14"/>
        <rFont val="Arial"/>
        <family val="2"/>
      </rPr>
      <t>1</t>
    </r>
  </si>
  <si>
    <r>
      <t>Source:</t>
    </r>
    <r>
      <rPr>
        <sz val="9"/>
        <rFont val="Arial"/>
        <family val="2"/>
      </rPr>
      <t xml:space="preserve"> Edison Electric Institute, </t>
    </r>
    <r>
      <rPr>
        <i/>
        <sz val="9"/>
        <rFont val="Arial"/>
        <family val="2"/>
      </rPr>
      <t>Statistical Yearbook of the Electric Utility Industry</t>
    </r>
    <r>
      <rPr>
        <sz val="9"/>
        <rFont val="Arial"/>
        <family val="2"/>
      </rPr>
      <t xml:space="preserve">, 1961-2000; U.S. Department of Energy, Energy Information Administration, Form 861 Database (2000-2013, </t>
    </r>
    <r>
      <rPr>
        <i/>
        <sz val="9"/>
        <rFont val="Arial"/>
        <family val="2"/>
      </rPr>
      <t>Average Price by State by Provider</t>
    </r>
    <r>
      <rPr>
        <sz val="9"/>
        <rFont val="Arial"/>
        <family val="2"/>
      </rPr>
      <t>, http://www.eia.gov/electricity/data/state/).</t>
    </r>
  </si>
  <si>
    <t>Table E9. Percent Of Utility Sales To End-Users in Montana and Elsewhere, 2013</t>
  </si>
  <si>
    <r>
      <t>Source:</t>
    </r>
    <r>
      <rPr>
        <sz val="10"/>
        <rFont val="Arial"/>
        <family val="2"/>
      </rPr>
      <t xml:space="preserve"> U.S. Department of Energy, Energy Information Administration, Form EIA-861 database 2013, 'Retail_Sales_2013' and 'Short_Form_2013'; http://www.eia.gov/electricity/data/eia861/.</t>
    </r>
  </si>
  <si>
    <r>
      <t>Southern Montana G&amp;T Cooperative</t>
    </r>
    <r>
      <rPr>
        <vertAlign val="superscript"/>
        <sz val="10"/>
        <color indexed="8"/>
        <rFont val="Arial"/>
        <family val="2"/>
      </rPr>
      <t>9</t>
    </r>
  </si>
  <si>
    <r>
      <rPr>
        <vertAlign val="superscript"/>
        <sz val="10"/>
        <rFont val="Arial"/>
        <family val="2"/>
      </rPr>
      <t>9</t>
    </r>
    <r>
      <rPr>
        <sz val="10"/>
        <rFont val="Arial"/>
        <family val="2"/>
      </rPr>
      <t xml:space="preserve"> In 2011, Southern Montana Electric G&amp;T filed for bankruptcy.  Highwood Generating Station is currently idle and will likely be torn down.</t>
    </r>
  </si>
  <si>
    <r>
      <t>South Dry Creek</t>
    </r>
    <r>
      <rPr>
        <vertAlign val="superscript"/>
        <sz val="10"/>
        <color indexed="8"/>
        <rFont val="Arial"/>
        <family val="2"/>
      </rPr>
      <t>3</t>
    </r>
  </si>
  <si>
    <t>Martinsdale Colony S.</t>
  </si>
  <si>
    <t>Martinsdale Colony</t>
  </si>
  <si>
    <r>
      <t>Sources:</t>
    </r>
    <r>
      <rPr>
        <sz val="10"/>
        <color indexed="8"/>
        <rFont val="Arial"/>
        <family val="2"/>
      </rPr>
      <t xml:space="preserve"> The initial operation date, name and location for facilities is from DEQ institutional knowledge and inquiries with utilities over time.  Current generation capacity is primarily from U.S. DOE Energy Information Administration "Form EIA-860 Database Annual Electric Generator Report 2013" except where noted: Flathead Landfill Gas to Energy-Ross Holter, Flathead coop; MDU facilities-Darcy Neigum, MDU; Noxon Dam-Steve Esch, Avista; Ryan, Rainbow, Basin Creek and BGI-Dave Fine, NWE; Broadwater Dam, YELP, CELP, Two Dot Wind Farm, South Dry Creek, Gordon Butte, Martinsdale Wind, Martinsdale S., Fairview, QF other hydro and QF other wind-Frank Bennet, NWE; Stoltz-Kathi Montgomeri, DEQ; Culbertson Waste Heat and Ormat Technologies, Kevin Tschosik, Basin Electric; Hellroaring-Mission Valley Power; Lake Creek-Northern Lights Cooperative.</t>
    </r>
  </si>
  <si>
    <r>
      <t>Table E2.  Net Electric Generation and Average Generation By Plant and Ownership, 2006-2013</t>
    </r>
    <r>
      <rPr>
        <b/>
        <vertAlign val="superscript"/>
        <sz val="14"/>
        <rFont val="Arial"/>
        <family val="2"/>
      </rPr>
      <t xml:space="preserve">1 </t>
    </r>
    <r>
      <rPr>
        <b/>
        <sz val="14"/>
        <rFont val="Arial"/>
        <family val="2"/>
      </rPr>
      <t>(MWh)</t>
    </r>
  </si>
  <si>
    <t>Note: The following dams were purchased by NorthWestern Energy in 2014 from PPL Montana: Black Eagle, Cochrane, Holter, Hauser, Madison, Morony, Mystic, Ryan, Thompson Falls, Hebgen (non-generating), and Kerr.  Kerr was subsequently purchased in 2015 by the Salish-Kootenai Tribe.</t>
  </si>
  <si>
    <t xml:space="preserve">This table includes plants that generally have the potential for 1 average Megawatt (1 aMW) or greater of generation.  Net generation equals gross generation minus plant use. </t>
  </si>
  <si>
    <t>Average generation is for a period shorter than five years if the plant came on line during the five year period.</t>
  </si>
  <si>
    <t>Data provided by Basin Electric Cooperative, as EIA data appear to be incorrect.</t>
  </si>
  <si>
    <t>Operated by Talon Energy (formerly PPL); actual ownership shared with five other utilities.</t>
  </si>
  <si>
    <t>In 2014, the Kerr Dam changed ownership and became property of NorthWestern Energy.  In 2015, the Kerr Dam again changed ownership to the Salish-Kootenai Tribe.</t>
  </si>
  <si>
    <t>In 2015, the Corette power plant was shut down and dismantled.</t>
  </si>
  <si>
    <r>
      <t>Source:</t>
    </r>
    <r>
      <rPr>
        <sz val="10"/>
        <rFont val="Arial"/>
        <family val="2"/>
      </rPr>
      <t xml:space="preserve"> U.S. Department of Energy, Energy Information Administration, Form 923, 2006-2013, Page 1 MT Sorted tab, 906 and 920 databases (http://www.eia.gov/electricity/data/eia923/index.html), except as follows:  Landfill Gas to Energy - Flathead Electric Cooperative; Milltown Dam, Strawberry Creek, all NWE QFs and Two Dot - NorthWestern Energy, Frank Bennett; Hellroaring Creek - Mission Valley Power; Lake Creek - Northern Lights Cooperative; Boulder Creek - S&amp;K Holdings. Additional sources listed in footnotes 4, 5 and 9.</t>
    </r>
  </si>
  <si>
    <t>YELP</t>
  </si>
  <si>
    <t>PacificCorp</t>
  </si>
  <si>
    <t>Note: The' Total' column may include other fuels not listed in the fist five columns and therefore column percentages may not add up to 100%</t>
  </si>
  <si>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From 1990 forward, TOTAL includes minor amounts of generation from sources not listed in the table. This table is useful for long-term trends; Table E3 is more detailed for recent production figures. </t>
    </r>
  </si>
  <si>
    <r>
      <rPr>
        <vertAlign val="superscript"/>
        <sz val="9"/>
        <rFont val="Arial"/>
        <family val="2"/>
      </rPr>
      <t xml:space="preserve">4 </t>
    </r>
    <r>
      <rPr>
        <sz val="9"/>
        <rFont val="Arial"/>
        <family val="2"/>
      </rPr>
      <t>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t>
    </r>
  </si>
  <si>
    <r>
      <t xml:space="preserve">1 </t>
    </r>
    <r>
      <rPr>
        <sz val="9"/>
        <rFont val="Arial"/>
        <family val="2"/>
      </rPr>
      <t>Beginning in 2003 the Other Sector has been eliminated. Data previously assigned to the Other Sector have been reclassified as follows: Lighting for public buildings, streets, and highways, interdepartmental sales, and other sales to public authorities are now included in the Commercial Sector; agricultural and irrigation sales where separately identified are now included in the Industrial Sector.</t>
    </r>
  </si>
  <si>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(2000-2013, 'Retail Sales of Electricity by State by Sector by Provider.xls', www.eia.gov/electricity/data/state/).</t>
    </r>
  </si>
  <si>
    <r>
      <t>1</t>
    </r>
    <r>
      <rPr>
        <sz val="9"/>
        <rFont val="Arial"/>
        <family val="2"/>
      </rPr>
      <t xml:space="preserve"> Average annual prices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</si>
  <si>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r>
      <t>STATE TOTALS</t>
    </r>
    <r>
      <rPr>
        <b/>
        <vertAlign val="superscript"/>
        <sz val="11"/>
        <rFont val="Arial"/>
        <family val="2"/>
      </rPr>
      <t>7</t>
    </r>
  </si>
  <si>
    <r>
      <t xml:space="preserve">2 </t>
    </r>
    <r>
      <rPr>
        <sz val="9"/>
        <color indexed="8"/>
        <rFont val="Arial"/>
        <family val="2"/>
      </rPr>
      <t xml:space="preserve">Average price is the average revenue per kilowatt-hour of electricity sold, which is calculated by dividing revenue (in current dollars) by sales. It includes hook-up and demand charges.  </t>
    </r>
  </si>
  <si>
    <r>
      <rPr>
        <sz val="10"/>
        <color rgb="FF000000"/>
        <rFont val="Arial"/>
        <family val="2"/>
      </rPr>
      <t>Retail Sales'</t>
    </r>
    <r>
      <rPr>
        <b/>
        <sz val="10"/>
        <color rgb="FF000000"/>
        <rFont val="Arial"/>
        <family val="2"/>
      </rPr>
      <t> </t>
    </r>
    <r>
      <rPr>
        <sz val="10"/>
        <color indexed="8"/>
        <rFont val="Arial"/>
        <family val="2"/>
      </rPr>
      <t xml:space="preserve">- Formerly File 2, contains information on retail revenue, sales, and customer counts, by State and class of service for each electric distribution utility, or energy service provider. </t>
    </r>
  </si>
  <si>
    <t>Source: U.S. Department of Energy, Energy Information Administration, Form EIA-861 database 2013, 'Retail_Sales.xls' and 'Short_form_2012.xls', http://www.eia.gov/electricity/data/eia861/index.html.  NorVal, Big Flat, GoldenWest, Southeast and City of Troy are found on the short form.</t>
  </si>
  <si>
    <r>
      <t>2</t>
    </r>
    <r>
      <rPr>
        <sz val="9"/>
        <rFont val="Arial"/>
        <family val="2"/>
      </rPr>
      <t xml:space="preserve"> Output from certain hydro and wind facilities, most notably Lake (1996-2010) and Tiber (2004-2005), aren't included in the EIA database; the sum of these exclusions is around 65-75 million kWh (~8 aMW) at its highest and much less otherwise.  Further, there are several known errors and probably additional errors not known to DEQ. Because of the net error in the EIA data is not known, DEQ has not made any corrections in these data except as noted in Footnote 4.</t>
    </r>
  </si>
  <si>
    <r>
      <t>Talen Energy (50%)</t>
    </r>
    <r>
      <rPr>
        <vertAlign val="superscript"/>
        <sz val="10"/>
        <color indexed="8"/>
        <rFont val="Arial"/>
        <family val="2"/>
      </rPr>
      <t>7</t>
    </r>
  </si>
  <si>
    <t>Talen Energy (50%)</t>
  </si>
  <si>
    <t>Talen Energy (30%)</t>
  </si>
  <si>
    <t>Talen Energy (operator); Avista (15%)</t>
  </si>
  <si>
    <t>Talen (formerlly PPL Montana)</t>
  </si>
  <si>
    <r>
      <t>Talen Energy LLC (formerly PPL Montana)</t>
    </r>
    <r>
      <rPr>
        <vertAlign val="superscript"/>
        <sz val="10"/>
        <rFont val="Arial"/>
        <family val="2"/>
      </rPr>
      <t>2</t>
    </r>
  </si>
  <si>
    <t>Talen Energy (formerly PPL)</t>
  </si>
  <si>
    <t>Talen</t>
  </si>
  <si>
    <r>
      <t>Table E4. Annual Consumption of Fuels for Electric Generation, 1960-2013</t>
    </r>
    <r>
      <rPr>
        <b/>
        <vertAlign val="superscript"/>
        <sz val="1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</si>
</sst>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quot;$&quot;#,##0"/>
    <numFmt numFmtId="166" formatCode="#,##0.0"/>
    <numFmt numFmtId="167" formatCode="_(* #,##0_);_(* \(#,##0\);_(* &quot;-&quot;??_);_(@_)"/>
    <numFmt numFmtId="168" formatCode="#,##0.000"/>
    <numFmt numFmtId="169" formatCode="0.0%"/>
  </numFmts>
  <fonts count="45">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sz val="9"/>
      <name val="MS Sans Serif"/>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sz val="14"/>
      <color theme="1"/>
      <name val="Arial"/>
      <family val="2"/>
    </font>
    <font>
      <b/>
      <sz val="11"/>
      <color theme="1"/>
      <name val="Calibri"/>
      <family val="2"/>
      <scheme val="minor"/>
    </font>
    <font>
      <b/>
      <sz val="11"/>
      <name val="Calibri"/>
      <family val="2"/>
      <scheme val="minor"/>
    </font>
    <font>
      <b/>
      <sz val="11"/>
      <name val="Arial"/>
      <family val="2"/>
    </font>
    <font>
      <b/>
      <vertAlign val="superscript"/>
      <sz val="11"/>
      <name val="Arial"/>
      <family val="2"/>
    </font>
    <font>
      <sz val="11"/>
      <color indexed="8"/>
      <name val="Arial"/>
      <family val="2"/>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1">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2" fillId="0" borderId="13"/>
    <xf numFmtId="43" fontId="1" fillId="0" borderId="0" applyFont="0" applyFill="0" applyBorder="0" applyAlignment="0" applyProtection="0"/>
  </cellStyleXfs>
  <cellXfs count="552">
    <xf numFmtId="0" fontId="0" fillId="0" borderId="0" xfId="0"/>
    <xf numFmtId="1" fontId="8" fillId="0" borderId="1" xfId="0" applyNumberFormat="1" applyFont="1" applyBorder="1"/>
    <xf numFmtId="3" fontId="9" fillId="0" borderId="1" xfId="0" applyNumberFormat="1" applyFont="1" applyBorder="1"/>
    <xf numFmtId="164" fontId="9" fillId="0" borderId="1" xfId="0" applyNumberFormat="1" applyFont="1" applyBorder="1"/>
    <xf numFmtId="164" fontId="9" fillId="0" borderId="1" xfId="0" applyNumberFormat="1" applyFont="1" applyBorder="1" applyAlignment="1">
      <alignment horizontal="right"/>
    </xf>
    <xf numFmtId="165" fontId="9" fillId="0" borderId="1" xfId="0" applyNumberFormat="1" applyFont="1" applyBorder="1"/>
    <xf numFmtId="166" fontId="9" fillId="0" borderId="1" xfId="0" applyNumberFormat="1" applyFont="1" applyBorder="1"/>
    <xf numFmtId="0" fontId="9" fillId="0" borderId="0" xfId="0" applyFont="1"/>
    <xf numFmtId="1" fontId="9" fillId="0" borderId="0" xfId="0" applyNumberFormat="1" applyFont="1"/>
    <xf numFmtId="3" fontId="9" fillId="0" borderId="0" xfId="0" applyNumberFormat="1" applyFont="1"/>
    <xf numFmtId="166" fontId="9" fillId="0" borderId="0" xfId="0" applyNumberFormat="1" applyFont="1"/>
    <xf numFmtId="3" fontId="9" fillId="0" borderId="0" xfId="0" applyNumberFormat="1" applyFont="1" applyAlignment="1">
      <alignment horizontal="center"/>
    </xf>
    <xf numFmtId="166" fontId="9" fillId="0" borderId="0" xfId="0" applyNumberFormat="1" applyFont="1" applyAlignment="1">
      <alignment horizontal="center"/>
    </xf>
    <xf numFmtId="1" fontId="10" fillId="0" borderId="1" xfId="0" applyNumberFormat="1" applyFont="1" applyBorder="1"/>
    <xf numFmtId="3" fontId="9" fillId="0" borderId="3" xfId="0" applyNumberFormat="1" applyFont="1" applyBorder="1" applyAlignment="1">
      <alignment horizontal="center"/>
    </xf>
    <xf numFmtId="164" fontId="9" fillId="0" borderId="1" xfId="0" applyNumberFormat="1" applyFont="1" applyBorder="1" applyAlignment="1">
      <alignment horizontal="center"/>
    </xf>
    <xf numFmtId="3" fontId="9" fillId="0" borderId="1" xfId="0" applyNumberFormat="1" applyFont="1" applyBorder="1" applyAlignment="1">
      <alignment horizontal="center"/>
    </xf>
    <xf numFmtId="0" fontId="9" fillId="0" borderId="1" xfId="0" applyFont="1" applyBorder="1"/>
    <xf numFmtId="165" fontId="9" fillId="0" borderId="3" xfId="0" applyNumberFormat="1" applyFont="1" applyBorder="1" applyAlignment="1">
      <alignment horizontal="center"/>
    </xf>
    <xf numFmtId="166" fontId="9" fillId="0" borderId="1" xfId="0" applyNumberFormat="1" applyFont="1" applyBorder="1" applyAlignment="1">
      <alignment horizontal="center"/>
    </xf>
    <xf numFmtId="164" fontId="9" fillId="0" borderId="0" xfId="0" applyNumberFormat="1" applyFont="1"/>
    <xf numFmtId="164" fontId="9" fillId="0" borderId="0" xfId="0" quotePrefix="1" applyNumberFormat="1" applyFont="1" applyAlignment="1">
      <alignment horizontal="right"/>
    </xf>
    <xf numFmtId="165" fontId="9" fillId="0" borderId="2" xfId="0" applyNumberFormat="1" applyFont="1" applyBorder="1"/>
    <xf numFmtId="165" fontId="9" fillId="0" borderId="9" xfId="4" applyNumberFormat="1" applyFont="1" applyFill="1" applyBorder="1" applyAlignment="1">
      <alignment horizontal="right"/>
    </xf>
    <xf numFmtId="1" fontId="4" fillId="0" borderId="0" xfId="0" applyNumberFormat="1" applyFont="1" applyBorder="1"/>
    <xf numFmtId="165" fontId="9" fillId="0" borderId="0" xfId="0" applyNumberFormat="1" applyFont="1"/>
    <xf numFmtId="0" fontId="3" fillId="0" borderId="0" xfId="0" applyFont="1"/>
    <xf numFmtId="1" fontId="4" fillId="0" borderId="0" xfId="0" applyNumberFormat="1" applyFont="1"/>
    <xf numFmtId="1" fontId="7" fillId="0" borderId="0" xfId="0" applyNumberFormat="1" applyFont="1"/>
    <xf numFmtId="0" fontId="13" fillId="0" borderId="0" xfId="0" applyFont="1" applyAlignment="1">
      <alignment vertical="center"/>
    </xf>
    <xf numFmtId="3" fontId="13" fillId="0" borderId="0" xfId="0" applyNumberFormat="1" applyFont="1" applyAlignment="1"/>
    <xf numFmtId="164" fontId="13" fillId="0" borderId="0" xfId="0" applyNumberFormat="1" applyFont="1" applyAlignment="1"/>
    <xf numFmtId="165" fontId="13" fillId="0" borderId="0" xfId="0" applyNumberFormat="1" applyFont="1" applyAlignment="1"/>
    <xf numFmtId="166" fontId="13" fillId="0" borderId="0" xfId="0" applyNumberFormat="1" applyFont="1" applyAlignment="1"/>
    <xf numFmtId="164" fontId="13" fillId="0" borderId="0" xfId="0" applyNumberFormat="1" applyFont="1" applyAlignment="1">
      <alignment horizontal="right"/>
    </xf>
    <xf numFmtId="166" fontId="13" fillId="0" borderId="0" xfId="0" applyNumberFormat="1" applyFont="1" applyBorder="1" applyAlignment="1"/>
    <xf numFmtId="3" fontId="13" fillId="0" borderId="0" xfId="0" applyNumberFormat="1" applyFont="1" applyBorder="1" applyAlignment="1"/>
    <xf numFmtId="164" fontId="13" fillId="0" borderId="0" xfId="0" applyNumberFormat="1" applyFont="1" applyBorder="1" applyAlignment="1"/>
    <xf numFmtId="164" fontId="13" fillId="0" borderId="0" xfId="0" applyNumberFormat="1" applyFont="1" applyBorder="1" applyAlignment="1">
      <alignment horizontal="right"/>
    </xf>
    <xf numFmtId="0" fontId="13" fillId="0" borderId="0" xfId="0" applyFont="1" applyAlignment="1"/>
    <xf numFmtId="0" fontId="13" fillId="0" borderId="0" xfId="0" applyFont="1"/>
    <xf numFmtId="0" fontId="14" fillId="0" borderId="0" xfId="0" applyFont="1" applyAlignment="1">
      <alignment vertical="center"/>
    </xf>
    <xf numFmtId="164" fontId="13" fillId="0" borderId="0" xfId="0" applyNumberFormat="1" applyFont="1"/>
    <xf numFmtId="3" fontId="13" fillId="0" borderId="0" xfId="0" applyNumberFormat="1" applyFont="1"/>
    <xf numFmtId="0" fontId="13" fillId="0" borderId="0" xfId="0" applyFont="1" applyAlignment="1">
      <alignment horizontal="right"/>
    </xf>
    <xf numFmtId="3" fontId="15" fillId="0" borderId="0" xfId="0" applyNumberFormat="1" applyFont="1" applyAlignment="1"/>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5" fontId="13" fillId="0" borderId="0" xfId="0" applyNumberFormat="1" applyFont="1" applyAlignment="1">
      <alignment wrapText="1"/>
    </xf>
    <xf numFmtId="166" fontId="13" fillId="0" borderId="0" xfId="0" applyNumberFormat="1" applyFont="1" applyAlignment="1">
      <alignment wrapText="1"/>
    </xf>
    <xf numFmtId="0" fontId="13" fillId="0" borderId="0" xfId="0" applyFont="1" applyAlignment="1">
      <alignment horizontal="right" wrapText="1"/>
    </xf>
    <xf numFmtId="166" fontId="13" fillId="0" borderId="0" xfId="0" applyNumberFormat="1" applyFont="1" applyBorder="1" applyAlignment="1">
      <alignment wrapText="1"/>
    </xf>
    <xf numFmtId="3" fontId="13" fillId="0" borderId="0" xfId="0" applyNumberFormat="1" applyFont="1" applyBorder="1" applyAlignment="1">
      <alignment wrapText="1"/>
    </xf>
    <xf numFmtId="0" fontId="13" fillId="0" borderId="0" xfId="0" applyFont="1" applyBorder="1" applyAlignment="1">
      <alignment wrapText="1"/>
    </xf>
    <xf numFmtId="0" fontId="13" fillId="0" borderId="0" xfId="0" applyFont="1" applyBorder="1" applyAlignment="1">
      <alignment horizontal="right" wrapText="1"/>
    </xf>
    <xf numFmtId="3" fontId="14" fillId="0" borderId="0" xfId="0" applyNumberFormat="1" applyFont="1" applyAlignment="1"/>
    <xf numFmtId="164" fontId="9" fillId="0" borderId="0" xfId="0" applyNumberFormat="1" applyFont="1" applyAlignment="1">
      <alignment horizontal="right"/>
    </xf>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4" fillId="0" borderId="3"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Border="1" applyAlignment="1">
      <alignmen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1" fontId="3" fillId="0" borderId="1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2"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Border="1" applyAlignment="1">
      <alignment horizontal="center" vertical="center" wrapText="1"/>
    </xf>
    <xf numFmtId="0" fontId="3" fillId="0" borderId="10" xfId="0" quotePrefix="1" applyFont="1" applyFill="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Border="1" applyAlignment="1">
      <alignment horizontal="left" vertical="center" indent="4"/>
    </xf>
    <xf numFmtId="0" fontId="16" fillId="0" borderId="0" xfId="0" applyFont="1" applyAlignment="1">
      <alignment horizontal="left" vertical="center" indent="4"/>
    </xf>
    <xf numFmtId="0" fontId="3" fillId="0" borderId="0" xfId="0" applyFont="1" applyBorder="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2" fillId="0" borderId="0" xfId="1"/>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6" fillId="0" borderId="0" xfId="1" applyFont="1" applyAlignment="1">
      <alignment horizontal="left" vertical="center"/>
    </xf>
    <xf numFmtId="0" fontId="3" fillId="0" borderId="0" xfId="1" applyFont="1" applyAlignment="1">
      <alignment vertical="center" wrapText="1"/>
    </xf>
    <xf numFmtId="0" fontId="4" fillId="0" borderId="0" xfId="1" applyFont="1" applyAlignment="1">
      <alignment horizontal="left" vertical="center"/>
    </xf>
    <xf numFmtId="0" fontId="3" fillId="0" borderId="2" xfId="1" applyFont="1" applyBorder="1" applyAlignment="1">
      <alignment vertical="center"/>
    </xf>
    <xf numFmtId="1" fontId="3" fillId="0" borderId="10" xfId="1" applyNumberFormat="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1" fontId="3" fillId="0" borderId="0" xfId="1" applyNumberFormat="1" applyFont="1" applyFill="1" applyBorder="1" applyAlignment="1">
      <alignment horizontal="center" vertical="center"/>
    </xf>
    <xf numFmtId="1" fontId="3" fillId="0" borderId="10" xfId="1" quotePrefix="1" applyNumberFormat="1" applyFont="1" applyFill="1" applyBorder="1" applyAlignment="1">
      <alignment horizontal="center" vertical="center"/>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right" vertical="center"/>
    </xf>
    <xf numFmtId="0" fontId="3" fillId="0" borderId="0" xfId="1" applyFont="1" applyFill="1" applyAlignment="1">
      <alignment horizontal="right" vertical="center" wrapText="1"/>
    </xf>
    <xf numFmtId="0" fontId="3" fillId="0" borderId="0" xfId="1" applyFont="1" applyFill="1" applyAlignment="1">
      <alignment horizontal="right" vertical="center"/>
    </xf>
    <xf numFmtId="3" fontId="3" fillId="0" borderId="2" xfId="1" applyNumberFormat="1" applyFont="1" applyFill="1" applyBorder="1" applyAlignment="1">
      <alignment horizontal="right" vertical="center"/>
    </xf>
    <xf numFmtId="3" fontId="3" fillId="0" borderId="0" xfId="1" applyNumberFormat="1" applyFont="1" applyFill="1" applyAlignment="1">
      <alignment horizontal="right" vertical="center"/>
    </xf>
    <xf numFmtId="3" fontId="3" fillId="0" borderId="2" xfId="1" applyNumberFormat="1" applyFont="1" applyBorder="1" applyAlignment="1">
      <alignment horizontal="right" vertical="center"/>
    </xf>
    <xf numFmtId="0" fontId="4" fillId="0" borderId="1" xfId="1" applyFont="1" applyBorder="1" applyAlignment="1">
      <alignment horizontal="right" vertical="center"/>
    </xf>
    <xf numFmtId="0" fontId="4" fillId="0" borderId="1" xfId="1" applyFont="1" applyBorder="1" applyAlignment="1">
      <alignment horizontal="left" vertical="center"/>
    </xf>
    <xf numFmtId="1" fontId="3" fillId="0" borderId="0" xfId="1" applyNumberFormat="1" applyFont="1" applyFill="1" applyAlignment="1">
      <alignment vertical="center"/>
    </xf>
    <xf numFmtId="0" fontId="4" fillId="0" borderId="1" xfId="1" applyFont="1" applyBorder="1" applyAlignment="1">
      <alignmen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5" fillId="0" borderId="0" xfId="1" applyFont="1" applyAlignment="1">
      <alignment horizontal="right" vertical="top"/>
    </xf>
    <xf numFmtId="0" fontId="16" fillId="0" borderId="0" xfId="1" applyFont="1" applyAlignment="1">
      <alignment horizontal="left" vertical="top" wrapText="1"/>
    </xf>
    <xf numFmtId="1" fontId="3" fillId="0" borderId="0" xfId="1" applyNumberFormat="1" applyFont="1" applyFill="1" applyAlignment="1">
      <alignment horizontal="center" vertical="center"/>
    </xf>
    <xf numFmtId="0" fontId="16" fillId="0" borderId="0" xfId="1" applyFont="1" applyAlignment="1">
      <alignment horizontal="center" vertical="center"/>
    </xf>
    <xf numFmtId="0" fontId="16" fillId="0" borderId="0" xfId="1" applyFont="1" applyAlignment="1">
      <alignment horizontal="center" vertical="top" wrapText="1"/>
    </xf>
    <xf numFmtId="0" fontId="3" fillId="0" borderId="0" xfId="1" applyFont="1" applyFill="1" applyAlignment="1">
      <alignment horizontal="center" vertical="center"/>
    </xf>
    <xf numFmtId="0" fontId="3" fillId="0" borderId="0" xfId="1" applyFont="1" applyFill="1" applyAlignment="1">
      <alignment horizontal="center" vertical="center" wrapText="1"/>
    </xf>
    <xf numFmtId="3" fontId="20" fillId="0" borderId="0" xfId="1" applyNumberFormat="1" applyFont="1" applyAlignment="1">
      <alignment horizontal="left" vertical="center" indent="4"/>
    </xf>
    <xf numFmtId="0" fontId="19" fillId="0" borderId="0" xfId="1" applyFont="1" applyAlignment="1">
      <alignment horizontal="left" vertical="center"/>
    </xf>
    <xf numFmtId="0" fontId="22" fillId="0" borderId="12" xfId="1" applyFont="1" applyBorder="1" applyAlignment="1">
      <alignment vertical="center"/>
    </xf>
    <xf numFmtId="3" fontId="3" fillId="0" borderId="0" xfId="1" applyNumberFormat="1" applyFont="1" applyFill="1" applyBorder="1" applyAlignment="1">
      <alignment horizontal="left" vertical="center"/>
    </xf>
    <xf numFmtId="3" fontId="3" fillId="0" borderId="0" xfId="1" applyNumberFormat="1" applyFont="1" applyBorder="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3" xfId="1" applyFont="1" applyBorder="1" applyAlignment="1">
      <alignment horizontal="center" vertical="center"/>
    </xf>
    <xf numFmtId="0" fontId="3" fillId="0" borderId="6" xfId="1" applyFont="1" applyBorder="1" applyAlignment="1">
      <alignment vertical="center"/>
    </xf>
    <xf numFmtId="0" fontId="4" fillId="0" borderId="13"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12" xfId="1" applyFont="1" applyBorder="1" applyAlignment="1">
      <alignment vertical="center" wrapText="1"/>
    </xf>
    <xf numFmtId="1" fontId="3" fillId="0" borderId="10"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3" fontId="3" fillId="0" borderId="0" xfId="1" applyNumberFormat="1" applyFont="1" applyFill="1" applyBorder="1" applyAlignment="1">
      <alignment horizontal="left" vertical="center" indent="2"/>
    </xf>
    <xf numFmtId="1" fontId="3" fillId="0" borderId="0" xfId="1" applyNumberFormat="1" applyFont="1" applyFill="1" applyBorder="1" applyAlignment="1">
      <alignment horizontal="left" vertical="center" indent="2"/>
    </xf>
    <xf numFmtId="3" fontId="3" fillId="0" borderId="0" xfId="1" applyNumberFormat="1" applyFont="1" applyFill="1" applyBorder="1" applyAlignment="1">
      <alignment vertical="center"/>
    </xf>
    <xf numFmtId="0" fontId="3" fillId="0" borderId="10" xfId="1" applyFont="1" applyBorder="1" applyAlignment="1">
      <alignment vertical="center" wrapText="1"/>
    </xf>
    <xf numFmtId="3" fontId="3" fillId="0" borderId="0" xfId="1" applyNumberFormat="1" applyFont="1" applyFill="1" applyBorder="1" applyAlignment="1">
      <alignment horizontal="right" vertical="center"/>
    </xf>
    <xf numFmtId="1" fontId="3" fillId="0" borderId="0" xfId="1" applyNumberFormat="1" applyFont="1" applyFill="1" applyAlignment="1">
      <alignment horizontal="center" vertical="center"/>
    </xf>
    <xf numFmtId="3" fontId="3" fillId="0" borderId="0" xfId="1" applyNumberFormat="1" applyFont="1" applyFill="1" applyAlignment="1">
      <alignment horizontal="left" vertical="center" indent="2"/>
    </xf>
    <xf numFmtId="1" fontId="3" fillId="0" borderId="0" xfId="1" applyNumberFormat="1" applyFont="1" applyFill="1" applyAlignment="1">
      <alignment horizontal="left" vertical="center" indent="2"/>
    </xf>
    <xf numFmtId="3" fontId="3" fillId="0" borderId="0" xfId="1" applyNumberFormat="1" applyFont="1" applyFill="1" applyAlignment="1">
      <alignment vertical="center"/>
    </xf>
    <xf numFmtId="3" fontId="3" fillId="0" borderId="0" xfId="1" applyNumberFormat="1" applyFont="1" applyFill="1" applyBorder="1" applyAlignment="1">
      <alignment horizontal="center" vertical="center"/>
    </xf>
    <xf numFmtId="3" fontId="3" fillId="0" borderId="0" xfId="1" applyNumberFormat="1" applyFont="1" applyFill="1" applyAlignment="1">
      <alignment horizontal="center" vertical="center"/>
    </xf>
    <xf numFmtId="1" fontId="3" fillId="0" borderId="10" xfId="1" quotePrefix="1" applyNumberFormat="1" applyFont="1" applyFill="1" applyBorder="1" applyAlignment="1">
      <alignment horizontal="center" vertical="center"/>
    </xf>
    <xf numFmtId="0" fontId="2" fillId="0" borderId="10" xfId="1" quotePrefix="1" applyFont="1" applyFill="1" applyBorder="1" applyAlignment="1">
      <alignment horizontal="center" vertical="center" wrapText="1"/>
    </xf>
    <xf numFmtId="0" fontId="5" fillId="0" borderId="0" xfId="1" applyFont="1" applyAlignment="1">
      <alignment vertical="center" wrapText="1"/>
    </xf>
    <xf numFmtId="0" fontId="4" fillId="0" borderId="0" xfId="1" applyFont="1" applyBorder="1" applyAlignment="1">
      <alignment horizontal="center" vertical="center"/>
    </xf>
    <xf numFmtId="0" fontId="16" fillId="0" borderId="0"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vertical="center"/>
    </xf>
    <xf numFmtId="0" fontId="16" fillId="0" borderId="0" xfId="1" applyFont="1" applyAlignment="1">
      <alignment horizontal="center" vertical="center"/>
    </xf>
    <xf numFmtId="0" fontId="16" fillId="0" borderId="0" xfId="1" applyFont="1" applyBorder="1" applyAlignment="1">
      <alignment horizontal="left" vertical="center" indent="4"/>
    </xf>
    <xf numFmtId="0" fontId="16" fillId="0" borderId="0" xfId="1" applyFont="1" applyAlignment="1">
      <alignment horizontal="left" vertical="center" indent="4"/>
    </xf>
    <xf numFmtId="3" fontId="2" fillId="0" borderId="0" xfId="1" quotePrefix="1" applyNumberFormat="1" applyFill="1" applyBorder="1"/>
    <xf numFmtId="3" fontId="3" fillId="0" borderId="2" xfId="1"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10" xfId="0" applyFont="1" applyFill="1" applyBorder="1" applyAlignment="1">
      <alignment horizontal="center" vertical="center"/>
    </xf>
    <xf numFmtId="166" fontId="4" fillId="0" borderId="0"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166" fontId="4" fillId="0" borderId="0" xfId="0" applyNumberFormat="1" applyFont="1" applyFill="1" applyBorder="1" applyAlignment="1">
      <alignment vertical="center" wrapText="1"/>
    </xf>
    <xf numFmtId="3" fontId="3" fillId="0" borderId="0" xfId="0" applyNumberFormat="1" applyFont="1" applyFill="1" applyBorder="1" applyAlignment="1">
      <alignment vertical="center"/>
    </xf>
    <xf numFmtId="3" fontId="3" fillId="0" borderId="0" xfId="0" applyNumberFormat="1" applyFont="1" applyFill="1" applyBorder="1" applyAlignment="1">
      <alignment horizontal="right" vertical="center"/>
    </xf>
    <xf numFmtId="3" fontId="3" fillId="0" borderId="0" xfId="0" applyNumberFormat="1" applyFont="1" applyAlignment="1">
      <alignment vertical="center" wrapText="1"/>
    </xf>
    <xf numFmtId="164" fontId="3" fillId="0" borderId="0" xfId="0" applyNumberFormat="1" applyFont="1" applyFill="1" applyBorder="1" applyAlignment="1">
      <alignment vertical="center"/>
    </xf>
    <xf numFmtId="168" fontId="3" fillId="0" borderId="0" xfId="0" applyNumberFormat="1" applyFont="1"/>
    <xf numFmtId="0" fontId="3" fillId="0" borderId="10" xfId="0" applyFont="1" applyFill="1" applyBorder="1" applyAlignment="1">
      <alignment horizontal="center" vertical="center" wrapText="1"/>
    </xf>
    <xf numFmtId="1" fontId="3" fillId="0" borderId="10" xfId="0" quotePrefix="1" applyNumberFormat="1" applyFont="1" applyFill="1" applyBorder="1" applyAlignment="1">
      <alignment horizontal="center" vertical="center"/>
    </xf>
    <xf numFmtId="3" fontId="3" fillId="0" borderId="2" xfId="0" applyNumberFormat="1" applyFont="1" applyFill="1" applyBorder="1" applyAlignment="1">
      <alignment vertical="center"/>
    </xf>
    <xf numFmtId="0" fontId="16" fillId="0" borderId="0" xfId="0" applyFont="1" applyFill="1" applyBorder="1" applyAlignment="1">
      <alignment horizontal="left" vertical="center" wrapText="1"/>
    </xf>
    <xf numFmtId="166" fontId="16" fillId="0" borderId="0" xfId="0" applyNumberFormat="1" applyFont="1" applyFill="1" applyBorder="1" applyAlignment="1">
      <alignment horizontal="left" vertical="center"/>
    </xf>
    <xf numFmtId="0" fontId="16" fillId="0" borderId="0" xfId="0" applyFont="1" applyFill="1" applyBorder="1" applyAlignment="1">
      <alignment horizontal="left" vertical="center"/>
    </xf>
    <xf numFmtId="166" fontId="16" fillId="0" borderId="0" xfId="0" applyNumberFormat="1" applyFont="1" applyAlignment="1">
      <alignment vertical="center" wrapText="1"/>
    </xf>
    <xf numFmtId="166" fontId="16"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0" fontId="15" fillId="0" borderId="0" xfId="0" applyFont="1"/>
    <xf numFmtId="166" fontId="16" fillId="0" borderId="0" xfId="0" applyNumberFormat="1" applyFont="1"/>
    <xf numFmtId="0" fontId="16" fillId="0" borderId="0" xfId="0" applyFont="1"/>
    <xf numFmtId="166" fontId="3" fillId="0" borderId="0" xfId="0" applyNumberFormat="1" applyFont="1"/>
    <xf numFmtId="3" fontId="17" fillId="0" borderId="0" xfId="8" applyNumberFormat="1" applyFont="1"/>
    <xf numFmtId="3" fontId="2" fillId="0" borderId="0" xfId="1" applyNumberFormat="1" applyFont="1" applyBorder="1"/>
    <xf numFmtId="1" fontId="2" fillId="0" borderId="0" xfId="0" quotePrefix="1" applyNumberFormat="1" applyFont="1" applyFill="1" applyBorder="1" applyAlignment="1">
      <alignment horizontal="center" vertical="center"/>
    </xf>
    <xf numFmtId="0" fontId="6" fillId="0" borderId="0" xfId="0" applyFont="1"/>
    <xf numFmtId="166" fontId="2" fillId="0" borderId="0" xfId="0" applyNumberFormat="1" applyFont="1" applyAlignment="1"/>
    <xf numFmtId="166" fontId="2" fillId="0" borderId="0" xfId="0" applyNumberFormat="1" applyFont="1"/>
    <xf numFmtId="0" fontId="2" fillId="0" borderId="0" xfId="0" applyFont="1"/>
    <xf numFmtId="0" fontId="7" fillId="0" borderId="0" xfId="0" applyFont="1"/>
    <xf numFmtId="0" fontId="24" fillId="0" borderId="0" xfId="0" applyFont="1"/>
    <xf numFmtId="0" fontId="19" fillId="0" borderId="0" xfId="0" applyFont="1"/>
    <xf numFmtId="0" fontId="4" fillId="0" borderId="1" xfId="0" applyFont="1" applyBorder="1"/>
    <xf numFmtId="166" fontId="4" fillId="0" borderId="1" xfId="0" applyNumberFormat="1" applyFont="1" applyBorder="1"/>
    <xf numFmtId="0" fontId="28" fillId="0" borderId="0" xfId="0" applyFont="1" applyAlignment="1">
      <alignment horizontal="left"/>
    </xf>
    <xf numFmtId="0" fontId="28" fillId="0" borderId="0" xfId="0" applyFont="1"/>
    <xf numFmtId="0" fontId="4" fillId="0" borderId="0" xfId="0" applyFont="1"/>
    <xf numFmtId="166" fontId="4" fillId="0" borderId="0" xfId="0" applyNumberFormat="1" applyFont="1" applyAlignment="1">
      <alignment horizontal="center"/>
    </xf>
    <xf numFmtId="0" fontId="21" fillId="0" borderId="0" xfId="0" applyFont="1"/>
    <xf numFmtId="164" fontId="2" fillId="0" borderId="0" xfId="0" applyNumberFormat="1" applyFont="1"/>
    <xf numFmtId="3" fontId="16" fillId="0" borderId="0" xfId="0" applyNumberFormat="1" applyFont="1"/>
    <xf numFmtId="169" fontId="16" fillId="0" borderId="0" xfId="0" applyNumberFormat="1" applyFont="1"/>
    <xf numFmtId="166" fontId="2" fillId="0" borderId="0" xfId="0" quotePrefix="1" applyNumberFormat="1" applyFont="1" applyAlignment="1">
      <alignment horizontal="center"/>
    </xf>
    <xf numFmtId="0" fontId="2" fillId="0" borderId="0" xfId="0" quotePrefix="1" applyFont="1" applyAlignment="1">
      <alignment horizontal="center"/>
    </xf>
    <xf numFmtId="0" fontId="16" fillId="0" borderId="1" xfId="0" applyFont="1" applyBorder="1"/>
    <xf numFmtId="3" fontId="16" fillId="0" borderId="1" xfId="0" applyNumberFormat="1" applyFont="1" applyBorder="1"/>
    <xf numFmtId="169" fontId="16" fillId="0" borderId="1" xfId="0" applyNumberFormat="1" applyFont="1" applyBorder="1"/>
    <xf numFmtId="3" fontId="16" fillId="0" borderId="3" xfId="0" applyNumberFormat="1" applyFont="1" applyBorder="1"/>
    <xf numFmtId="0" fontId="22" fillId="0" borderId="0" xfId="0" applyFont="1" applyAlignment="1">
      <alignment horizontal="right"/>
    </xf>
    <xf numFmtId="9" fontId="16" fillId="0" borderId="0" xfId="0" applyNumberFormat="1" applyFont="1"/>
    <xf numFmtId="9" fontId="16" fillId="0" borderId="1" xfId="0" applyNumberFormat="1" applyFont="1" applyBorder="1"/>
    <xf numFmtId="0" fontId="16" fillId="0" borderId="0" xfId="0" applyFont="1" applyAlignment="1">
      <alignment horizontal="center"/>
    </xf>
    <xf numFmtId="164" fontId="2" fillId="0" borderId="1" xfId="0" applyNumberFormat="1" applyFont="1" applyBorder="1"/>
    <xf numFmtId="166" fontId="2" fillId="0" borderId="1" xfId="0" applyNumberFormat="1" applyFont="1" applyBorder="1"/>
    <xf numFmtId="164" fontId="16" fillId="0" borderId="0" xfId="0" applyNumberFormat="1" applyFont="1" applyAlignment="1"/>
    <xf numFmtId="164" fontId="2" fillId="0" borderId="0" xfId="0" applyNumberFormat="1" applyFont="1" applyAlignment="1">
      <alignment horizontal="center"/>
    </xf>
    <xf numFmtId="164" fontId="2" fillId="0" borderId="0" xfId="0" applyNumberFormat="1" applyFont="1" applyBorder="1" applyAlignment="1">
      <alignment horizontal="center"/>
    </xf>
    <xf numFmtId="3" fontId="2" fillId="0" borderId="0" xfId="1" applyNumberFormat="1" applyFont="1" applyAlignment="1">
      <alignment vertical="center" wrapText="1"/>
    </xf>
    <xf numFmtId="1" fontId="2" fillId="0" borderId="0" xfId="1" applyNumberFormat="1" applyFont="1" applyFill="1" applyBorder="1" applyAlignment="1">
      <alignment horizontal="left" vertical="center" indent="2"/>
    </xf>
    <xf numFmtId="3" fontId="3" fillId="0" borderId="17" xfId="0" applyNumberFormat="1" applyFont="1" applyFill="1" applyBorder="1" applyAlignment="1">
      <alignment vertical="center"/>
    </xf>
    <xf numFmtId="2" fontId="3" fillId="0" borderId="0" xfId="0" applyNumberFormat="1" applyFont="1" applyBorder="1" applyAlignment="1">
      <alignment horizontal="center"/>
    </xf>
    <xf numFmtId="0" fontId="9"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xf numFmtId="0" fontId="10" fillId="0" borderId="5" xfId="0" applyFont="1" applyFill="1" applyBorder="1" applyAlignment="1">
      <alignment horizontal="center"/>
    </xf>
    <xf numFmtId="1" fontId="10"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0" fontId="9" fillId="0" borderId="0" xfId="0" applyFont="1" applyFill="1" applyBorder="1"/>
    <xf numFmtId="0" fontId="35" fillId="0" borderId="0" xfId="0" applyFont="1" applyFill="1" applyBorder="1" applyAlignment="1">
      <alignment horizontal="left"/>
    </xf>
    <xf numFmtId="0" fontId="10" fillId="0" borderId="17" xfId="0" applyFont="1" applyFill="1" applyBorder="1" applyAlignment="1">
      <alignment horizontal="center"/>
    </xf>
    <xf numFmtId="0" fontId="10" fillId="0" borderId="15" xfId="0" applyFont="1" applyFill="1" applyBorder="1" applyAlignment="1">
      <alignment horizontal="left"/>
    </xf>
    <xf numFmtId="0" fontId="10" fillId="0" borderId="15" xfId="0" applyFont="1" applyFill="1" applyBorder="1" applyAlignment="1">
      <alignment horizontal="center"/>
    </xf>
    <xf numFmtId="0" fontId="10" fillId="0" borderId="16" xfId="0" applyFont="1" applyFill="1" applyBorder="1" applyAlignment="1">
      <alignment horizontal="center"/>
    </xf>
    <xf numFmtId="1" fontId="10" fillId="0" borderId="15" xfId="0" applyNumberFormat="1" applyFont="1" applyFill="1" applyBorder="1" applyAlignment="1">
      <alignment horizontal="center"/>
    </xf>
    <xf numFmtId="0" fontId="9" fillId="0" borderId="0" xfId="0" applyFont="1" applyFill="1" applyBorder="1" applyAlignment="1">
      <alignment horizontal="left"/>
    </xf>
    <xf numFmtId="0" fontId="9" fillId="0" borderId="17" xfId="0" applyFont="1" applyFill="1" applyBorder="1" applyAlignment="1">
      <alignment horizontal="center"/>
    </xf>
    <xf numFmtId="1"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0"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 fontId="9" fillId="0" borderId="0" xfId="0" applyNumberFormat="1" applyFont="1" applyFill="1" applyBorder="1" applyAlignment="1">
      <alignment horizontal="center" vertical="center"/>
    </xf>
    <xf numFmtId="0" fontId="0" fillId="0" borderId="0" xfId="0" applyBorder="1" applyAlignment="1">
      <alignment horizontal="center" vertical="center"/>
    </xf>
    <xf numFmtId="166" fontId="2" fillId="0" borderId="0" xfId="0" applyNumberFormat="1" applyFont="1" applyBorder="1" applyAlignment="1">
      <alignment horizontal="center" vertical="center"/>
    </xf>
    <xf numFmtId="3" fontId="2" fillId="0" borderId="0" xfId="0" applyNumberFormat="1" applyFont="1" applyBorder="1" applyAlignment="1">
      <alignment horizontal="left" vertical="center"/>
    </xf>
    <xf numFmtId="166"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49" fontId="9" fillId="0" borderId="17"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1" fontId="9" fillId="0" borderId="0" xfId="0" applyNumberFormat="1" applyFont="1" applyFill="1" applyBorder="1" applyAlignment="1" applyProtection="1">
      <alignment horizontal="center" vertical="center"/>
    </xf>
    <xf numFmtId="166" fontId="9" fillId="0" borderId="0" xfId="0" applyNumberFormat="1" applyFont="1" applyFill="1" applyBorder="1" applyAlignment="1" applyProtection="1">
      <alignment horizontal="center" vertical="center"/>
    </xf>
    <xf numFmtId="0" fontId="34" fillId="0" borderId="17" xfId="0" applyNumberFormat="1" applyFont="1" applyBorder="1" applyAlignment="1">
      <alignment horizontal="center" vertical="center"/>
    </xf>
    <xf numFmtId="3" fontId="0" fillId="0" borderId="0" xfId="0" applyNumberFormat="1" applyBorder="1" applyAlignment="1">
      <alignment horizontal="center" vertical="center"/>
    </xf>
    <xf numFmtId="166" fontId="0" fillId="0" borderId="0" xfId="0" applyNumberFormat="1" applyBorder="1" applyAlignment="1">
      <alignment horizontal="center" vertical="center"/>
    </xf>
    <xf numFmtId="164" fontId="9" fillId="0" borderId="0" xfId="0" applyNumberFormat="1" applyFont="1" applyFill="1" applyBorder="1" applyAlignment="1">
      <alignment horizontal="left" vertical="center"/>
    </xf>
    <xf numFmtId="164" fontId="9"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0" xfId="0" applyFont="1" applyFill="1" applyBorder="1" applyAlignment="1">
      <alignment horizontal="center"/>
    </xf>
    <xf numFmtId="0" fontId="4" fillId="0" borderId="0" xfId="0" applyFont="1" applyBorder="1" applyAlignment="1">
      <alignment horizontal="left"/>
    </xf>
    <xf numFmtId="164" fontId="10"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center"/>
    </xf>
    <xf numFmtId="166" fontId="9" fillId="0" borderId="0" xfId="0" applyNumberFormat="1" applyFont="1" applyFill="1" applyBorder="1" applyAlignment="1" applyProtection="1">
      <alignment horizontal="center"/>
    </xf>
    <xf numFmtId="0" fontId="13" fillId="0" borderId="0" xfId="0" applyFont="1" applyFill="1" applyBorder="1"/>
    <xf numFmtId="1" fontId="16" fillId="0" borderId="0" xfId="0" applyNumberFormat="1" applyFont="1" applyFill="1" applyBorder="1" applyAlignment="1">
      <alignment horizontal="left" wrapText="1"/>
    </xf>
    <xf numFmtId="0" fontId="16" fillId="0" borderId="0" xfId="0" applyFont="1" applyBorder="1" applyAlignment="1">
      <alignment horizontal="left"/>
    </xf>
    <xf numFmtId="1" fontId="16" fillId="0" borderId="0" xfId="0" applyNumberFormat="1" applyFont="1" applyBorder="1" applyAlignment="1">
      <alignment horizontal="left"/>
    </xf>
    <xf numFmtId="164" fontId="16" fillId="0" borderId="0" xfId="0" applyNumberFormat="1" applyFont="1" applyFill="1" applyBorder="1" applyAlignment="1">
      <alignment horizontal="left"/>
    </xf>
    <xf numFmtId="164" fontId="16" fillId="0" borderId="0" xfId="0" applyNumberFormat="1" applyFont="1" applyFill="1" applyBorder="1" applyAlignment="1">
      <alignment horizontal="center"/>
    </xf>
    <xf numFmtId="0" fontId="15" fillId="0" borderId="0" xfId="0" applyFont="1" applyBorder="1" applyAlignment="1">
      <alignment horizontal="left" vertical="center"/>
    </xf>
    <xf numFmtId="3" fontId="4" fillId="0" borderId="0" xfId="0" applyNumberFormat="1" applyFont="1" applyAlignment="1">
      <alignment wrapText="1"/>
    </xf>
    <xf numFmtId="3" fontId="16" fillId="0" borderId="17" xfId="0" applyNumberFormat="1" applyFont="1" applyBorder="1"/>
    <xf numFmtId="3" fontId="3" fillId="0" borderId="17" xfId="1" applyNumberFormat="1" applyFont="1" applyFill="1" applyBorder="1" applyAlignment="1">
      <alignment horizontal="center" vertical="center"/>
    </xf>
    <xf numFmtId="0" fontId="0" fillId="0" borderId="0" xfId="0" applyAlignment="1">
      <alignment wrapText="1"/>
    </xf>
    <xf numFmtId="0" fontId="16" fillId="0" borderId="0" xfId="0" applyFont="1" applyAlignment="1">
      <alignment wrapText="1"/>
    </xf>
    <xf numFmtId="164" fontId="9" fillId="0" borderId="0" xfId="0" applyNumberFormat="1" applyFont="1" applyAlignment="1">
      <alignment horizont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Border="1" applyAlignment="1">
      <alignment wrapText="1"/>
    </xf>
    <xf numFmtId="3" fontId="4" fillId="0" borderId="0" xfId="0" applyNumberFormat="1" applyFont="1"/>
    <xf numFmtId="3" fontId="2" fillId="0" borderId="0" xfId="0" applyNumberFormat="1" applyFont="1" applyBorder="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30" fillId="0" borderId="14" xfId="0" quotePrefix="1" applyNumberFormat="1" applyFont="1" applyBorder="1" applyAlignment="1">
      <alignment wrapText="1"/>
    </xf>
    <xf numFmtId="3" fontId="4" fillId="0" borderId="0" xfId="0" applyNumberFormat="1" applyFont="1" applyBorder="1"/>
    <xf numFmtId="3" fontId="22" fillId="0" borderId="0" xfId="0" applyNumberFormat="1" applyFont="1" applyBorder="1"/>
    <xf numFmtId="0" fontId="30" fillId="0" borderId="17" xfId="0" applyFont="1" applyBorder="1"/>
    <xf numFmtId="0" fontId="30" fillId="0" borderId="0" xfId="0" applyFont="1"/>
    <xf numFmtId="166" fontId="30" fillId="0" borderId="17" xfId="0" applyNumberFormat="1" applyFont="1" applyBorder="1"/>
    <xf numFmtId="0" fontId="2" fillId="0" borderId="17" xfId="0" applyFont="1" applyBorder="1"/>
    <xf numFmtId="0" fontId="2" fillId="0" borderId="14" xfId="0" applyFont="1" applyBorder="1"/>
    <xf numFmtId="166" fontId="2" fillId="0" borderId="17" xfId="0" applyNumberFormat="1" applyFont="1" applyBorder="1"/>
    <xf numFmtId="3" fontId="2" fillId="0" borderId="17" xfId="0" applyNumberFormat="1" applyFont="1" applyBorder="1"/>
    <xf numFmtId="0" fontId="2" fillId="0" borderId="0" xfId="2" applyFont="1"/>
    <xf numFmtId="3" fontId="0" fillId="0" borderId="0" xfId="0" applyNumberFormat="1"/>
    <xf numFmtId="166" fontId="2" fillId="0" borderId="14" xfId="0" applyNumberFormat="1" applyFont="1" applyBorder="1"/>
    <xf numFmtId="3" fontId="2" fillId="0" borderId="14" xfId="0" applyNumberFormat="1" applyFont="1" applyBorder="1"/>
    <xf numFmtId="1" fontId="2" fillId="0" borderId="0" xfId="0" applyNumberFormat="1" applyFont="1"/>
    <xf numFmtId="166" fontId="2" fillId="0" borderId="17" xfId="0" applyNumberFormat="1" applyFont="1" applyBorder="1" applyAlignment="1">
      <alignment horizontal="center"/>
    </xf>
    <xf numFmtId="166" fontId="2" fillId="0" borderId="17" xfId="0" quotePrefix="1" applyNumberFormat="1" applyFont="1" applyBorder="1" applyAlignment="1">
      <alignment horizontal="center"/>
    </xf>
    <xf numFmtId="169" fontId="2" fillId="0" borderId="0" xfId="0" applyNumberFormat="1" applyFont="1"/>
    <xf numFmtId="166" fontId="2" fillId="0" borderId="0" xfId="0" quotePrefix="1" applyNumberFormat="1" applyFont="1" applyBorder="1" applyAlignment="1">
      <alignment horizontal="center"/>
    </xf>
    <xf numFmtId="169" fontId="2" fillId="0" borderId="17" xfId="0" applyNumberFormat="1" applyFont="1" applyBorder="1"/>
    <xf numFmtId="9" fontId="2" fillId="0" borderId="14" xfId="0" applyNumberFormat="1" applyFont="1" applyBorder="1" applyAlignment="1">
      <alignment horizontal="center"/>
    </xf>
    <xf numFmtId="9" fontId="2" fillId="0" borderId="17" xfId="0" applyNumberFormat="1" applyFont="1" applyBorder="1" applyAlignment="1">
      <alignment horizontal="center"/>
    </xf>
    <xf numFmtId="3" fontId="0" fillId="0" borderId="0" xfId="0" applyNumberFormat="1" applyBorder="1" applyAlignment="1">
      <alignment horizontal="center"/>
    </xf>
    <xf numFmtId="3" fontId="2" fillId="0" borderId="0" xfId="0" applyNumberFormat="1" applyFont="1" applyAlignment="1">
      <alignment horizontal="right"/>
    </xf>
    <xf numFmtId="3" fontId="31" fillId="0" borderId="0" xfId="0" applyNumberFormat="1" applyFont="1" applyAlignment="1">
      <alignment horizontal="right"/>
    </xf>
    <xf numFmtId="3" fontId="2" fillId="0" borderId="0" xfId="0" applyNumberFormat="1" applyFont="1" applyFill="1" applyBorder="1"/>
    <xf numFmtId="0" fontId="2" fillId="0" borderId="0" xfId="0" applyFont="1" applyBorder="1"/>
    <xf numFmtId="3" fontId="2" fillId="0" borderId="0" xfId="0" quotePrefix="1" applyNumberFormat="1" applyFont="1" applyBorder="1" applyAlignment="1">
      <alignment horizontal="center"/>
    </xf>
    <xf numFmtId="3" fontId="4" fillId="0" borderId="0" xfId="0" applyNumberFormat="1" applyFont="1" applyAlignment="1">
      <alignment vertical="center"/>
    </xf>
    <xf numFmtId="3" fontId="2" fillId="0" borderId="0" xfId="0" applyNumberFormat="1" applyFont="1" applyBorder="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10"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5" fontId="10" fillId="0" borderId="17" xfId="0" applyNumberFormat="1" applyFont="1" applyBorder="1"/>
    <xf numFmtId="164" fontId="2" fillId="0" borderId="0" xfId="0" quotePrefix="1" applyNumberFormat="1" applyFont="1"/>
    <xf numFmtId="3" fontId="9" fillId="0" borderId="17" xfId="0" applyNumberFormat="1" applyFont="1" applyBorder="1" applyAlignment="1">
      <alignment horizontal="center"/>
    </xf>
    <xf numFmtId="165" fontId="9" fillId="0" borderId="17" xfId="0" applyNumberFormat="1" applyFont="1" applyBorder="1" applyAlignment="1">
      <alignment horizontal="center"/>
    </xf>
    <xf numFmtId="3" fontId="9" fillId="0" borderId="17" xfId="0" applyNumberFormat="1" applyFont="1" applyBorder="1"/>
    <xf numFmtId="165" fontId="9" fillId="0" borderId="17" xfId="0" applyNumberFormat="1" applyFont="1" applyBorder="1"/>
    <xf numFmtId="165" fontId="2" fillId="0" borderId="2" xfId="0" applyNumberFormat="1" applyFont="1" applyBorder="1" applyAlignment="1">
      <alignment horizontal="center"/>
    </xf>
    <xf numFmtId="167" fontId="2" fillId="0" borderId="0" xfId="7" applyNumberFormat="1" applyFont="1" applyAlignment="1">
      <alignment horizontal="center"/>
    </xf>
    <xf numFmtId="164" fontId="10" fillId="0" borderId="0" xfId="0" applyNumberFormat="1" applyFont="1"/>
    <xf numFmtId="1" fontId="0" fillId="0" borderId="0" xfId="0" applyNumberFormat="1"/>
    <xf numFmtId="164" fontId="2" fillId="0" borderId="10" xfId="0" applyNumberFormat="1" applyFont="1" applyBorder="1" applyAlignment="1">
      <alignment horizontal="center"/>
    </xf>
    <xf numFmtId="0" fontId="2" fillId="0" borderId="0" xfId="0" applyFont="1" applyFill="1" applyBorder="1"/>
    <xf numFmtId="164" fontId="2" fillId="0" borderId="0" xfId="4" applyNumberFormat="1" applyFont="1" applyFill="1" applyBorder="1" applyAlignment="1">
      <alignment horizontal="center"/>
    </xf>
    <xf numFmtId="164" fontId="2" fillId="0" borderId="2" xfId="0" applyNumberFormat="1" applyFont="1" applyBorder="1" applyAlignment="1">
      <alignment horizontal="center"/>
    </xf>
    <xf numFmtId="167" fontId="2" fillId="0" borderId="0" xfId="7" applyNumberFormat="1" applyFont="1" applyBorder="1" applyAlignment="1">
      <alignment horizontal="center"/>
    </xf>
    <xf numFmtId="0" fontId="2" fillId="0" borderId="0" xfId="0" quotePrefix="1" applyNumberFormat="1" applyFont="1"/>
    <xf numFmtId="1" fontId="2" fillId="0" borderId="10" xfId="0" applyNumberFormat="1" applyFont="1" applyBorder="1"/>
    <xf numFmtId="1" fontId="2" fillId="0" borderId="0" xfId="0" applyNumberFormat="1" applyFont="1" applyAlignment="1">
      <alignment horizontal="center"/>
    </xf>
    <xf numFmtId="1" fontId="2" fillId="0" borderId="0" xfId="0" applyNumberFormat="1" applyFont="1" applyBorder="1" applyAlignment="1">
      <alignment horizontal="center"/>
    </xf>
    <xf numFmtId="1" fontId="2" fillId="0" borderId="4" xfId="0" applyNumberFormat="1" applyFont="1" applyBorder="1"/>
    <xf numFmtId="1" fontId="4" fillId="0" borderId="5" xfId="0" applyNumberFormat="1" applyFont="1" applyBorder="1" applyAlignment="1">
      <alignment horizontal="center"/>
    </xf>
    <xf numFmtId="1" fontId="4" fillId="0" borderId="7" xfId="0" applyNumberFormat="1" applyFont="1" applyBorder="1" applyAlignment="1">
      <alignment horizontal="left"/>
    </xf>
    <xf numFmtId="1" fontId="2" fillId="0" borderId="8" xfId="0" applyNumberFormat="1" applyFont="1" applyBorder="1" applyAlignment="1">
      <alignment horizontal="center"/>
    </xf>
    <xf numFmtId="1" fontId="4" fillId="0" borderId="1" xfId="0" applyNumberFormat="1" applyFont="1" applyBorder="1"/>
    <xf numFmtId="1" fontId="4" fillId="0" borderId="3" xfId="0" applyNumberFormat="1" applyFont="1" applyBorder="1" applyAlignment="1">
      <alignment horizontal="center"/>
    </xf>
    <xf numFmtId="1" fontId="4" fillId="0" borderId="6" xfId="0" applyNumberFormat="1" applyFont="1" applyBorder="1" applyAlignment="1">
      <alignment horizontal="center"/>
    </xf>
    <xf numFmtId="1" fontId="4" fillId="0" borderId="1" xfId="0" applyNumberFormat="1" applyFont="1" applyBorder="1" applyAlignment="1">
      <alignment horizontal="center"/>
    </xf>
    <xf numFmtId="1" fontId="4" fillId="0" borderId="6" xfId="0" applyNumberFormat="1" applyFont="1" applyBorder="1"/>
    <xf numFmtId="1" fontId="4" fillId="0" borderId="2" xfId="0" applyNumberFormat="1" applyFont="1" applyBorder="1" applyAlignment="1">
      <alignment horizontal="center"/>
    </xf>
    <xf numFmtId="1" fontId="2" fillId="0" borderId="2" xfId="0" applyNumberFormat="1" applyFont="1" applyBorder="1" applyAlignment="1">
      <alignment horizontal="center"/>
    </xf>
    <xf numFmtId="9" fontId="0" fillId="0" borderId="2" xfId="0" applyNumberFormat="1" applyBorder="1" applyAlignment="1">
      <alignment horizontal="center"/>
    </xf>
    <xf numFmtId="9" fontId="0" fillId="0" borderId="0" xfId="0" applyNumberFormat="1" applyAlignment="1">
      <alignment horizontal="center"/>
    </xf>
    <xf numFmtId="1" fontId="0" fillId="0" borderId="0" xfId="0" applyNumberFormat="1" applyAlignment="1">
      <alignment horizontal="center"/>
    </xf>
    <xf numFmtId="9" fontId="0" fillId="0" borderId="0" xfId="0" applyNumberFormat="1"/>
    <xf numFmtId="9" fontId="2" fillId="0" borderId="2" xfId="0" applyNumberFormat="1" applyFont="1" applyBorder="1" applyAlignment="1">
      <alignment horizontal="center"/>
    </xf>
    <xf numFmtId="9" fontId="2" fillId="0" borderId="0" xfId="0" applyNumberFormat="1" applyFont="1" applyAlignment="1">
      <alignment horizontal="center"/>
    </xf>
    <xf numFmtId="0" fontId="7" fillId="0" borderId="0" xfId="0" applyFont="1" applyAlignment="1">
      <alignment horizontal="center"/>
    </xf>
    <xf numFmtId="9" fontId="7" fillId="0" borderId="0" xfId="0" applyNumberFormat="1" applyFont="1" applyAlignment="1">
      <alignment horizontal="center"/>
    </xf>
    <xf numFmtId="1" fontId="7" fillId="0" borderId="2" xfId="0" applyNumberFormat="1" applyFont="1" applyBorder="1" applyAlignment="1">
      <alignment horizontal="center"/>
    </xf>
    <xf numFmtId="0" fontId="2" fillId="0" borderId="0" xfId="0" applyFont="1" applyAlignment="1">
      <alignment horizontal="center"/>
    </xf>
    <xf numFmtId="0" fontId="2" fillId="0" borderId="0" xfId="0" applyFont="1" applyFill="1"/>
    <xf numFmtId="9" fontId="2" fillId="0" borderId="0" xfId="0" applyNumberFormat="1" applyFont="1"/>
    <xf numFmtId="1" fontId="5" fillId="0" borderId="0" xfId="0" applyNumberFormat="1" applyFont="1"/>
    <xf numFmtId="3" fontId="3" fillId="0" borderId="17" xfId="1" applyNumberFormat="1" applyFont="1" applyBorder="1" applyAlignment="1">
      <alignment vertical="center" wrapText="1"/>
    </xf>
    <xf numFmtId="1" fontId="10" fillId="0" borderId="0" xfId="0" applyNumberFormat="1" applyFont="1"/>
    <xf numFmtId="0" fontId="10" fillId="0" borderId="0" xfId="0" applyFont="1"/>
    <xf numFmtId="3" fontId="10" fillId="0" borderId="0" xfId="0" applyNumberFormat="1" applyFont="1"/>
    <xf numFmtId="164" fontId="1" fillId="0" borderId="0" xfId="2" applyNumberFormat="1" applyAlignment="1">
      <alignment horizontal="center"/>
    </xf>
    <xf numFmtId="165" fontId="2" fillId="0" borderId="0" xfId="0" applyNumberFormat="1" applyFont="1" applyBorder="1" applyAlignment="1">
      <alignment horizontal="center"/>
    </xf>
    <xf numFmtId="165" fontId="2" fillId="0" borderId="0" xfId="0" quotePrefix="1" applyNumberFormat="1" applyFont="1" applyBorder="1" applyAlignment="1">
      <alignment horizontal="center"/>
    </xf>
    <xf numFmtId="167" fontId="1" fillId="0" borderId="0" xfId="7" applyNumberFormat="1" applyFont="1" applyAlignment="1">
      <alignment horizontal="center"/>
    </xf>
    <xf numFmtId="165" fontId="7" fillId="0" borderId="2" xfId="0" applyNumberFormat="1" applyFont="1" applyBorder="1" applyAlignment="1">
      <alignment horizontal="center"/>
    </xf>
    <xf numFmtId="164" fontId="7" fillId="0" borderId="0" xfId="0" applyNumberFormat="1" applyFont="1" applyAlignment="1">
      <alignment horizontal="center"/>
    </xf>
    <xf numFmtId="167" fontId="7" fillId="0" borderId="0" xfId="7" applyNumberFormat="1" applyFont="1" applyAlignment="1">
      <alignment horizontal="center"/>
    </xf>
    <xf numFmtId="164" fontId="7" fillId="0" borderId="0" xfId="4" applyNumberFormat="1" applyFont="1" applyFill="1" applyBorder="1" applyAlignment="1">
      <alignment horizontal="center"/>
    </xf>
    <xf numFmtId="167" fontId="37" fillId="0" borderId="0" xfId="7" applyNumberFormat="1" applyFont="1" applyAlignment="1">
      <alignment horizontal="center"/>
    </xf>
    <xf numFmtId="164" fontId="37" fillId="0" borderId="0" xfId="2" applyNumberFormat="1" applyFont="1" applyAlignment="1">
      <alignment horizontal="center"/>
    </xf>
    <xf numFmtId="0" fontId="2" fillId="0" borderId="0" xfId="7" applyNumberFormat="1" applyFont="1" applyAlignment="1">
      <alignment horizontal="center"/>
    </xf>
    <xf numFmtId="165" fontId="4" fillId="0" borderId="2" xfId="0" applyNumberFormat="1" applyFont="1" applyBorder="1" applyAlignment="1">
      <alignment horizontal="center"/>
    </xf>
    <xf numFmtId="164" fontId="4" fillId="0" borderId="0" xfId="0" applyNumberFormat="1" applyFont="1" applyAlignment="1">
      <alignment horizontal="center"/>
    </xf>
    <xf numFmtId="164" fontId="4" fillId="0" borderId="0" xfId="4" applyNumberFormat="1" applyFont="1" applyFill="1" applyBorder="1" applyAlignment="1">
      <alignment horizontal="center"/>
    </xf>
    <xf numFmtId="3" fontId="7" fillId="0" borderId="0" xfId="0" applyNumberFormat="1" applyFont="1" applyAlignment="1">
      <alignment horizontal="center"/>
    </xf>
    <xf numFmtId="164" fontId="7" fillId="0" borderId="0" xfId="0" applyNumberFormat="1" applyFont="1" applyBorder="1" applyAlignment="1">
      <alignment horizontal="center"/>
    </xf>
    <xf numFmtId="3" fontId="7" fillId="0" borderId="0" xfId="0" applyNumberFormat="1" applyFont="1" applyBorder="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0" xfId="0" applyNumberFormat="1" applyFont="1" applyBorder="1" applyAlignment="1">
      <alignment horizontal="center"/>
    </xf>
    <xf numFmtId="0" fontId="4" fillId="0" borderId="0" xfId="1" applyFont="1" applyAlignment="1">
      <alignment horizontal="center" vertical="center"/>
    </xf>
    <xf numFmtId="3" fontId="3" fillId="0" borderId="0" xfId="1" applyNumberFormat="1" applyFont="1" applyBorder="1" applyAlignment="1">
      <alignment vertical="center" wrapText="1"/>
    </xf>
    <xf numFmtId="1" fontId="3"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3" fontId="2" fillId="0" borderId="0" xfId="0" applyNumberFormat="1" applyFont="1" applyAlignment="1">
      <alignment horizontal="left" wrapText="1"/>
    </xf>
    <xf numFmtId="3" fontId="4" fillId="0" borderId="0" xfId="0" applyNumberFormat="1" applyFont="1" applyAlignment="1">
      <alignment horizontal="left" wrapText="1"/>
    </xf>
    <xf numFmtId="164" fontId="15" fillId="0" borderId="0" xfId="0" applyNumberFormat="1" applyFont="1" applyAlignment="1">
      <alignment wrapText="1"/>
    </xf>
    <xf numFmtId="0" fontId="16" fillId="0" borderId="0" xfId="0" applyFont="1" applyBorder="1" applyAlignment="1">
      <alignment wrapText="1"/>
    </xf>
    <xf numFmtId="0" fontId="16" fillId="0" borderId="0" xfId="0" applyFont="1" applyBorder="1" applyAlignment="1">
      <alignment horizontal="left" vertical="center" wrapText="1"/>
    </xf>
    <xf numFmtId="1" fontId="10" fillId="0" borderId="0" xfId="0" applyNumberFormat="1" applyFont="1" applyBorder="1" applyAlignment="1">
      <alignment horizontal="left" wrapText="1"/>
    </xf>
    <xf numFmtId="1" fontId="9" fillId="0" borderId="0" xfId="0" applyNumberFormat="1" applyFont="1" applyBorder="1" applyAlignment="1">
      <alignment horizontal="left" wrapText="1"/>
    </xf>
    <xf numFmtId="1" fontId="16" fillId="0" borderId="0" xfId="0" applyNumberFormat="1" applyFont="1" applyBorder="1" applyAlignment="1">
      <alignment horizontal="left" wrapText="1"/>
    </xf>
    <xf numFmtId="164" fontId="2" fillId="0" borderId="14" xfId="0" applyNumberFormat="1" applyFont="1" applyBorder="1"/>
    <xf numFmtId="3" fontId="17" fillId="0" borderId="0" xfId="0" applyNumberFormat="1" applyFont="1" applyAlignment="1">
      <alignment horizontal="right" vertical="center"/>
    </xf>
    <xf numFmtId="0" fontId="17" fillId="0" borderId="0" xfId="0" applyFont="1" applyAlignment="1">
      <alignment horizontal="right" vertical="center"/>
    </xf>
    <xf numFmtId="3" fontId="17" fillId="0" borderId="1" xfId="0" applyNumberFormat="1" applyFont="1" applyBorder="1" applyAlignment="1">
      <alignment horizontal="right" vertical="center"/>
    </xf>
    <xf numFmtId="164" fontId="2" fillId="0" borderId="18" xfId="0" applyNumberFormat="1" applyFont="1" applyBorder="1"/>
    <xf numFmtId="169" fontId="16" fillId="0" borderId="11" xfId="0" applyNumberFormat="1" applyFont="1" applyBorder="1"/>
    <xf numFmtId="166" fontId="9" fillId="0" borderId="0" xfId="0" quotePrefix="1" applyNumberFormat="1" applyFont="1" applyFill="1" applyBorder="1" applyAlignment="1">
      <alignment horizontal="center" vertical="center"/>
    </xf>
    <xf numFmtId="1" fontId="8" fillId="0" borderId="0" xfId="0" applyNumberFormat="1" applyFont="1" applyFill="1" applyBorder="1" applyAlignment="1">
      <alignment horizontal="left" vertical="center" wrapText="1"/>
    </xf>
    <xf numFmtId="164" fontId="10" fillId="0" borderId="19" xfId="0" applyNumberFormat="1" applyFont="1" applyFill="1" applyBorder="1" applyAlignment="1">
      <alignment horizontal="center"/>
    </xf>
    <xf numFmtId="164" fontId="10" fillId="0" borderId="14" xfId="0" applyNumberFormat="1" applyFont="1" applyFill="1" applyBorder="1" applyAlignment="1">
      <alignment horizontal="center"/>
    </xf>
    <xf numFmtId="164" fontId="10" fillId="0" borderId="20" xfId="0" applyNumberFormat="1" applyFont="1" applyFill="1" applyBorder="1" applyAlignment="1">
      <alignment horizontal="center"/>
    </xf>
    <xf numFmtId="164" fontId="9" fillId="0" borderId="14" xfId="0" applyNumberFormat="1" applyFont="1" applyFill="1" applyBorder="1" applyAlignment="1">
      <alignment horizontal="center"/>
    </xf>
    <xf numFmtId="166" fontId="2" fillId="0" borderId="14" xfId="0" applyNumberFormat="1" applyFont="1" applyFill="1" applyBorder="1" applyAlignment="1">
      <alignment horizontal="center" vertical="center"/>
    </xf>
    <xf numFmtId="166" fontId="9" fillId="0" borderId="14" xfId="0" applyNumberFormat="1" applyFont="1" applyFill="1" applyBorder="1" applyAlignment="1">
      <alignment horizontal="center" vertical="center"/>
    </xf>
    <xf numFmtId="166" fontId="9" fillId="0" borderId="14" xfId="0" applyNumberFormat="1" applyFont="1" applyFill="1" applyBorder="1" applyAlignment="1" applyProtection="1">
      <alignment horizontal="center" vertical="center"/>
    </xf>
    <xf numFmtId="166" fontId="0" fillId="0" borderId="14" xfId="0" applyNumberFormat="1" applyBorder="1" applyAlignment="1">
      <alignment horizontal="center" vertical="center"/>
    </xf>
    <xf numFmtId="166" fontId="2" fillId="0" borderId="18" xfId="0" applyNumberFormat="1" applyFont="1" applyFill="1" applyBorder="1" applyAlignment="1">
      <alignment horizontal="center" vertical="center"/>
    </xf>
    <xf numFmtId="1" fontId="5" fillId="0" borderId="0" xfId="0" applyNumberFormat="1" applyFont="1" applyBorder="1" applyAlignment="1">
      <alignment horizontal="left"/>
    </xf>
    <xf numFmtId="1" fontId="2" fillId="0" borderId="0" xfId="0" applyNumberFormat="1" applyFont="1" applyBorder="1" applyAlignment="1">
      <alignment horizontal="left" wrapText="1"/>
    </xf>
    <xf numFmtId="1" fontId="2" fillId="0" borderId="0" xfId="0" applyNumberFormat="1" applyFont="1" applyFill="1" applyBorder="1" applyAlignment="1">
      <alignment horizontal="left" wrapText="1"/>
    </xf>
    <xf numFmtId="1" fontId="5" fillId="0" borderId="0" xfId="0" applyNumberFormat="1" applyFont="1" applyBorder="1" applyAlignment="1">
      <alignment horizontal="left" wrapText="1"/>
    </xf>
    <xf numFmtId="0" fontId="2" fillId="0" borderId="0" xfId="0" applyFont="1" applyBorder="1" applyAlignment="1">
      <alignment horizontal="left"/>
    </xf>
    <xf numFmtId="1" fontId="2" fillId="0" borderId="0" xfId="0" applyNumberFormat="1" applyFont="1" applyBorder="1" applyAlignment="1">
      <alignment horizontal="left"/>
    </xf>
    <xf numFmtId="164" fontId="2" fillId="0" borderId="0" xfId="0" applyNumberFormat="1" applyFont="1" applyFill="1" applyBorder="1" applyAlignment="1">
      <alignment horizontal="left"/>
    </xf>
    <xf numFmtId="0" fontId="2" fillId="0" borderId="0" xfId="0" applyFont="1" applyBorder="1" applyAlignment="1">
      <alignment horizontal="left" vertical="center" wrapText="1"/>
    </xf>
    <xf numFmtId="3" fontId="2" fillId="0" borderId="0" xfId="1" applyNumberFormat="1" applyFont="1" applyFill="1" applyBorder="1" applyAlignment="1">
      <alignment horizontal="center" vertical="center"/>
    </xf>
    <xf numFmtId="3" fontId="3" fillId="0" borderId="10" xfId="1" applyNumberFormat="1" applyFont="1" applyFill="1" applyBorder="1" applyAlignment="1">
      <alignment horizontal="center" vertical="center"/>
    </xf>
    <xf numFmtId="2" fontId="3" fillId="0" borderId="10" xfId="0" applyNumberFormat="1" applyFont="1" applyFill="1" applyBorder="1" applyAlignment="1">
      <alignment horizontal="center" vertical="center"/>
    </xf>
    <xf numFmtId="167" fontId="4" fillId="0" borderId="0" xfId="7" applyNumberFormat="1" applyFont="1" applyAlignment="1">
      <alignment horizontal="center"/>
    </xf>
    <xf numFmtId="2" fontId="4" fillId="0" borderId="0" xfId="4" applyNumberFormat="1" applyFont="1" applyFill="1" applyBorder="1" applyAlignment="1">
      <alignment horizontal="center"/>
    </xf>
    <xf numFmtId="3" fontId="4" fillId="0" borderId="0" xfId="0" applyNumberFormat="1" applyFont="1" applyAlignment="1">
      <alignment horizontal="center"/>
    </xf>
    <xf numFmtId="167" fontId="41" fillId="0" borderId="0" xfId="7" applyNumberFormat="1" applyFont="1" applyAlignment="1">
      <alignment horizontal="center"/>
    </xf>
    <xf numFmtId="164" fontId="41" fillId="0" borderId="0" xfId="2" applyNumberFormat="1" applyFont="1" applyAlignment="1">
      <alignment horizontal="center"/>
    </xf>
    <xf numFmtId="165" fontId="2" fillId="0" borderId="17" xfId="0" applyNumberFormat="1" applyFont="1" applyBorder="1" applyAlignment="1">
      <alignment horizontal="center"/>
    </xf>
    <xf numFmtId="164" fontId="2" fillId="0" borderId="17" xfId="0" quotePrefix="1" applyNumberFormat="1" applyFont="1" applyBorder="1" applyAlignment="1">
      <alignment horizontal="center"/>
    </xf>
    <xf numFmtId="165" fontId="4" fillId="0" borderId="17" xfId="0" applyNumberFormat="1" applyFont="1" applyBorder="1" applyAlignment="1">
      <alignment horizontal="center"/>
    </xf>
    <xf numFmtId="164" fontId="40" fillId="0" borderId="0" xfId="2" applyNumberFormat="1" applyFont="1" applyAlignment="1">
      <alignment horizontal="center"/>
    </xf>
    <xf numFmtId="164" fontId="4" fillId="0" borderId="17" xfId="4" applyNumberFormat="1" applyFont="1" applyFill="1" applyBorder="1" applyAlignment="1">
      <alignment horizontal="center"/>
    </xf>
    <xf numFmtId="164" fontId="4" fillId="0" borderId="10" xfId="0" applyNumberFormat="1" applyFont="1" applyBorder="1" applyAlignment="1">
      <alignment horizontal="center"/>
    </xf>
    <xf numFmtId="164" fontId="40" fillId="0" borderId="0" xfId="2" applyNumberFormat="1" applyFont="1" applyBorder="1" applyAlignment="1">
      <alignment horizontal="center"/>
    </xf>
    <xf numFmtId="1" fontId="2" fillId="0" borderId="0" xfId="7" applyNumberFormat="1" applyFont="1" applyAlignment="1">
      <alignment horizontal="center"/>
    </xf>
    <xf numFmtId="167" fontId="2" fillId="0" borderId="0" xfId="10" applyNumberFormat="1" applyFont="1" applyAlignment="1">
      <alignment horizontal="center"/>
    </xf>
    <xf numFmtId="1" fontId="42" fillId="0" borderId="0" xfId="0" applyNumberFormat="1" applyFont="1"/>
    <xf numFmtId="165" fontId="42" fillId="0" borderId="2" xfId="0" applyNumberFormat="1" applyFont="1" applyBorder="1" applyAlignment="1">
      <alignment horizontal="center"/>
    </xf>
    <xf numFmtId="2" fontId="42" fillId="0" borderId="0" xfId="0" applyNumberFormat="1" applyFont="1" applyBorder="1" applyAlignment="1">
      <alignment horizontal="center"/>
    </xf>
    <xf numFmtId="167" fontId="42" fillId="0" borderId="0" xfId="10" applyNumberFormat="1" applyFont="1" applyBorder="1" applyAlignment="1">
      <alignment horizontal="center"/>
    </xf>
    <xf numFmtId="164" fontId="42" fillId="0" borderId="0" xfId="0" applyNumberFormat="1" applyFont="1" applyAlignment="1">
      <alignment horizontal="center"/>
    </xf>
    <xf numFmtId="164" fontId="42" fillId="0" borderId="0" xfId="4" applyNumberFormat="1" applyFont="1" applyFill="1" applyBorder="1" applyAlignment="1">
      <alignment horizontal="center"/>
    </xf>
    <xf numFmtId="167" fontId="42" fillId="0" borderId="0" xfId="7" applyNumberFormat="1" applyFont="1" applyBorder="1" applyAlignment="1">
      <alignment horizontal="center"/>
    </xf>
    <xf numFmtId="165" fontId="44" fillId="0" borderId="0" xfId="0" applyNumberFormat="1" applyFont="1"/>
    <xf numFmtId="164" fontId="44" fillId="0" borderId="0" xfId="0" applyNumberFormat="1" applyFont="1"/>
    <xf numFmtId="3" fontId="44" fillId="0" borderId="0" xfId="0" applyNumberFormat="1" applyFont="1"/>
    <xf numFmtId="0" fontId="44" fillId="0" borderId="0" xfId="0" applyFont="1"/>
    <xf numFmtId="167" fontId="10" fillId="0" borderId="0" xfId="10" applyNumberFormat="1" applyFont="1" applyFill="1" applyBorder="1" applyAlignment="1" applyProtection="1">
      <alignment horizontal="center"/>
    </xf>
    <xf numFmtId="1" fontId="10" fillId="0" borderId="0" xfId="0" applyNumberFormat="1" applyFont="1" applyBorder="1" applyAlignment="1">
      <alignment horizontal="left" wrapText="1"/>
    </xf>
    <xf numFmtId="1" fontId="9" fillId="0" borderId="0" xfId="0" applyNumberFormat="1" applyFont="1" applyBorder="1" applyAlignment="1">
      <alignment horizontal="left" wrapText="1"/>
    </xf>
    <xf numFmtId="1" fontId="8" fillId="0" borderId="1" xfId="0" applyNumberFormat="1" applyFont="1" applyFill="1" applyBorder="1" applyAlignment="1">
      <alignment horizontal="left" vertical="center" wrapText="1"/>
    </xf>
    <xf numFmtId="1" fontId="5" fillId="0" borderId="0" xfId="0" applyNumberFormat="1" applyFont="1" applyBorder="1" applyAlignment="1">
      <alignment horizontal="left" wrapText="1"/>
    </xf>
    <xf numFmtId="1" fontId="2" fillId="0" borderId="0" xfId="0" applyNumberFormat="1" applyFont="1" applyBorder="1" applyAlignment="1">
      <alignment horizontal="left" wrapText="1"/>
    </xf>
    <xf numFmtId="0" fontId="5" fillId="0" borderId="0" xfId="0" applyFont="1" applyBorder="1" applyAlignment="1">
      <alignment horizontal="left" wrapText="1"/>
    </xf>
    <xf numFmtId="0" fontId="2" fillId="0" borderId="0" xfId="0" applyFont="1" applyBorder="1" applyAlignment="1">
      <alignment wrapText="1"/>
    </xf>
    <xf numFmtId="0" fontId="2" fillId="0" borderId="0" xfId="0" applyFont="1" applyBorder="1" applyAlignment="1">
      <alignment horizontal="left" vertical="center" wrapText="1"/>
    </xf>
    <xf numFmtId="3" fontId="6" fillId="0" borderId="0" xfId="0" applyNumberFormat="1" applyFont="1" applyAlignment="1">
      <alignment horizontal="left" wrapText="1"/>
    </xf>
    <xf numFmtId="0" fontId="25" fillId="0" borderId="0" xfId="0" applyFont="1" applyAlignment="1">
      <alignment wrapText="1"/>
    </xf>
    <xf numFmtId="3" fontId="4" fillId="0" borderId="5" xfId="0" applyNumberFormat="1" applyFont="1" applyBorder="1" applyAlignment="1">
      <alignment horizontal="center"/>
    </xf>
    <xf numFmtId="3" fontId="4" fillId="0" borderId="4" xfId="0" applyNumberFormat="1" applyFont="1" applyBorder="1" applyAlignment="1">
      <alignment horizontal="center"/>
    </xf>
    <xf numFmtId="3" fontId="4" fillId="0" borderId="12" xfId="0" applyNumberFormat="1" applyFont="1" applyBorder="1" applyAlignment="1">
      <alignment horizontal="center"/>
    </xf>
    <xf numFmtId="3" fontId="2" fillId="0" borderId="0" xfId="0" applyNumberFormat="1" applyFont="1" applyAlignment="1">
      <alignment horizontal="left" wrapText="1"/>
    </xf>
    <xf numFmtId="3" fontId="4" fillId="0" borderId="0" xfId="0" applyNumberFormat="1" applyFont="1" applyAlignment="1">
      <alignment horizontal="left" wrapText="1"/>
    </xf>
    <xf numFmtId="166" fontId="4" fillId="0" borderId="0" xfId="0" applyNumberFormat="1" applyFont="1" applyBorder="1" applyAlignment="1">
      <alignment horizontal="center" wrapText="1"/>
    </xf>
    <xf numFmtId="166" fontId="2" fillId="0" borderId="0" xfId="0" applyNumberFormat="1" applyFont="1" applyAlignment="1">
      <alignment horizontal="center" wrapText="1"/>
    </xf>
    <xf numFmtId="0" fontId="15" fillId="0" borderId="0" xfId="0" applyFont="1" applyAlignment="1">
      <alignment wrapText="1"/>
    </xf>
    <xf numFmtId="164" fontId="15" fillId="0" borderId="0" xfId="0" applyNumberFormat="1" applyFont="1" applyAlignment="1">
      <alignment wrapText="1"/>
    </xf>
    <xf numFmtId="0" fontId="16" fillId="0" borderId="0" xfId="0" applyFont="1" applyAlignment="1">
      <alignment horizontal="left" wrapText="1"/>
    </xf>
    <xf numFmtId="0" fontId="19"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vertical="center" wrapText="1"/>
    </xf>
    <xf numFmtId="0" fontId="6"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5" fillId="0" borderId="0" xfId="0" applyFont="1" applyAlignment="1">
      <alignment vertical="center" wrapText="1"/>
    </xf>
    <xf numFmtId="166" fontId="4" fillId="0" borderId="0"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15" fillId="0" borderId="0" xfId="0" applyNumberFormat="1" applyFont="1" applyAlignment="1">
      <alignment wrapText="1"/>
    </xf>
    <xf numFmtId="0" fontId="27" fillId="0" borderId="0" xfId="0" applyFont="1" applyAlignment="1">
      <alignment wrapText="1"/>
    </xf>
    <xf numFmtId="0" fontId="19" fillId="0" borderId="0" xfId="1" applyFont="1" applyAlignment="1">
      <alignment horizontal="left" vertical="center" wrapText="1"/>
    </xf>
    <xf numFmtId="0" fontId="16" fillId="0" borderId="0" xfId="1" applyFont="1" applyAlignment="1">
      <alignmen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0" xfId="1" applyFont="1" applyAlignment="1">
      <alignment horizontal="center" vertical="center"/>
    </xf>
    <xf numFmtId="0" fontId="15" fillId="0" borderId="0" xfId="1" applyFont="1" applyAlignment="1">
      <alignment horizontal="left" vertical="center" wrapText="1"/>
    </xf>
    <xf numFmtId="0" fontId="2" fillId="0" borderId="0" xfId="1" applyAlignment="1">
      <alignment vertical="center" wrapText="1"/>
    </xf>
    <xf numFmtId="0" fontId="4" fillId="0" borderId="13"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5" fillId="0" borderId="0" xfId="0" applyFont="1" applyBorder="1" applyAlignment="1">
      <alignment horizontal="left" wrapText="1"/>
    </xf>
    <xf numFmtId="0" fontId="16" fillId="0" borderId="0" xfId="0" applyFont="1" applyAlignment="1">
      <alignment wrapText="1"/>
    </xf>
    <xf numFmtId="0" fontId="19" fillId="0" borderId="0" xfId="0" applyFont="1" applyBorder="1" applyAlignment="1">
      <alignment horizontal="left" vertical="center" wrapText="1"/>
    </xf>
    <xf numFmtId="0" fontId="9" fillId="0" borderId="0" xfId="0" applyFont="1" applyAlignment="1">
      <alignment horizontal="center" wrapText="1"/>
    </xf>
    <xf numFmtId="3" fontId="10" fillId="0" borderId="0" xfId="0" applyNumberFormat="1" applyFont="1" applyAlignment="1">
      <alignment horizontal="center" wrapText="1"/>
    </xf>
    <xf numFmtId="165" fontId="10" fillId="0" borderId="17" xfId="0" applyNumberFormat="1" applyFont="1" applyBorder="1" applyAlignment="1">
      <alignment wrapText="1"/>
    </xf>
    <xf numFmtId="0" fontId="9" fillId="0" borderId="0" xfId="0" applyFont="1" applyAlignment="1">
      <alignment wrapText="1"/>
    </xf>
    <xf numFmtId="164" fontId="9" fillId="0" borderId="0" xfId="0" applyNumberFormat="1" applyFont="1" applyAlignment="1">
      <alignment horizontal="center"/>
    </xf>
    <xf numFmtId="0" fontId="9" fillId="0" borderId="0" xfId="0" applyFont="1" applyAlignment="1">
      <alignment horizontal="center"/>
    </xf>
    <xf numFmtId="3" fontId="14" fillId="0" borderId="0" xfId="0" applyNumberFormat="1" applyFont="1" applyAlignment="1">
      <alignment horizontal="left" wrapText="1"/>
    </xf>
    <xf numFmtId="3" fontId="15" fillId="0" borderId="0" xfId="0" applyNumberFormat="1" applyFont="1" applyAlignment="1">
      <alignment wrapText="1"/>
    </xf>
    <xf numFmtId="0" fontId="2" fillId="0" borderId="0" xfId="0" applyFont="1" applyAlignment="1">
      <alignment wrapText="1"/>
    </xf>
    <xf numFmtId="0" fontId="2" fillId="0" borderId="0" xfId="0" applyFont="1" applyAlignment="1">
      <alignment horizontal="left" wrapText="1"/>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164" fontId="10" fillId="0" borderId="0" xfId="0" applyNumberFormat="1" applyFont="1" applyAlignment="1">
      <alignment horizontal="center"/>
    </xf>
    <xf numFmtId="0" fontId="14" fillId="0" borderId="0" xfId="0" applyFont="1" applyAlignment="1">
      <alignment horizontal="left" vertical="center" wrapText="1"/>
    </xf>
    <xf numFmtId="1" fontId="6" fillId="0" borderId="0" xfId="0" applyNumberFormat="1" applyFont="1" applyAlignment="1">
      <alignment wrapText="1"/>
    </xf>
    <xf numFmtId="0" fontId="39" fillId="0" borderId="0" xfId="0" applyFont="1" applyAlignment="1">
      <alignment wrapText="1"/>
    </xf>
    <xf numFmtId="1" fontId="4" fillId="0" borderId="0" xfId="0" applyNumberFormat="1" applyFont="1" applyAlignment="1">
      <alignment wrapText="1"/>
    </xf>
    <xf numFmtId="0" fontId="0" fillId="0" borderId="0" xfId="0" applyAlignment="1">
      <alignment wrapText="1"/>
    </xf>
    <xf numFmtId="1" fontId="2" fillId="0" borderId="10" xfId="0" quotePrefix="1" applyNumberFormat="1" applyFont="1" applyFill="1" applyBorder="1" applyAlignment="1">
      <alignment horizontal="center" vertical="center"/>
    </xf>
  </cellXfs>
  <cellStyles count="11">
    <cellStyle name="Comma" xfId="10" builtinId="3"/>
    <cellStyle name="Comma 2" xfId="7"/>
    <cellStyle name="Normal" xfId="0" builtinId="0"/>
    <cellStyle name="Normal 2" xfId="2"/>
    <cellStyle name="Normal 2 2" xfId="5"/>
    <cellStyle name="Normal 3" xfId="3"/>
    <cellStyle name="Normal 3 2" xfId="6"/>
    <cellStyle name="Normal 3 3" xfId="8"/>
    <cellStyle name="Normal 4" xfId="1"/>
    <cellStyle name="Normal 5" xfId="9"/>
    <cellStyle name="Normal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Percent Montana Electric Generation from Primary Fuels-1990-2013</a:t>
            </a:r>
          </a:p>
        </c:rich>
      </c:tx>
      <c:layout/>
      <c:overlay val="0"/>
    </c:title>
    <c:autoTitleDeleted val="0"/>
    <c:plotArea>
      <c:layout/>
      <c:areaChart>
        <c:grouping val="stacked"/>
        <c:varyColors val="0"/>
        <c:ser>
          <c:idx val="1"/>
          <c:order val="0"/>
          <c:tx>
            <c:v>Coal</c:v>
          </c:tx>
          <c:spPr>
            <a:ln w="25400">
              <a:noFill/>
            </a:ln>
          </c:spPr>
          <c:cat>
            <c:strRef>
              <c:f>'Table E5'!$A$36:$A$59</c:f>
              <c:strCache>
                <c:ptCount val="24"/>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E5'!$C$36:$C$59</c:f>
              <c:numCache>
                <c:formatCode>0</c:formatCode>
                <c:ptCount val="24"/>
                <c:pt idx="0">
                  <c:v>58.330348907221662</c:v>
                </c:pt>
                <c:pt idx="1">
                  <c:v>57.750111801198578</c:v>
                </c:pt>
                <c:pt idx="2">
                  <c:v>67.712989922950612</c:v>
                </c:pt>
                <c:pt idx="3">
                  <c:v>59.286421386603948</c:v>
                </c:pt>
                <c:pt idx="4">
                  <c:v>67.097338665550282</c:v>
                </c:pt>
                <c:pt idx="5">
                  <c:v>57.667942036990524</c:v>
                </c:pt>
                <c:pt idx="6">
                  <c:v>46.57551560799434</c:v>
                </c:pt>
                <c:pt idx="7">
                  <c:v>51.270327976709218</c:v>
                </c:pt>
                <c:pt idx="8">
                  <c:v>59.13210576781244</c:v>
                </c:pt>
                <c:pt idx="9">
                  <c:v>54.224044189081752</c:v>
                </c:pt>
                <c:pt idx="10">
                  <c:v>61.435244879201434</c:v>
                </c:pt>
                <c:pt idx="11">
                  <c:v>70.492161644817358</c:v>
                </c:pt>
                <c:pt idx="12">
                  <c:v>60.40637901309811</c:v>
                </c:pt>
                <c:pt idx="13">
                  <c:v>65.12571472599609</c:v>
                </c:pt>
                <c:pt idx="14">
                  <c:v>65.086323067567292</c:v>
                </c:pt>
                <c:pt idx="15">
                  <c:v>63.991877641728557</c:v>
                </c:pt>
                <c:pt idx="16">
                  <c:v>60.719068914665499</c:v>
                </c:pt>
                <c:pt idx="17">
                  <c:v>63.73539843601408</c:v>
                </c:pt>
                <c:pt idx="18">
                  <c:v>62.332991805647765</c:v>
                </c:pt>
                <c:pt idx="19">
                  <c:v>58.896400551445474</c:v>
                </c:pt>
                <c:pt idx="20">
                  <c:v>63.243494591267492</c:v>
                </c:pt>
                <c:pt idx="21">
                  <c:v>50</c:v>
                </c:pt>
                <c:pt idx="22">
                  <c:v>50</c:v>
                </c:pt>
                <c:pt idx="23">
                  <c:v>54</c:v>
                </c:pt>
              </c:numCache>
            </c:numRef>
          </c:val>
        </c:ser>
        <c:ser>
          <c:idx val="0"/>
          <c:order val="1"/>
          <c:tx>
            <c:v>HydroElectric</c:v>
          </c:tx>
          <c:spPr>
            <a:ln w="25400">
              <a:noFill/>
            </a:ln>
          </c:spPr>
          <c:cat>
            <c:strRef>
              <c:f>'Table E5'!$A$36:$A$59</c:f>
              <c:strCache>
                <c:ptCount val="24"/>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E5'!$E$36:$E$59</c:f>
              <c:numCache>
                <c:formatCode>0</c:formatCode>
                <c:ptCount val="24"/>
                <c:pt idx="0">
                  <c:v>41.344671104797321</c:v>
                </c:pt>
                <c:pt idx="1">
                  <c:v>42.067147492358423</c:v>
                </c:pt>
                <c:pt idx="2">
                  <c:v>32.08711634563921</c:v>
                </c:pt>
                <c:pt idx="3">
                  <c:v>40.47366467913632</c:v>
                </c:pt>
                <c:pt idx="4">
                  <c:v>32.530048006877152</c:v>
                </c:pt>
                <c:pt idx="5">
                  <c:v>41.49491952516744</c:v>
                </c:pt>
                <c:pt idx="6">
                  <c:v>51.555122549325546</c:v>
                </c:pt>
                <c:pt idx="7">
                  <c:v>47.027531735573994</c:v>
                </c:pt>
                <c:pt idx="8">
                  <c:v>39.168042059052325</c:v>
                </c:pt>
                <c:pt idx="9">
                  <c:v>44.105294200648899</c:v>
                </c:pt>
                <c:pt idx="10">
                  <c:v>36.492378594126471</c:v>
                </c:pt>
                <c:pt idx="11">
                  <c:v>27.365653910736349</c:v>
                </c:pt>
                <c:pt idx="12">
                  <c:v>37.678235364197853</c:v>
                </c:pt>
                <c:pt idx="13">
                  <c:v>33.240732814249377</c:v>
                </c:pt>
                <c:pt idx="14">
                  <c:v>33.164495584430256</c:v>
                </c:pt>
                <c:pt idx="15">
                  <c:v>34.421859120591755</c:v>
                </c:pt>
                <c:pt idx="16">
                  <c:v>36.001818187310604</c:v>
                </c:pt>
                <c:pt idx="17">
                  <c:v>32.51331925399262</c:v>
                </c:pt>
                <c:pt idx="18">
                  <c:v>34.001648336926102</c:v>
                </c:pt>
                <c:pt idx="19">
                  <c:v>35.862894376431782</c:v>
                </c:pt>
                <c:pt idx="20">
                  <c:v>32.010528526909972</c:v>
                </c:pt>
                <c:pt idx="21">
                  <c:v>41.8</c:v>
                </c:pt>
                <c:pt idx="22">
                  <c:v>41</c:v>
                </c:pt>
                <c:pt idx="23">
                  <c:v>35</c:v>
                </c:pt>
              </c:numCache>
            </c:numRef>
          </c:val>
        </c:ser>
        <c:ser>
          <c:idx val="2"/>
          <c:order val="2"/>
          <c:tx>
            <c:v>Oil</c:v>
          </c:tx>
          <c:spPr>
            <a:ln w="25400">
              <a:noFill/>
            </a:ln>
          </c:spPr>
          <c:cat>
            <c:strRef>
              <c:f>'Table E5'!$A$36:$A$59</c:f>
              <c:strCache>
                <c:ptCount val="24"/>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E5'!$G$36:$G$59</c:f>
              <c:numCache>
                <c:formatCode>General</c:formatCode>
                <c:ptCount val="24"/>
                <c:pt idx="0">
                  <c:v>0</c:v>
                </c:pt>
                <c:pt idx="1">
                  <c:v>0</c:v>
                </c:pt>
                <c:pt idx="2">
                  <c:v>0</c:v>
                </c:pt>
                <c:pt idx="3">
                  <c:v>0</c:v>
                </c:pt>
                <c:pt idx="4">
                  <c:v>0</c:v>
                </c:pt>
                <c:pt idx="5" formatCode="0">
                  <c:v>0.64893752090992585</c:v>
                </c:pt>
                <c:pt idx="6" formatCode="0">
                  <c:v>1.6628824506680973</c:v>
                </c:pt>
                <c:pt idx="7" formatCode="0">
                  <c:v>1.5316252882198094</c:v>
                </c:pt>
                <c:pt idx="8" formatCode="0">
                  <c:v>1.5033556356574562</c:v>
                </c:pt>
                <c:pt idx="9" formatCode="0">
                  <c:v>1.5538542627470333</c:v>
                </c:pt>
                <c:pt idx="10" formatCode="0">
                  <c:v>1.9714800508475465</c:v>
                </c:pt>
                <c:pt idx="11" formatCode="0">
                  <c:v>2.0590589008344415</c:v>
                </c:pt>
                <c:pt idx="12" formatCode="0">
                  <c:v>1.8497011252969795</c:v>
                </c:pt>
                <c:pt idx="13" formatCode="0">
                  <c:v>1.5362648057786148</c:v>
                </c:pt>
                <c:pt idx="14" formatCode="0">
                  <c:v>1.644501594163339</c:v>
                </c:pt>
                <c:pt idx="15" formatCode="0">
                  <c:v>1.4895466123653811</c:v>
                </c:pt>
                <c:pt idx="16" formatCode="0">
                  <c:v>1.4895346723451257</c:v>
                </c:pt>
                <c:pt idx="17" formatCode="0">
                  <c:v>1.6619841620957883</c:v>
                </c:pt>
                <c:pt idx="18" formatCode="0">
                  <c:v>1.4252422282729704</c:v>
                </c:pt>
                <c:pt idx="19" formatCode="0">
                  <c:v>1.8502480425624994</c:v>
                </c:pt>
                <c:pt idx="20" formatCode="0">
                  <c:v>1.3889328064853788</c:v>
                </c:pt>
                <c:pt idx="21" formatCode="0">
                  <c:v>1.53</c:v>
                </c:pt>
                <c:pt idx="22" formatCode="0">
                  <c:v>2</c:v>
                </c:pt>
                <c:pt idx="23" formatCode="0">
                  <c:v>2</c:v>
                </c:pt>
              </c:numCache>
            </c:numRef>
          </c:val>
        </c:ser>
        <c:ser>
          <c:idx val="3"/>
          <c:order val="3"/>
          <c:tx>
            <c:v>Natural Gas</c:v>
          </c:tx>
          <c:spPr>
            <a:ln w="25400">
              <a:noFill/>
            </a:ln>
          </c:spPr>
          <c:cat>
            <c:strRef>
              <c:f>'Table E5'!$A$36:$A$59</c:f>
              <c:strCache>
                <c:ptCount val="24"/>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E5'!$I$36:$I$59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formatCode="0">
                  <c:v>1.39</c:v>
                </c:pt>
                <c:pt idx="22" formatCode="0">
                  <c:v>2</c:v>
                </c:pt>
                <c:pt idx="23" formatCode="0">
                  <c:v>2</c:v>
                </c:pt>
              </c:numCache>
            </c:numRef>
          </c:val>
        </c:ser>
        <c:ser>
          <c:idx val="4"/>
          <c:order val="4"/>
          <c:tx>
            <c:v>Wind</c:v>
          </c:tx>
          <c:spPr>
            <a:ln w="25400">
              <a:noFill/>
            </a:ln>
          </c:spPr>
          <c:cat>
            <c:strRef>
              <c:f>'Table E5'!$A$36:$A$59</c:f>
              <c:strCache>
                <c:ptCount val="24"/>
                <c:pt idx="0">
                  <c:v>1990</c:v>
                </c:pt>
                <c:pt idx="1">
                  <c:v>1991</c:v>
                </c:pt>
                <c:pt idx="2">
                  <c:v>1992</c:v>
                </c:pt>
                <c:pt idx="3">
                  <c:v>1993</c:v>
                </c:pt>
                <c:pt idx="4">
                  <c:v>1994</c:v>
                </c:pt>
                <c:pt idx="5">
                  <c:v>1995</c:v>
                </c:pt>
                <c:pt idx="6">
                  <c:v>1996</c:v>
                </c:pt>
                <c:pt idx="7">
                  <c:v>1997</c:v>
                </c:pt>
                <c:pt idx="8">
                  <c:v>1998</c:v>
                </c:pt>
                <c:pt idx="9">
                  <c:v>19994</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E5'!$K$36:$K$59</c:f>
              <c:numCache>
                <c:formatCode>General</c:formatCode>
                <c:ptCount val="24"/>
                <c:pt idx="16" formatCode="0">
                  <c:v>1.5494040692069757</c:v>
                </c:pt>
                <c:pt idx="17" formatCode="0">
                  <c:v>1.7213525194383719</c:v>
                </c:pt>
                <c:pt idx="18" formatCode="0">
                  <c:v>2.0168563158615602</c:v>
                </c:pt>
                <c:pt idx="19" formatCode="0">
                  <c:v>3.0970856856952476</c:v>
                </c:pt>
                <c:pt idx="20" formatCode="0">
                  <c:v>3.1628591640542214</c:v>
                </c:pt>
                <c:pt idx="21" formatCode="0">
                  <c:v>3.87</c:v>
                </c:pt>
                <c:pt idx="22" formatCode="0">
                  <c:v>5</c:v>
                </c:pt>
                <c:pt idx="23" formatCode="0">
                  <c:v>6</c:v>
                </c:pt>
              </c:numCache>
            </c:numRef>
          </c:val>
        </c:ser>
        <c:dLbls>
          <c:showLegendKey val="0"/>
          <c:showVal val="0"/>
          <c:showCatName val="0"/>
          <c:showSerName val="0"/>
          <c:showPercent val="0"/>
          <c:showBubbleSize val="0"/>
        </c:dLbls>
        <c:axId val="61233408"/>
        <c:axId val="61235584"/>
      </c:areaChart>
      <c:catAx>
        <c:axId val="61233408"/>
        <c:scaling>
          <c:orientation val="minMax"/>
        </c:scaling>
        <c:delete val="0"/>
        <c:axPos val="b"/>
        <c:title>
          <c:tx>
            <c:rich>
              <a:bodyPr/>
              <a:lstStyle/>
              <a:p>
                <a:pPr>
                  <a:defRPr/>
                </a:pPr>
                <a:r>
                  <a:rPr lang="en-US"/>
                  <a:t>Year</a:t>
                </a:r>
              </a:p>
            </c:rich>
          </c:tx>
          <c:layout/>
          <c:overlay val="0"/>
        </c:title>
        <c:majorTickMark val="out"/>
        <c:minorTickMark val="none"/>
        <c:tickLblPos val="nextTo"/>
        <c:crossAx val="61235584"/>
        <c:crosses val="autoZero"/>
        <c:auto val="1"/>
        <c:lblAlgn val="ctr"/>
        <c:lblOffset val="100"/>
        <c:noMultiLvlLbl val="0"/>
      </c:catAx>
      <c:valAx>
        <c:axId val="61235584"/>
        <c:scaling>
          <c:orientation val="minMax"/>
          <c:max val="100"/>
        </c:scaling>
        <c:delete val="0"/>
        <c:axPos val="l"/>
        <c:majorGridlines/>
        <c:title>
          <c:tx>
            <c:rich>
              <a:bodyPr rot="-5400000" vert="horz"/>
              <a:lstStyle/>
              <a:p>
                <a:pPr>
                  <a:defRPr/>
                </a:pPr>
                <a:r>
                  <a:rPr lang="en-US"/>
                  <a:t>% Generation</a:t>
                </a:r>
              </a:p>
            </c:rich>
          </c:tx>
          <c:layout/>
          <c:overlay val="0"/>
        </c:title>
        <c:numFmt formatCode="0" sourceLinked="1"/>
        <c:majorTickMark val="out"/>
        <c:minorTickMark val="none"/>
        <c:tickLblPos val="nextTo"/>
        <c:crossAx val="61233408"/>
        <c:crosses val="autoZero"/>
        <c:crossBetween val="midCat"/>
      </c:valAx>
      <c:spPr>
        <a:noFill/>
      </c:spPr>
    </c:plotArea>
    <c:legend>
      <c:legendPos val="r"/>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Retail Electricity Prices 1990-2013</a:t>
            </a:r>
          </a:p>
        </c:rich>
      </c:tx>
      <c:layout/>
      <c:overlay val="0"/>
    </c:title>
    <c:autoTitleDeleted val="0"/>
    <c:plotArea>
      <c:layout/>
      <c:lineChart>
        <c:grouping val="standard"/>
        <c:varyColors val="0"/>
        <c:ser>
          <c:idx val="0"/>
          <c:order val="0"/>
          <c:tx>
            <c:v>Montana Electricity Retail Price</c:v>
          </c:tx>
          <c:marker>
            <c:symbol val="none"/>
          </c:marker>
          <c:cat>
            <c:strRef>
              <c:f>'Table E7'!$A$36:$A$59</c:f>
              <c:strCache>
                <c:ptCount val="24"/>
                <c:pt idx="0">
                  <c:v>1990</c:v>
                </c:pt>
                <c:pt idx="1">
                  <c:v>1991</c:v>
                </c:pt>
                <c:pt idx="2">
                  <c:v>1992</c:v>
                </c:pt>
                <c:pt idx="3">
                  <c:v>1993</c:v>
                </c:pt>
                <c:pt idx="4">
                  <c:v>1994</c:v>
                </c:pt>
                <c:pt idx="5">
                  <c:v>1995</c:v>
                </c:pt>
                <c:pt idx="6">
                  <c:v>1996</c:v>
                </c:pt>
                <c:pt idx="7">
                  <c:v>1997</c:v>
                </c:pt>
                <c:pt idx="8">
                  <c:v>19982</c:v>
                </c:pt>
                <c:pt idx="9">
                  <c:v>19992</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E7'!$H$36:$H$59</c:f>
              <c:numCache>
                <c:formatCode>0.00</c:formatCode>
                <c:ptCount val="24"/>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numCache>
            </c:numRef>
          </c:val>
          <c:smooth val="0"/>
        </c:ser>
        <c:ser>
          <c:idx val="1"/>
          <c:order val="1"/>
          <c:tx>
            <c:v>U.S. Electricity Retail Price</c:v>
          </c:tx>
          <c:marker>
            <c:symbol val="none"/>
          </c:marker>
          <c:cat>
            <c:strRef>
              <c:f>'Table E7'!$A$36:$A$59</c:f>
              <c:strCache>
                <c:ptCount val="24"/>
                <c:pt idx="0">
                  <c:v>1990</c:v>
                </c:pt>
                <c:pt idx="1">
                  <c:v>1991</c:v>
                </c:pt>
                <c:pt idx="2">
                  <c:v>1992</c:v>
                </c:pt>
                <c:pt idx="3">
                  <c:v>1993</c:v>
                </c:pt>
                <c:pt idx="4">
                  <c:v>1994</c:v>
                </c:pt>
                <c:pt idx="5">
                  <c:v>1995</c:v>
                </c:pt>
                <c:pt idx="6">
                  <c:v>1996</c:v>
                </c:pt>
                <c:pt idx="7">
                  <c:v>1997</c:v>
                </c:pt>
                <c:pt idx="8">
                  <c:v>19982</c:v>
                </c:pt>
                <c:pt idx="9">
                  <c:v>19992</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strCache>
            </c:strRef>
          </c:cat>
          <c:val>
            <c:numRef>
              <c:f>'Table E7'!$I$36:$I$59</c:f>
              <c:numCache>
                <c:formatCode>0.00</c:formatCode>
                <c:ptCount val="24"/>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numCache>
            </c:numRef>
          </c:val>
          <c:smooth val="0"/>
        </c:ser>
        <c:dLbls>
          <c:showLegendKey val="0"/>
          <c:showVal val="0"/>
          <c:showCatName val="0"/>
          <c:showSerName val="0"/>
          <c:showPercent val="0"/>
          <c:showBubbleSize val="0"/>
        </c:dLbls>
        <c:marker val="1"/>
        <c:smooth val="0"/>
        <c:axId val="83714816"/>
        <c:axId val="83716352"/>
      </c:lineChart>
      <c:catAx>
        <c:axId val="83714816"/>
        <c:scaling>
          <c:orientation val="minMax"/>
        </c:scaling>
        <c:delete val="0"/>
        <c:axPos val="b"/>
        <c:majorTickMark val="out"/>
        <c:minorTickMark val="none"/>
        <c:tickLblPos val="nextTo"/>
        <c:crossAx val="83716352"/>
        <c:crosses val="autoZero"/>
        <c:auto val="1"/>
        <c:lblAlgn val="ctr"/>
        <c:lblOffset val="100"/>
        <c:noMultiLvlLbl val="0"/>
      </c:catAx>
      <c:valAx>
        <c:axId val="83716352"/>
        <c:scaling>
          <c:orientation val="minMax"/>
        </c:scaling>
        <c:delete val="0"/>
        <c:axPos val="l"/>
        <c:majorGridlines/>
        <c:numFmt formatCode="0.00" sourceLinked="1"/>
        <c:majorTickMark val="out"/>
        <c:minorTickMark val="none"/>
        <c:tickLblPos val="nextTo"/>
        <c:crossAx val="837148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14</xdr:col>
      <xdr:colOff>0</xdr:colOff>
      <xdr:row>8</xdr:row>
      <xdr:rowOff>0</xdr:rowOff>
    </xdr:from>
    <xdr:to>
      <xdr:col>26</xdr:col>
      <xdr:colOff>483870</xdr:colOff>
      <xdr:row>33</xdr:row>
      <xdr:rowOff>141605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266700</xdr:colOff>
      <xdr:row>14</xdr:row>
      <xdr:rowOff>140970</xdr:rowOff>
    </xdr:from>
    <xdr:to>
      <xdr:col>21</xdr:col>
      <xdr:colOff>175260</xdr:colOff>
      <xdr:row>38</xdr:row>
      <xdr:rowOff>53340</xdr:rowOff>
    </xdr:to>
    <xdr:graphicFrame macro="">
      <xdr:nvGraphicFramePr>
        <xdr:cNvPr id="2" name="Montana and U.S. Retail Pric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tabSelected="1" zoomScale="85" zoomScaleNormal="85" workbookViewId="0">
      <selection sqref="A1:F1"/>
    </sheetView>
  </sheetViews>
  <sheetFormatPr defaultColWidth="13.5546875" defaultRowHeight="13.2"/>
  <cols>
    <col min="1" max="1" width="40.88671875" style="257" customWidth="1"/>
    <col min="2" max="2" width="29" style="257" customWidth="1"/>
    <col min="3" max="3" width="11.44140625" style="250" customWidth="1"/>
    <col min="4" max="4" width="21.5546875" style="286" customWidth="1"/>
    <col min="5" max="5" width="11.88671875" style="259" customWidth="1"/>
    <col min="6" max="6" width="12.33203125" style="260" customWidth="1"/>
    <col min="7" max="7" width="11.44140625" style="260" customWidth="1"/>
    <col min="8" max="8" width="11.77734375" style="260" customWidth="1"/>
    <col min="9" max="16384" width="13.5546875" style="250"/>
  </cols>
  <sheetData>
    <row r="1" spans="1:8" s="244" customFormat="1" ht="40.799999999999997" customHeight="1">
      <c r="A1" s="486" t="s">
        <v>432</v>
      </c>
      <c r="B1" s="486"/>
      <c r="C1" s="486"/>
      <c r="D1" s="486"/>
      <c r="E1" s="486"/>
      <c r="F1" s="486"/>
      <c r="G1" s="437"/>
      <c r="H1" s="437"/>
    </row>
    <row r="2" spans="1:8">
      <c r="A2" s="245"/>
      <c r="B2" s="245"/>
      <c r="C2" s="246"/>
      <c r="D2" s="247"/>
      <c r="E2" s="248" t="s">
        <v>276</v>
      </c>
      <c r="F2" s="438"/>
      <c r="G2" s="249"/>
      <c r="H2" s="249"/>
    </row>
    <row r="3" spans="1:8">
      <c r="A3" s="251" t="s">
        <v>99</v>
      </c>
      <c r="B3" s="245"/>
      <c r="C3" s="246"/>
      <c r="D3" s="252" t="s">
        <v>277</v>
      </c>
      <c r="E3" s="248" t="s">
        <v>278</v>
      </c>
      <c r="F3" s="439" t="s">
        <v>279</v>
      </c>
      <c r="G3" s="249"/>
      <c r="H3" s="249"/>
    </row>
    <row r="4" spans="1:8" ht="13.8" thickBot="1">
      <c r="A4" s="253" t="s">
        <v>213</v>
      </c>
      <c r="B4" s="253" t="s">
        <v>214</v>
      </c>
      <c r="C4" s="254" t="s">
        <v>280</v>
      </c>
      <c r="D4" s="255" t="s">
        <v>281</v>
      </c>
      <c r="E4" s="256" t="s">
        <v>282</v>
      </c>
      <c r="F4" s="440" t="s">
        <v>448</v>
      </c>
      <c r="G4" s="249"/>
      <c r="H4" s="249"/>
    </row>
    <row r="5" spans="1:8" ht="9.75" customHeight="1">
      <c r="D5" s="258"/>
      <c r="F5" s="441"/>
    </row>
    <row r="6" spans="1:8" s="266" customFormat="1" ht="14.4">
      <c r="A6" s="261" t="s">
        <v>173</v>
      </c>
      <c r="B6" s="261" t="s">
        <v>283</v>
      </c>
      <c r="C6" s="262" t="s">
        <v>284</v>
      </c>
      <c r="D6" s="263" t="s">
        <v>285</v>
      </c>
      <c r="E6" s="264">
        <v>1959</v>
      </c>
      <c r="F6" s="442">
        <v>562.4</v>
      </c>
      <c r="G6" s="265"/>
      <c r="H6" s="265"/>
    </row>
    <row r="7" spans="1:8" s="268" customFormat="1" ht="9.75" customHeight="1">
      <c r="A7" s="261"/>
      <c r="B7" s="261"/>
      <c r="C7" s="262"/>
      <c r="D7" s="263"/>
      <c r="E7" s="267"/>
      <c r="F7" s="442"/>
      <c r="G7" s="265"/>
      <c r="H7" s="265"/>
    </row>
    <row r="8" spans="1:8" s="268" customFormat="1" ht="14.4">
      <c r="A8" s="261" t="s">
        <v>286</v>
      </c>
      <c r="B8" s="261" t="s">
        <v>287</v>
      </c>
      <c r="C8" s="262" t="s">
        <v>288</v>
      </c>
      <c r="D8" s="263" t="s">
        <v>289</v>
      </c>
      <c r="E8" s="267">
        <v>2010</v>
      </c>
      <c r="F8" s="442">
        <v>91</v>
      </c>
      <c r="G8" s="269"/>
      <c r="H8" s="265"/>
    </row>
    <row r="9" spans="1:8" s="268" customFormat="1" ht="9.75" customHeight="1">
      <c r="A9" s="261"/>
      <c r="B9" s="261"/>
      <c r="C9" s="262"/>
      <c r="D9" s="263"/>
      <c r="E9" s="267"/>
      <c r="F9" s="442"/>
      <c r="G9" s="269"/>
      <c r="H9" s="265"/>
    </row>
    <row r="10" spans="1:8" s="268" customFormat="1" ht="14.4">
      <c r="A10" s="261" t="s">
        <v>403</v>
      </c>
      <c r="B10" s="261" t="s">
        <v>404</v>
      </c>
      <c r="C10" s="262" t="s">
        <v>291</v>
      </c>
      <c r="D10" s="263" t="s">
        <v>405</v>
      </c>
      <c r="E10" s="267">
        <v>2013</v>
      </c>
      <c r="F10" s="442">
        <v>2.5</v>
      </c>
      <c r="G10" s="269"/>
      <c r="H10" s="265"/>
    </row>
    <row r="11" spans="1:8" s="268" customFormat="1" ht="9.75" customHeight="1">
      <c r="A11" s="261"/>
      <c r="B11" s="261"/>
      <c r="C11" s="262"/>
      <c r="D11" s="263"/>
      <c r="E11" s="267"/>
      <c r="F11" s="442"/>
      <c r="G11" s="269"/>
      <c r="H11" s="265"/>
    </row>
    <row r="12" spans="1:8" s="268" customFormat="1" ht="15.6">
      <c r="A12" s="261" t="s">
        <v>178</v>
      </c>
      <c r="B12" s="270" t="s">
        <v>290</v>
      </c>
      <c r="C12" s="262" t="s">
        <v>291</v>
      </c>
      <c r="D12" s="263" t="s">
        <v>292</v>
      </c>
      <c r="E12" s="267">
        <v>2009</v>
      </c>
      <c r="F12" s="443">
        <v>1.6</v>
      </c>
      <c r="G12" s="271"/>
      <c r="H12" s="271"/>
    </row>
    <row r="13" spans="1:8" s="268" customFormat="1" ht="9.75" customHeight="1">
      <c r="A13" s="261"/>
      <c r="B13" s="270"/>
      <c r="C13" s="262"/>
      <c r="D13" s="263"/>
      <c r="E13" s="267"/>
      <c r="F13" s="443"/>
      <c r="G13" s="271"/>
      <c r="H13" s="271"/>
    </row>
    <row r="14" spans="1:8" s="268" customFormat="1" ht="14.4">
      <c r="A14" s="261" t="s">
        <v>183</v>
      </c>
      <c r="B14" s="261" t="s">
        <v>229</v>
      </c>
      <c r="C14" s="262" t="s">
        <v>294</v>
      </c>
      <c r="D14" s="263" t="s">
        <v>295</v>
      </c>
      <c r="E14" s="267">
        <v>2007</v>
      </c>
      <c r="F14" s="443">
        <v>30</v>
      </c>
      <c r="G14" s="271"/>
      <c r="H14" s="271"/>
    </row>
    <row r="15" spans="1:8" s="268" customFormat="1" ht="15.6">
      <c r="A15" s="261" t="s">
        <v>296</v>
      </c>
      <c r="B15" s="261" t="s">
        <v>297</v>
      </c>
      <c r="C15" s="262" t="s">
        <v>298</v>
      </c>
      <c r="D15" s="263" t="s">
        <v>299</v>
      </c>
      <c r="E15" s="264">
        <v>1979</v>
      </c>
      <c r="F15" s="443">
        <v>40.700000000000003</v>
      </c>
      <c r="G15" s="271"/>
      <c r="H15" s="271"/>
    </row>
    <row r="16" spans="1:8" s="268" customFormat="1" ht="15.6">
      <c r="A16" s="261" t="s">
        <v>296</v>
      </c>
      <c r="B16" s="261" t="s">
        <v>300</v>
      </c>
      <c r="C16" s="262" t="s">
        <v>298</v>
      </c>
      <c r="D16" s="263" t="s">
        <v>299</v>
      </c>
      <c r="E16" s="267">
        <v>2003</v>
      </c>
      <c r="F16" s="443">
        <v>43</v>
      </c>
      <c r="G16" s="271"/>
      <c r="H16" s="271"/>
    </row>
    <row r="17" spans="1:8" s="268" customFormat="1" ht="15.6">
      <c r="A17" s="261" t="s">
        <v>296</v>
      </c>
      <c r="B17" s="261" t="s">
        <v>301</v>
      </c>
      <c r="C17" s="262" t="s">
        <v>288</v>
      </c>
      <c r="D17" s="263" t="s">
        <v>302</v>
      </c>
      <c r="E17" s="264">
        <v>1958</v>
      </c>
      <c r="F17" s="443">
        <v>50</v>
      </c>
      <c r="G17" s="271"/>
      <c r="H17" s="436"/>
    </row>
    <row r="18" spans="1:8" s="268" customFormat="1" ht="15.6">
      <c r="A18" s="261" t="s">
        <v>296</v>
      </c>
      <c r="B18" s="261" t="s">
        <v>232</v>
      </c>
      <c r="C18" s="262" t="s">
        <v>303</v>
      </c>
      <c r="D18" s="263" t="s">
        <v>299</v>
      </c>
      <c r="E18" s="264">
        <v>1972</v>
      </c>
      <c r="F18" s="443">
        <v>23.3</v>
      </c>
      <c r="G18" s="271"/>
      <c r="H18" s="436"/>
    </row>
    <row r="19" spans="1:8" s="268" customFormat="1" ht="14.4">
      <c r="A19" s="261"/>
      <c r="B19" s="261"/>
      <c r="C19" s="262"/>
      <c r="D19" s="263"/>
      <c r="E19" s="267"/>
      <c r="F19" s="443"/>
      <c r="G19" s="271"/>
      <c r="H19" s="436"/>
    </row>
    <row r="20" spans="1:8" s="268" customFormat="1" ht="14.4">
      <c r="A20" s="261" t="s">
        <v>304</v>
      </c>
      <c r="B20" s="261" t="s">
        <v>305</v>
      </c>
      <c r="C20" s="262" t="s">
        <v>306</v>
      </c>
      <c r="D20" s="263" t="s">
        <v>295</v>
      </c>
      <c r="E20" s="267">
        <v>2008</v>
      </c>
      <c r="F20" s="443">
        <v>210</v>
      </c>
      <c r="G20" s="271"/>
      <c r="H20" s="436"/>
    </row>
    <row r="21" spans="1:8" s="268" customFormat="1" ht="9.75" customHeight="1">
      <c r="A21" s="261" t="s">
        <v>304</v>
      </c>
      <c r="B21" s="261" t="s">
        <v>307</v>
      </c>
      <c r="C21" s="262" t="s">
        <v>306</v>
      </c>
      <c r="D21" s="263" t="s">
        <v>295</v>
      </c>
      <c r="E21" s="267">
        <v>2012</v>
      </c>
      <c r="F21" s="443">
        <v>189</v>
      </c>
      <c r="G21" s="271"/>
      <c r="H21" s="271"/>
    </row>
    <row r="22" spans="1:8" s="268" customFormat="1" ht="14.4">
      <c r="A22" s="261"/>
      <c r="B22" s="261"/>
      <c r="C22" s="262"/>
      <c r="D22" s="263"/>
      <c r="E22" s="267"/>
      <c r="F22" s="443"/>
      <c r="G22" s="265"/>
      <c r="H22" s="265"/>
    </row>
    <row r="23" spans="1:8" s="268" customFormat="1" ht="14.4">
      <c r="A23" s="261" t="s">
        <v>187</v>
      </c>
      <c r="B23" s="261" t="s">
        <v>308</v>
      </c>
      <c r="C23" s="262" t="s">
        <v>309</v>
      </c>
      <c r="D23" s="263" t="s">
        <v>285</v>
      </c>
      <c r="E23" s="264">
        <v>1917</v>
      </c>
      <c r="F23" s="443">
        <v>4.5</v>
      </c>
      <c r="G23" s="265"/>
      <c r="H23" s="265"/>
    </row>
    <row r="24" spans="1:8" s="268" customFormat="1" ht="9.75" customHeight="1">
      <c r="A24" s="261"/>
      <c r="B24" s="261"/>
      <c r="C24" s="262"/>
      <c r="D24" s="263"/>
      <c r="E24" s="267"/>
      <c r="F24" s="442"/>
      <c r="G24" s="265"/>
      <c r="H24" s="265"/>
    </row>
    <row r="25" spans="1:8" s="268" customFormat="1" ht="14.4">
      <c r="A25" s="261" t="s">
        <v>310</v>
      </c>
      <c r="B25" s="261" t="s">
        <v>239</v>
      </c>
      <c r="C25" s="262" t="s">
        <v>311</v>
      </c>
      <c r="D25" s="263" t="s">
        <v>289</v>
      </c>
      <c r="E25" s="267">
        <v>2011</v>
      </c>
      <c r="F25" s="442">
        <v>150</v>
      </c>
      <c r="G25" s="271"/>
      <c r="H25" s="265"/>
    </row>
    <row r="26" spans="1:8" s="268" customFormat="1" ht="9.75" customHeight="1">
      <c r="A26" s="261" t="s">
        <v>310</v>
      </c>
      <c r="B26" s="261" t="s">
        <v>312</v>
      </c>
      <c r="C26" s="262" t="s">
        <v>313</v>
      </c>
      <c r="D26" s="263" t="s">
        <v>295</v>
      </c>
      <c r="E26" s="267">
        <v>2012</v>
      </c>
      <c r="F26" s="442">
        <v>40</v>
      </c>
      <c r="G26" s="265"/>
      <c r="H26" s="265"/>
    </row>
    <row r="27" spans="1:8" s="266" customFormat="1" ht="14.4">
      <c r="A27" s="261" t="s">
        <v>310</v>
      </c>
      <c r="B27" s="261" t="s">
        <v>354</v>
      </c>
      <c r="C27" s="262" t="s">
        <v>355</v>
      </c>
      <c r="D27" s="263" t="s">
        <v>285</v>
      </c>
      <c r="E27" s="264">
        <v>1927</v>
      </c>
      <c r="F27" s="442">
        <v>24</v>
      </c>
      <c r="G27" s="265"/>
      <c r="H27" s="265"/>
    </row>
    <row r="28" spans="1:8" s="268" customFormat="1" ht="14.4">
      <c r="A28" s="261" t="s">
        <v>310</v>
      </c>
      <c r="B28" s="261" t="s">
        <v>356</v>
      </c>
      <c r="C28" s="262" t="s">
        <v>355</v>
      </c>
      <c r="D28" s="263" t="s">
        <v>285</v>
      </c>
      <c r="E28" s="267">
        <v>1958</v>
      </c>
      <c r="F28" s="442">
        <v>60.4</v>
      </c>
      <c r="G28" s="265"/>
      <c r="H28" s="265"/>
    </row>
    <row r="29" spans="1:8" s="268" customFormat="1" ht="14.4">
      <c r="A29" s="261" t="s">
        <v>310</v>
      </c>
      <c r="B29" s="261" t="s">
        <v>368</v>
      </c>
      <c r="C29" s="262" t="s">
        <v>231</v>
      </c>
      <c r="D29" s="263" t="s">
        <v>285</v>
      </c>
      <c r="E29" s="267">
        <v>1911</v>
      </c>
      <c r="F29" s="442">
        <v>17</v>
      </c>
      <c r="G29" s="265"/>
      <c r="H29" s="265"/>
    </row>
    <row r="30" spans="1:8" s="268" customFormat="1" ht="14.4">
      <c r="A30" s="261" t="s">
        <v>310</v>
      </c>
      <c r="B30" s="261" t="s">
        <v>369</v>
      </c>
      <c r="C30" s="262" t="s">
        <v>231</v>
      </c>
      <c r="D30" s="263" t="s">
        <v>285</v>
      </c>
      <c r="E30" s="264">
        <v>1918</v>
      </c>
      <c r="F30" s="442">
        <v>38.4</v>
      </c>
      <c r="G30" s="265"/>
      <c r="H30" s="265"/>
    </row>
    <row r="31" spans="1:8" s="268" customFormat="1" ht="14.4">
      <c r="A31" s="261" t="s">
        <v>310</v>
      </c>
      <c r="B31" s="261" t="s">
        <v>371</v>
      </c>
      <c r="C31" s="262" t="s">
        <v>249</v>
      </c>
      <c r="D31" s="263" t="s">
        <v>285</v>
      </c>
      <c r="E31" s="264">
        <v>1906</v>
      </c>
      <c r="F31" s="442">
        <v>8.8000000000000007</v>
      </c>
      <c r="G31" s="265"/>
      <c r="H31" s="265"/>
    </row>
    <row r="32" spans="1:8" s="268" customFormat="1" ht="14.4">
      <c r="A32" s="261" t="s">
        <v>310</v>
      </c>
      <c r="B32" s="261" t="s">
        <v>372</v>
      </c>
      <c r="C32" s="262" t="s">
        <v>355</v>
      </c>
      <c r="D32" s="263" t="s">
        <v>285</v>
      </c>
      <c r="E32" s="264">
        <v>1930</v>
      </c>
      <c r="F32" s="442">
        <v>54</v>
      </c>
      <c r="G32" s="265"/>
      <c r="H32" s="265"/>
    </row>
    <row r="33" spans="1:8" s="268" customFormat="1" ht="14.4">
      <c r="A33" s="261" t="s">
        <v>310</v>
      </c>
      <c r="B33" s="261" t="s">
        <v>373</v>
      </c>
      <c r="C33" s="262" t="s">
        <v>374</v>
      </c>
      <c r="D33" s="263" t="s">
        <v>285</v>
      </c>
      <c r="E33" s="264">
        <v>1925</v>
      </c>
      <c r="F33" s="442">
        <v>12</v>
      </c>
      <c r="G33" s="265"/>
      <c r="H33" s="265"/>
    </row>
    <row r="34" spans="1:8" s="268" customFormat="1" ht="14.4">
      <c r="A34" s="261" t="s">
        <v>310</v>
      </c>
      <c r="B34" s="261" t="s">
        <v>375</v>
      </c>
      <c r="C34" s="262" t="s">
        <v>355</v>
      </c>
      <c r="D34" s="263" t="s">
        <v>285</v>
      </c>
      <c r="E34" s="264">
        <v>1910</v>
      </c>
      <c r="F34" s="442">
        <v>60</v>
      </c>
      <c r="G34" s="265"/>
      <c r="H34" s="265"/>
    </row>
    <row r="35" spans="1:8" s="268" customFormat="1" ht="14.4">
      <c r="A35" s="261" t="s">
        <v>310</v>
      </c>
      <c r="B35" s="261" t="s">
        <v>376</v>
      </c>
      <c r="C35" s="262" t="s">
        <v>355</v>
      </c>
      <c r="D35" s="263" t="s">
        <v>285</v>
      </c>
      <c r="E35" s="264">
        <v>1915</v>
      </c>
      <c r="F35" s="442">
        <v>60</v>
      </c>
      <c r="G35" s="265"/>
      <c r="H35" s="265"/>
    </row>
    <row r="36" spans="1:8" s="268" customFormat="1" ht="14.4">
      <c r="A36" s="261" t="s">
        <v>310</v>
      </c>
      <c r="B36" s="261" t="s">
        <v>377</v>
      </c>
      <c r="C36" s="262" t="s">
        <v>284</v>
      </c>
      <c r="D36" s="263" t="s">
        <v>285</v>
      </c>
      <c r="E36" s="275">
        <v>1915</v>
      </c>
      <c r="F36" s="442">
        <v>87.1</v>
      </c>
      <c r="G36" s="265"/>
      <c r="H36" s="265"/>
    </row>
    <row r="37" spans="1:8" s="266" customFormat="1" ht="14.4">
      <c r="A37" s="261" t="s">
        <v>314</v>
      </c>
      <c r="B37" s="272" t="s">
        <v>315</v>
      </c>
      <c r="C37" s="262" t="s">
        <v>316</v>
      </c>
      <c r="D37" s="273" t="s">
        <v>289</v>
      </c>
      <c r="E37" s="264">
        <v>2006</v>
      </c>
      <c r="F37" s="442">
        <v>52.5</v>
      </c>
      <c r="G37" s="265"/>
      <c r="H37" s="265"/>
    </row>
    <row r="38" spans="1:8" s="268" customFormat="1" ht="14.4">
      <c r="A38" s="272" t="s">
        <v>317</v>
      </c>
      <c r="B38" s="272" t="s">
        <v>318</v>
      </c>
      <c r="C38" s="274" t="s">
        <v>319</v>
      </c>
      <c r="D38" s="273" t="s">
        <v>295</v>
      </c>
      <c r="E38" s="264">
        <v>2005</v>
      </c>
      <c r="F38" s="442">
        <v>135</v>
      </c>
      <c r="G38" s="265"/>
      <c r="H38" s="265"/>
    </row>
    <row r="39" spans="1:8" s="266" customFormat="1" ht="14.4">
      <c r="A39" s="261" t="s">
        <v>320</v>
      </c>
      <c r="B39" s="261" t="s">
        <v>321</v>
      </c>
      <c r="C39" s="262" t="s">
        <v>322</v>
      </c>
      <c r="D39" s="263" t="s">
        <v>285</v>
      </c>
      <c r="E39" s="267">
        <v>2004</v>
      </c>
      <c r="F39" s="442">
        <v>7.5</v>
      </c>
      <c r="G39" s="265"/>
      <c r="H39" s="265"/>
    </row>
    <row r="40" spans="1:8" s="268" customFormat="1" ht="15.6">
      <c r="A40" s="261" t="s">
        <v>323</v>
      </c>
      <c r="B40" s="261" t="s">
        <v>324</v>
      </c>
      <c r="C40" s="262" t="s">
        <v>325</v>
      </c>
      <c r="D40" s="263" t="s">
        <v>285</v>
      </c>
      <c r="E40" s="267">
        <v>2011</v>
      </c>
      <c r="F40" s="442">
        <v>13</v>
      </c>
      <c r="G40" s="265"/>
      <c r="H40" s="265"/>
    </row>
    <row r="41" spans="1:8" s="266" customFormat="1" ht="14.4">
      <c r="A41" s="261" t="s">
        <v>430</v>
      </c>
      <c r="B41" s="261" t="s">
        <v>406</v>
      </c>
      <c r="C41" s="262" t="s">
        <v>319</v>
      </c>
      <c r="D41" s="263" t="s">
        <v>295</v>
      </c>
      <c r="E41" s="267">
        <v>2014</v>
      </c>
      <c r="F41" s="442">
        <v>9.6999999999999993</v>
      </c>
      <c r="G41" s="265"/>
      <c r="H41" s="265"/>
    </row>
    <row r="42" spans="1:8" s="268" customFormat="1" ht="14.4">
      <c r="A42" s="261" t="s">
        <v>326</v>
      </c>
      <c r="B42" s="261" t="s">
        <v>327</v>
      </c>
      <c r="C42" s="262" t="s">
        <v>328</v>
      </c>
      <c r="D42" s="263" t="s">
        <v>329</v>
      </c>
      <c r="E42" s="264">
        <v>1990</v>
      </c>
      <c r="F42" s="442">
        <v>35</v>
      </c>
      <c r="G42" s="265"/>
      <c r="H42" s="436"/>
    </row>
    <row r="43" spans="1:8" s="268" customFormat="1" ht="14.4">
      <c r="A43" s="261" t="s">
        <v>330</v>
      </c>
      <c r="B43" s="270" t="s">
        <v>331</v>
      </c>
      <c r="C43" s="262" t="s">
        <v>332</v>
      </c>
      <c r="D43" s="263" t="s">
        <v>285</v>
      </c>
      <c r="E43" s="267">
        <v>1901</v>
      </c>
      <c r="F43" s="443">
        <v>2</v>
      </c>
      <c r="G43" s="265"/>
      <c r="H43" s="436"/>
    </row>
    <row r="44" spans="1:8" s="266" customFormat="1" ht="15.6">
      <c r="A44" s="261" t="s">
        <v>333</v>
      </c>
      <c r="B44" s="261" t="s">
        <v>467</v>
      </c>
      <c r="C44" s="262" t="s">
        <v>334</v>
      </c>
      <c r="D44" s="263" t="s">
        <v>285</v>
      </c>
      <c r="E44" s="275">
        <v>1985</v>
      </c>
      <c r="F44" s="442">
        <v>1.2</v>
      </c>
      <c r="G44" s="265"/>
      <c r="H44" s="265"/>
    </row>
    <row r="45" spans="1:8" s="268" customFormat="1" ht="14.4">
      <c r="A45" s="261" t="s">
        <v>335</v>
      </c>
      <c r="B45" s="261" t="s">
        <v>336</v>
      </c>
      <c r="C45" s="262" t="s">
        <v>336</v>
      </c>
      <c r="D45" s="263" t="s">
        <v>285</v>
      </c>
      <c r="E45" s="264">
        <v>1989</v>
      </c>
      <c r="F45" s="443">
        <v>10</v>
      </c>
      <c r="G45" s="271"/>
      <c r="H45" s="271"/>
    </row>
    <row r="46" spans="1:8" s="268" customFormat="1" ht="14.4">
      <c r="A46" s="272" t="s">
        <v>337</v>
      </c>
      <c r="B46" s="272" t="s">
        <v>338</v>
      </c>
      <c r="C46" s="274" t="s">
        <v>319</v>
      </c>
      <c r="D46" s="273" t="s">
        <v>295</v>
      </c>
      <c r="E46" s="264">
        <v>2013</v>
      </c>
      <c r="F46" s="442">
        <v>20</v>
      </c>
      <c r="G46" s="265"/>
      <c r="H46" s="436"/>
    </row>
    <row r="47" spans="1:8" s="268" customFormat="1" ht="14.4">
      <c r="A47" s="261" t="s">
        <v>191</v>
      </c>
      <c r="B47" s="261" t="s">
        <v>339</v>
      </c>
      <c r="C47" s="262" t="s">
        <v>339</v>
      </c>
      <c r="D47" s="263" t="s">
        <v>285</v>
      </c>
      <c r="E47" s="267" t="s">
        <v>339</v>
      </c>
      <c r="F47" s="443">
        <v>3.2</v>
      </c>
      <c r="G47" s="265"/>
      <c r="H47" s="265"/>
    </row>
    <row r="48" spans="1:8" s="268" customFormat="1" ht="15.6">
      <c r="A48" s="261" t="s">
        <v>340</v>
      </c>
      <c r="B48" s="261" t="s">
        <v>341</v>
      </c>
      <c r="C48" s="262" t="s">
        <v>339</v>
      </c>
      <c r="D48" s="263" t="s">
        <v>342</v>
      </c>
      <c r="E48" s="267" t="s">
        <v>339</v>
      </c>
      <c r="F48" s="444">
        <v>1.23</v>
      </c>
      <c r="G48" s="265"/>
      <c r="H48" s="265"/>
    </row>
    <row r="49" spans="1:8" s="268" customFormat="1" ht="14.4">
      <c r="A49" s="261" t="s">
        <v>343</v>
      </c>
      <c r="B49" s="261" t="s">
        <v>344</v>
      </c>
      <c r="C49" s="262" t="s">
        <v>345</v>
      </c>
      <c r="D49" s="263" t="s">
        <v>295</v>
      </c>
      <c r="E49" s="267">
        <v>2012</v>
      </c>
      <c r="F49" s="443">
        <v>9.6</v>
      </c>
      <c r="G49" s="276"/>
      <c r="H49" s="276"/>
    </row>
    <row r="50" spans="1:8" s="268" customFormat="1" ht="14.4">
      <c r="A50" s="261" t="s">
        <v>346</v>
      </c>
      <c r="B50" s="261" t="s">
        <v>468</v>
      </c>
      <c r="C50" s="262" t="s">
        <v>319</v>
      </c>
      <c r="D50" s="263" t="s">
        <v>342</v>
      </c>
      <c r="E50" s="267">
        <v>2006</v>
      </c>
      <c r="F50" s="442">
        <v>2</v>
      </c>
      <c r="G50" s="276"/>
      <c r="H50" s="276"/>
    </row>
    <row r="51" spans="1:8" s="268" customFormat="1" ht="14.4">
      <c r="A51" s="261" t="s">
        <v>346</v>
      </c>
      <c r="B51" s="261" t="s">
        <v>469</v>
      </c>
      <c r="C51" s="262" t="s">
        <v>319</v>
      </c>
      <c r="D51" s="263" t="s">
        <v>342</v>
      </c>
      <c r="E51" s="267">
        <v>2005</v>
      </c>
      <c r="F51" s="442">
        <v>0.75</v>
      </c>
      <c r="G51" s="271"/>
      <c r="H51" s="271"/>
    </row>
    <row r="52" spans="1:8" s="268" customFormat="1" ht="14.4">
      <c r="A52" s="261" t="s">
        <v>347</v>
      </c>
      <c r="B52" s="261" t="s">
        <v>348</v>
      </c>
      <c r="C52" s="262" t="s">
        <v>186</v>
      </c>
      <c r="D52" s="263" t="s">
        <v>349</v>
      </c>
      <c r="E52" s="267">
        <v>1995</v>
      </c>
      <c r="F52" s="442">
        <v>65</v>
      </c>
      <c r="G52" s="271"/>
      <c r="H52" s="271"/>
    </row>
    <row r="53" spans="1:8" s="266" customFormat="1" ht="14.4">
      <c r="A53" s="261" t="s">
        <v>431</v>
      </c>
      <c r="B53" s="261" t="s">
        <v>407</v>
      </c>
      <c r="C53" s="262" t="s">
        <v>325</v>
      </c>
      <c r="D53" s="263" t="s">
        <v>295</v>
      </c>
      <c r="E53" s="267">
        <v>2014</v>
      </c>
      <c r="F53" s="442">
        <v>10</v>
      </c>
      <c r="G53" s="265"/>
      <c r="H53" s="265"/>
    </row>
    <row r="54" spans="1:8" s="266" customFormat="1" ht="14.4">
      <c r="A54" s="261"/>
      <c r="B54" s="261"/>
      <c r="C54" s="262"/>
      <c r="D54" s="263"/>
      <c r="E54" s="267"/>
      <c r="F54" s="443"/>
      <c r="G54" s="265"/>
      <c r="H54" s="265"/>
    </row>
    <row r="55" spans="1:8" s="268" customFormat="1" ht="14.4">
      <c r="A55" s="261" t="s">
        <v>350</v>
      </c>
      <c r="B55" s="261" t="s">
        <v>351</v>
      </c>
      <c r="C55" s="262" t="s">
        <v>288</v>
      </c>
      <c r="D55" s="263" t="s">
        <v>352</v>
      </c>
      <c r="E55" s="267">
        <v>2010</v>
      </c>
      <c r="F55" s="442">
        <v>5.5</v>
      </c>
      <c r="G55" s="271"/>
      <c r="H55" s="271"/>
    </row>
    <row r="56" spans="1:8" s="268" customFormat="1" ht="14.4">
      <c r="A56" s="261"/>
      <c r="B56" s="261"/>
      <c r="C56" s="262"/>
      <c r="D56" s="263"/>
      <c r="E56" s="267"/>
      <c r="F56" s="442"/>
      <c r="G56" s="265"/>
      <c r="H56" s="265"/>
    </row>
    <row r="57" spans="1:8" s="268" customFormat="1" ht="14.4">
      <c r="A57" s="261" t="s">
        <v>198</v>
      </c>
      <c r="B57" s="261" t="s">
        <v>353</v>
      </c>
      <c r="C57" s="262" t="s">
        <v>291</v>
      </c>
      <c r="D57" s="263" t="s">
        <v>285</v>
      </c>
      <c r="E57" s="267">
        <v>1910</v>
      </c>
      <c r="F57" s="442">
        <v>4.0999999999999996</v>
      </c>
      <c r="G57" s="265"/>
      <c r="H57" s="265"/>
    </row>
    <row r="58" spans="1:8" s="268" customFormat="1" ht="14.4">
      <c r="A58" s="261"/>
      <c r="B58" s="261"/>
      <c r="C58" s="262"/>
      <c r="D58" s="263"/>
      <c r="E58" s="267"/>
      <c r="F58" s="442"/>
      <c r="G58" s="265"/>
      <c r="H58" s="265"/>
    </row>
    <row r="59" spans="1:8" s="268" customFormat="1" ht="14.4">
      <c r="A59" s="421" t="s">
        <v>433</v>
      </c>
      <c r="B59" s="261"/>
      <c r="C59" s="262"/>
      <c r="D59" s="263"/>
      <c r="E59" s="267"/>
      <c r="F59" s="442"/>
      <c r="G59" s="265"/>
      <c r="H59" s="265"/>
    </row>
    <row r="60" spans="1:8" s="268" customFormat="1" ht="15.6">
      <c r="A60" s="261" t="s">
        <v>493</v>
      </c>
      <c r="B60" s="261" t="s">
        <v>357</v>
      </c>
      <c r="C60" s="262" t="s">
        <v>328</v>
      </c>
      <c r="D60" s="263" t="s">
        <v>358</v>
      </c>
      <c r="E60" s="264">
        <v>1975</v>
      </c>
      <c r="F60" s="442">
        <v>358</v>
      </c>
      <c r="G60" s="265"/>
      <c r="H60" s="265"/>
    </row>
    <row r="61" spans="1:8" s="268" customFormat="1" ht="14.4">
      <c r="A61" s="261" t="s">
        <v>359</v>
      </c>
      <c r="B61" s="261"/>
      <c r="C61" s="262"/>
      <c r="D61" s="263"/>
      <c r="E61" s="267"/>
      <c r="F61" s="443"/>
      <c r="G61" s="265"/>
      <c r="H61" s="265"/>
    </row>
    <row r="62" spans="1:8" s="268" customFormat="1" ht="14.4">
      <c r="A62" s="261" t="s">
        <v>494</v>
      </c>
      <c r="B62" s="261" t="s">
        <v>360</v>
      </c>
      <c r="C62" s="262" t="s">
        <v>328</v>
      </c>
      <c r="D62" s="263" t="s">
        <v>358</v>
      </c>
      <c r="E62" s="264">
        <v>1976</v>
      </c>
      <c r="F62" s="442">
        <v>358</v>
      </c>
      <c r="G62" s="276"/>
      <c r="H62" s="265"/>
    </row>
    <row r="63" spans="1:8" s="268" customFormat="1" ht="14.4">
      <c r="A63" s="261" t="s">
        <v>359</v>
      </c>
      <c r="B63" s="261"/>
      <c r="C63" s="262"/>
      <c r="D63" s="263"/>
      <c r="E63" s="267"/>
      <c r="F63" s="442"/>
      <c r="G63" s="265"/>
      <c r="H63" s="265"/>
    </row>
    <row r="64" spans="1:8" s="268" customFormat="1" ht="14.4">
      <c r="A64" s="261" t="s">
        <v>495</v>
      </c>
      <c r="B64" s="261" t="s">
        <v>361</v>
      </c>
      <c r="C64" s="262" t="s">
        <v>328</v>
      </c>
      <c r="D64" s="263" t="s">
        <v>358</v>
      </c>
      <c r="E64" s="267">
        <v>1984</v>
      </c>
      <c r="F64" s="442">
        <v>778</v>
      </c>
      <c r="G64" s="276"/>
      <c r="H64" s="265"/>
    </row>
    <row r="65" spans="1:8" s="268" customFormat="1" ht="14.4">
      <c r="A65" s="261" t="s">
        <v>362</v>
      </c>
      <c r="B65" s="261"/>
      <c r="C65" s="262"/>
      <c r="D65" s="263"/>
      <c r="E65" s="267"/>
      <c r="F65" s="444"/>
      <c r="G65" s="265"/>
      <c r="H65" s="265"/>
    </row>
    <row r="66" spans="1:8" s="268" customFormat="1" ht="14.4">
      <c r="A66" s="261" t="s">
        <v>363</v>
      </c>
      <c r="B66" s="261"/>
      <c r="C66" s="262"/>
      <c r="D66" s="277"/>
      <c r="E66" s="278"/>
      <c r="F66" s="445"/>
      <c r="G66" s="276"/>
      <c r="H66" s="265"/>
    </row>
    <row r="67" spans="1:8" s="268" customFormat="1" ht="14.4">
      <c r="A67" s="261" t="s">
        <v>364</v>
      </c>
      <c r="B67" s="261"/>
      <c r="C67" s="262"/>
      <c r="D67" s="277"/>
      <c r="E67" s="278"/>
      <c r="F67" s="445"/>
      <c r="G67" s="279"/>
      <c r="H67" s="265"/>
    </row>
    <row r="68" spans="1:8" s="268" customFormat="1" ht="14.4">
      <c r="A68" s="261" t="s">
        <v>496</v>
      </c>
      <c r="B68" s="261" t="s">
        <v>365</v>
      </c>
      <c r="C68" s="262" t="s">
        <v>328</v>
      </c>
      <c r="D68" s="263" t="s">
        <v>358</v>
      </c>
      <c r="E68" s="267">
        <v>1986</v>
      </c>
      <c r="F68" s="442">
        <v>778</v>
      </c>
      <c r="G68" s="279"/>
      <c r="H68" s="265"/>
    </row>
    <row r="69" spans="1:8" s="268" customFormat="1" ht="14.4">
      <c r="A69" s="261" t="s">
        <v>366</v>
      </c>
      <c r="B69" s="261"/>
      <c r="C69" s="262"/>
      <c r="D69" s="277"/>
      <c r="E69" s="278"/>
      <c r="F69" s="445"/>
      <c r="G69" s="265"/>
      <c r="H69" s="265"/>
    </row>
    <row r="70" spans="1:8" s="268" customFormat="1" ht="14.4">
      <c r="A70" s="261" t="s">
        <v>364</v>
      </c>
      <c r="B70" s="261"/>
      <c r="C70" s="262"/>
      <c r="D70" s="277"/>
      <c r="E70" s="278"/>
      <c r="F70" s="445"/>
      <c r="G70" s="279"/>
      <c r="H70" s="265"/>
    </row>
    <row r="71" spans="1:8" s="268" customFormat="1" ht="14.4">
      <c r="A71" s="261" t="s">
        <v>367</v>
      </c>
      <c r="B71" s="261"/>
      <c r="C71" s="262"/>
      <c r="D71" s="277"/>
      <c r="E71" s="278"/>
      <c r="F71" s="445"/>
      <c r="G71" s="279"/>
      <c r="H71" s="265"/>
    </row>
    <row r="72" spans="1:8" s="268" customFormat="1" ht="14.4">
      <c r="A72" s="261"/>
      <c r="B72" s="261"/>
      <c r="C72" s="262"/>
      <c r="D72" s="263"/>
      <c r="E72" s="264"/>
      <c r="F72" s="442"/>
      <c r="G72" s="279"/>
      <c r="H72" s="265"/>
    </row>
    <row r="73" spans="1:8">
      <c r="A73" s="261" t="s">
        <v>199</v>
      </c>
      <c r="B73" s="261" t="s">
        <v>378</v>
      </c>
      <c r="C73" s="262" t="s">
        <v>379</v>
      </c>
      <c r="D73" s="263" t="s">
        <v>358</v>
      </c>
      <c r="E73" s="264">
        <v>2006</v>
      </c>
      <c r="F73" s="442">
        <v>115.7</v>
      </c>
    </row>
    <row r="74" spans="1:8" s="268" customFormat="1" ht="14.4">
      <c r="A74" s="261"/>
      <c r="B74" s="261"/>
      <c r="C74" s="262"/>
      <c r="D74" s="263"/>
      <c r="E74" s="264"/>
      <c r="F74" s="442"/>
      <c r="G74" s="265"/>
      <c r="H74" s="265"/>
    </row>
    <row r="75" spans="1:8" s="268" customFormat="1" ht="15.6">
      <c r="A75" s="261" t="s">
        <v>449</v>
      </c>
      <c r="B75" s="261" t="s">
        <v>370</v>
      </c>
      <c r="C75" s="262" t="s">
        <v>293</v>
      </c>
      <c r="D75" s="263" t="s">
        <v>285</v>
      </c>
      <c r="E75" s="264">
        <v>1938</v>
      </c>
      <c r="F75" s="442">
        <v>206</v>
      </c>
      <c r="G75" s="265"/>
      <c r="H75" s="265"/>
    </row>
    <row r="76" spans="1:8" s="268" customFormat="1" ht="14.4">
      <c r="A76" s="261" t="s">
        <v>380</v>
      </c>
      <c r="B76" s="261" t="s">
        <v>257</v>
      </c>
      <c r="C76" s="262" t="s">
        <v>293</v>
      </c>
      <c r="D76" s="263" t="s">
        <v>285</v>
      </c>
      <c r="E76" s="267">
        <v>1984</v>
      </c>
      <c r="F76" s="442">
        <v>0.35</v>
      </c>
      <c r="G76" s="265"/>
      <c r="H76" s="265"/>
    </row>
    <row r="77" spans="1:8" s="268" customFormat="1" ht="14.4">
      <c r="A77" s="261"/>
      <c r="B77" s="261"/>
      <c r="C77" s="262"/>
      <c r="D77" s="263"/>
      <c r="E77" s="267"/>
      <c r="F77" s="442"/>
      <c r="G77" s="265"/>
      <c r="H77" s="265"/>
    </row>
    <row r="78" spans="1:8" s="268" customFormat="1" ht="15.6">
      <c r="A78" s="261" t="s">
        <v>465</v>
      </c>
      <c r="B78" s="261" t="s">
        <v>381</v>
      </c>
      <c r="C78" s="262" t="s">
        <v>355</v>
      </c>
      <c r="D78" s="263" t="s">
        <v>289</v>
      </c>
      <c r="E78" s="267">
        <v>2011</v>
      </c>
      <c r="F78" s="443">
        <v>42.6</v>
      </c>
      <c r="G78" s="265"/>
      <c r="H78" s="265"/>
    </row>
    <row r="79" spans="1:8" s="266" customFormat="1" ht="14.4">
      <c r="A79" s="261"/>
      <c r="B79" s="261"/>
      <c r="C79" s="262"/>
      <c r="D79" s="263"/>
      <c r="E79" s="267"/>
      <c r="F79" s="443"/>
      <c r="G79" s="265"/>
      <c r="H79" s="265"/>
    </row>
    <row r="80" spans="1:8" s="268" customFormat="1" ht="15.6">
      <c r="A80" s="261" t="s">
        <v>382</v>
      </c>
      <c r="B80" s="261" t="s">
        <v>383</v>
      </c>
      <c r="C80" s="262" t="s">
        <v>284</v>
      </c>
      <c r="D80" s="263" t="s">
        <v>384</v>
      </c>
      <c r="E80" s="267">
        <v>2004</v>
      </c>
      <c r="F80" s="442">
        <v>16</v>
      </c>
      <c r="G80" s="265"/>
      <c r="H80" s="265"/>
    </row>
    <row r="81" spans="1:8" s="268" customFormat="1" ht="14.4">
      <c r="A81" s="261"/>
      <c r="B81" s="261"/>
      <c r="C81" s="262"/>
      <c r="D81" s="263"/>
      <c r="E81" s="267"/>
      <c r="F81" s="442"/>
      <c r="G81" s="265"/>
      <c r="H81" s="265"/>
    </row>
    <row r="82" spans="1:8" s="268" customFormat="1" ht="14.4">
      <c r="A82" s="261" t="s">
        <v>385</v>
      </c>
      <c r="B82" s="261" t="s">
        <v>386</v>
      </c>
      <c r="C82" s="262" t="s">
        <v>355</v>
      </c>
      <c r="D82" s="263" t="s">
        <v>295</v>
      </c>
      <c r="E82" s="267">
        <v>2006</v>
      </c>
      <c r="F82" s="443">
        <v>9</v>
      </c>
      <c r="G82" s="271"/>
      <c r="H82" s="271"/>
    </row>
    <row r="83" spans="1:8" s="268" customFormat="1" ht="14.4">
      <c r="A83" s="261"/>
      <c r="B83" s="261"/>
      <c r="C83" s="262"/>
      <c r="D83" s="263"/>
      <c r="E83" s="267"/>
      <c r="F83" s="443"/>
      <c r="G83" s="271"/>
      <c r="H83" s="271"/>
    </row>
    <row r="84" spans="1:8" s="268" customFormat="1" ht="14.4">
      <c r="A84" s="261" t="s">
        <v>387</v>
      </c>
      <c r="B84" s="261" t="s">
        <v>388</v>
      </c>
      <c r="C84" s="262" t="s">
        <v>231</v>
      </c>
      <c r="D84" s="263" t="s">
        <v>285</v>
      </c>
      <c r="E84" s="267">
        <v>1953</v>
      </c>
      <c r="F84" s="444">
        <v>49.8</v>
      </c>
      <c r="G84" s="265"/>
      <c r="H84" s="265"/>
    </row>
    <row r="85" spans="1:8" s="268" customFormat="1" ht="14.4">
      <c r="A85" s="261" t="s">
        <v>387</v>
      </c>
      <c r="B85" s="261" t="s">
        <v>389</v>
      </c>
      <c r="C85" s="262" t="s">
        <v>379</v>
      </c>
      <c r="D85" s="263" t="s">
        <v>285</v>
      </c>
      <c r="E85" s="264">
        <v>1966</v>
      </c>
      <c r="F85" s="444">
        <v>250</v>
      </c>
      <c r="G85" s="265"/>
      <c r="H85" s="265"/>
    </row>
    <row r="86" spans="1:8" s="268" customFormat="1" ht="14.4">
      <c r="A86" s="261" t="s">
        <v>390</v>
      </c>
      <c r="B86" s="261" t="s">
        <v>391</v>
      </c>
      <c r="C86" s="262" t="s">
        <v>291</v>
      </c>
      <c r="D86" s="263" t="s">
        <v>285</v>
      </c>
      <c r="E86" s="264">
        <v>1952</v>
      </c>
      <c r="F86" s="442">
        <v>428</v>
      </c>
      <c r="G86" s="271"/>
      <c r="H86" s="271"/>
    </row>
    <row r="87" spans="1:8" s="268" customFormat="1" ht="14.4">
      <c r="A87" s="261"/>
      <c r="B87" s="261"/>
      <c r="C87" s="262"/>
      <c r="D87" s="263"/>
      <c r="E87" s="267"/>
      <c r="F87" s="442"/>
      <c r="G87" s="271"/>
      <c r="H87" s="271"/>
    </row>
    <row r="88" spans="1:8" s="268" customFormat="1" ht="15.6">
      <c r="A88" s="280" t="s">
        <v>392</v>
      </c>
      <c r="B88" s="261" t="s">
        <v>393</v>
      </c>
      <c r="C88" s="262" t="s">
        <v>394</v>
      </c>
      <c r="D88" s="263" t="s">
        <v>285</v>
      </c>
      <c r="E88" s="264">
        <v>1943</v>
      </c>
      <c r="F88" s="444">
        <v>185.3</v>
      </c>
      <c r="G88" s="271"/>
      <c r="H88" s="276"/>
    </row>
    <row r="89" spans="1:8" s="268" customFormat="1" ht="14.4">
      <c r="A89" s="281" t="s">
        <v>395</v>
      </c>
      <c r="B89" s="282" t="s">
        <v>396</v>
      </c>
      <c r="C89" s="283" t="s">
        <v>309</v>
      </c>
      <c r="D89" s="284" t="s">
        <v>285</v>
      </c>
      <c r="E89" s="285">
        <v>1975</v>
      </c>
      <c r="F89" s="446">
        <v>525</v>
      </c>
      <c r="G89" s="271"/>
      <c r="H89" s="276"/>
    </row>
    <row r="90" spans="1:8" s="268" customFormat="1" ht="14.4">
      <c r="A90" s="257"/>
      <c r="B90" s="257"/>
      <c r="C90" s="250"/>
      <c r="D90" s="286"/>
      <c r="E90" s="259"/>
      <c r="F90" s="260"/>
      <c r="G90" s="265"/>
      <c r="H90" s="265"/>
    </row>
    <row r="91" spans="1:8" s="268" customFormat="1" ht="14.4">
      <c r="A91" s="287" t="s">
        <v>397</v>
      </c>
      <c r="B91" s="257"/>
      <c r="C91" s="250"/>
      <c r="D91" s="286"/>
      <c r="E91" s="286"/>
      <c r="F91" s="483">
        <v>6347</v>
      </c>
      <c r="G91" s="265"/>
      <c r="H91" s="265"/>
    </row>
    <row r="92" spans="1:8" s="266" customFormat="1" ht="14.4">
      <c r="A92" s="257"/>
      <c r="B92" s="257"/>
      <c r="C92" s="250"/>
      <c r="D92" s="286"/>
      <c r="E92" s="259"/>
      <c r="F92" s="289"/>
      <c r="G92" s="271"/>
      <c r="H92" s="276"/>
    </row>
    <row r="93" spans="1:8" s="268" customFormat="1" ht="14.4">
      <c r="A93" s="287" t="s">
        <v>99</v>
      </c>
      <c r="B93" s="257"/>
      <c r="C93" s="250"/>
      <c r="D93" s="286"/>
      <c r="E93" s="286"/>
      <c r="F93" s="290"/>
      <c r="G93" s="265"/>
      <c r="H93" s="265"/>
    </row>
    <row r="94" spans="1:8" ht="14.4" customHeight="1">
      <c r="F94" s="289"/>
    </row>
    <row r="95" spans="1:8" ht="17.399999999999999" customHeight="1">
      <c r="A95" s="487" t="s">
        <v>450</v>
      </c>
      <c r="B95" s="488"/>
      <c r="C95" s="488"/>
      <c r="D95" s="488"/>
      <c r="E95" s="488"/>
      <c r="F95" s="488"/>
      <c r="G95" s="288"/>
      <c r="H95" s="288"/>
    </row>
    <row r="96" spans="1:8" ht="17.399999999999999" customHeight="1">
      <c r="A96" s="447" t="s">
        <v>451</v>
      </c>
      <c r="B96" s="448"/>
      <c r="C96" s="448"/>
      <c r="D96" s="448"/>
      <c r="E96" s="448"/>
      <c r="F96" s="449"/>
      <c r="G96" s="289"/>
      <c r="H96" s="289"/>
    </row>
    <row r="97" spans="1:8" ht="17.399999999999999" customHeight="1">
      <c r="A97" s="450" t="s">
        <v>452</v>
      </c>
      <c r="B97" s="448"/>
      <c r="C97" s="448"/>
      <c r="D97" s="448"/>
      <c r="E97" s="448"/>
      <c r="F97" s="449"/>
      <c r="G97" s="290"/>
      <c r="H97" s="290"/>
    </row>
    <row r="98" spans="1:8" ht="17.399999999999999" customHeight="1">
      <c r="A98" s="257" t="s">
        <v>453</v>
      </c>
      <c r="B98" s="448"/>
      <c r="C98" s="448"/>
      <c r="D98" s="448"/>
      <c r="E98" s="448"/>
      <c r="F98" s="449"/>
      <c r="G98" s="289"/>
      <c r="H98" s="289"/>
    </row>
    <row r="99" spans="1:8" s="291" customFormat="1" ht="17.399999999999999" customHeight="1">
      <c r="A99" s="450" t="s">
        <v>454</v>
      </c>
      <c r="B99" s="451"/>
      <c r="C99" s="451"/>
      <c r="D99" s="451"/>
      <c r="E99" s="452"/>
      <c r="F99" s="453"/>
      <c r="G99" s="429"/>
      <c r="H99" s="429"/>
    </row>
    <row r="100" spans="1:8" s="291" customFormat="1" ht="28.2" customHeight="1">
      <c r="A100" s="489" t="s">
        <v>455</v>
      </c>
      <c r="B100" s="490"/>
      <c r="C100" s="490"/>
      <c r="D100" s="490"/>
      <c r="E100" s="490"/>
      <c r="F100" s="490"/>
      <c r="G100" s="292"/>
      <c r="H100" s="292"/>
    </row>
    <row r="101" spans="1:8" s="291" customFormat="1" ht="17.399999999999999" customHeight="1">
      <c r="A101" s="491" t="s">
        <v>456</v>
      </c>
      <c r="B101" s="491"/>
      <c r="C101" s="491"/>
      <c r="D101" s="491"/>
      <c r="E101" s="491"/>
      <c r="F101" s="491"/>
      <c r="G101" s="292"/>
      <c r="H101" s="292"/>
    </row>
    <row r="102" spans="1:8" s="291" customFormat="1" ht="17.399999999999999" customHeight="1">
      <c r="A102" s="491" t="s">
        <v>457</v>
      </c>
      <c r="B102" s="491"/>
      <c r="C102" s="491"/>
      <c r="D102" s="491"/>
      <c r="E102" s="491"/>
      <c r="F102" s="491"/>
      <c r="G102" s="292"/>
      <c r="H102" s="292"/>
    </row>
    <row r="103" spans="1:8" s="291" customFormat="1" ht="17.399999999999999" customHeight="1">
      <c r="A103" s="491" t="s">
        <v>466</v>
      </c>
      <c r="B103" s="491"/>
      <c r="C103" s="491"/>
      <c r="D103" s="491"/>
      <c r="E103" s="491"/>
      <c r="F103" s="491"/>
      <c r="G103" s="292"/>
      <c r="H103" s="292"/>
    </row>
    <row r="104" spans="1:8" s="291" customFormat="1">
      <c r="A104" s="454"/>
      <c r="B104" s="454"/>
      <c r="C104" s="454"/>
      <c r="D104" s="454"/>
      <c r="E104" s="454"/>
      <c r="F104" s="454"/>
      <c r="G104" s="296"/>
      <c r="H104" s="295"/>
    </row>
    <row r="105" spans="1:8" s="291" customFormat="1" ht="82.2" customHeight="1">
      <c r="A105" s="484" t="s">
        <v>470</v>
      </c>
      <c r="B105" s="485"/>
      <c r="C105" s="485"/>
      <c r="D105" s="485"/>
      <c r="E105" s="485"/>
      <c r="F105" s="485"/>
      <c r="G105" s="425"/>
      <c r="H105" s="425"/>
    </row>
    <row r="106" spans="1:8" s="291" customFormat="1" ht="11.4">
      <c r="A106" s="426"/>
      <c r="B106" s="426"/>
      <c r="C106" s="426"/>
      <c r="D106" s="426"/>
      <c r="E106" s="426"/>
      <c r="F106" s="426"/>
      <c r="G106" s="426"/>
      <c r="H106" s="426"/>
    </row>
    <row r="107" spans="1:8" s="291" customFormat="1" ht="13.8" customHeight="1">
      <c r="A107" s="426"/>
      <c r="B107" s="426"/>
      <c r="C107" s="426"/>
      <c r="D107" s="426"/>
      <c r="E107" s="426"/>
      <c r="F107" s="426"/>
      <c r="G107" s="426"/>
      <c r="H107" s="426"/>
    </row>
    <row r="108" spans="1:8" s="291" customFormat="1" ht="13.8" customHeight="1">
      <c r="A108" s="426"/>
      <c r="B108" s="426"/>
      <c r="C108" s="426"/>
      <c r="D108" s="426"/>
      <c r="E108" s="426"/>
      <c r="F108" s="426"/>
      <c r="G108" s="426"/>
      <c r="H108" s="426"/>
    </row>
    <row r="109" spans="1:8" s="291" customFormat="1">
      <c r="A109" s="297"/>
      <c r="B109" s="293"/>
      <c r="C109" s="293"/>
      <c r="D109" s="293"/>
      <c r="E109" s="294"/>
      <c r="F109" s="295"/>
      <c r="G109" s="296"/>
      <c r="H109" s="295"/>
    </row>
    <row r="110" spans="1:8" s="291" customFormat="1">
      <c r="A110" s="427"/>
      <c r="B110" s="428"/>
      <c r="C110" s="428"/>
      <c r="D110" s="428"/>
      <c r="E110" s="428"/>
      <c r="F110" s="428"/>
      <c r="G110" s="428"/>
      <c r="H110" s="428"/>
    </row>
  </sheetData>
  <mergeCells count="7">
    <mergeCell ref="A105:F105"/>
    <mergeCell ref="A1:F1"/>
    <mergeCell ref="A95:F95"/>
    <mergeCell ref="A100:F100"/>
    <mergeCell ref="A101:F101"/>
    <mergeCell ref="A102:F102"/>
    <mergeCell ref="A103:F10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2"/>
  <sheetViews>
    <sheetView workbookViewId="0">
      <selection sqref="A1:O1"/>
    </sheetView>
  </sheetViews>
  <sheetFormatPr defaultColWidth="8.88671875" defaultRowHeight="13.2"/>
  <cols>
    <col min="1" max="1" width="2.109375" style="308" customWidth="1"/>
    <col min="2" max="2" width="34" style="304" customWidth="1"/>
    <col min="3" max="3" width="10.44140625" style="309" customWidth="1"/>
    <col min="4" max="10" width="10.44140625" style="304" customWidth="1"/>
    <col min="11" max="11" width="2.109375" style="304" customWidth="1"/>
    <col min="12" max="12" width="9.44140625" style="304" customWidth="1"/>
    <col min="13" max="13" width="9.44140625" style="210" customWidth="1"/>
    <col min="14" max="14" width="9.109375" style="211" customWidth="1"/>
    <col min="15" max="15" width="2.109375" style="304" customWidth="1"/>
    <col min="16" max="16" width="2.5546875" style="211" customWidth="1"/>
    <col min="17" max="17" width="4.5546875" style="211" customWidth="1"/>
    <col min="18" max="18" width="11.6640625" style="211" customWidth="1"/>
    <col min="19" max="19" width="8.44140625" style="211" customWidth="1"/>
    <col min="20" max="20" width="12.44140625" style="211" customWidth="1"/>
    <col min="21" max="21" width="10.44140625" style="304" customWidth="1"/>
    <col min="22" max="22" width="9.5546875" style="304" customWidth="1"/>
    <col min="23" max="16384" width="8.88671875" style="304"/>
  </cols>
  <sheetData>
    <row r="1" spans="1:26" ht="17.399999999999999" customHeight="1">
      <c r="A1" s="492" t="s">
        <v>471</v>
      </c>
      <c r="B1" s="493"/>
      <c r="C1" s="493"/>
      <c r="D1" s="493"/>
      <c r="E1" s="493"/>
      <c r="F1" s="493"/>
      <c r="G1" s="493"/>
      <c r="H1" s="493"/>
      <c r="I1" s="493"/>
      <c r="J1" s="493"/>
      <c r="K1" s="493"/>
      <c r="L1" s="493"/>
      <c r="M1" s="493"/>
      <c r="N1" s="493"/>
      <c r="O1" s="493"/>
    </row>
    <row r="2" spans="1:26">
      <c r="A2" s="305"/>
      <c r="B2" s="306"/>
      <c r="C2" s="307"/>
      <c r="D2" s="307"/>
    </row>
    <row r="3" spans="1:26" ht="15.6">
      <c r="A3" s="308" t="s">
        <v>213</v>
      </c>
      <c r="B3" s="309"/>
      <c r="C3" s="310"/>
      <c r="D3" s="311"/>
      <c r="E3" s="311"/>
      <c r="F3" s="312"/>
      <c r="G3" s="312"/>
      <c r="H3" s="312"/>
      <c r="I3" s="312"/>
      <c r="J3" s="312"/>
      <c r="K3" s="312"/>
      <c r="L3" s="494" t="s">
        <v>445</v>
      </c>
      <c r="M3" s="495"/>
      <c r="N3" s="496"/>
      <c r="O3" s="313"/>
    </row>
    <row r="4" spans="1:26">
      <c r="A4" s="314"/>
      <c r="B4" s="315" t="s">
        <v>214</v>
      </c>
      <c r="C4" s="316">
        <v>2006</v>
      </c>
      <c r="D4" s="317">
        <v>2007</v>
      </c>
      <c r="E4" s="317">
        <v>2008</v>
      </c>
      <c r="F4" s="317">
        <v>2009</v>
      </c>
      <c r="G4" s="317">
        <v>2010</v>
      </c>
      <c r="H4" s="317">
        <v>2011</v>
      </c>
      <c r="I4" s="317">
        <v>2012</v>
      </c>
      <c r="J4" s="317">
        <v>2013</v>
      </c>
      <c r="K4" s="211"/>
      <c r="L4" s="318" t="s">
        <v>438</v>
      </c>
      <c r="M4" s="318" t="s">
        <v>408</v>
      </c>
      <c r="N4" s="318" t="s">
        <v>166</v>
      </c>
      <c r="O4" s="313"/>
    </row>
    <row r="5" spans="1:26">
      <c r="A5" s="314"/>
      <c r="B5" s="309"/>
      <c r="C5" s="319"/>
      <c r="D5" s="211"/>
      <c r="E5" s="211"/>
      <c r="K5" s="211"/>
      <c r="L5" s="320"/>
      <c r="M5" s="321"/>
      <c r="N5" s="321"/>
      <c r="O5" s="322"/>
    </row>
    <row r="6" spans="1:26">
      <c r="A6" s="308" t="s">
        <v>173</v>
      </c>
      <c r="B6" s="309"/>
      <c r="C6" s="319"/>
      <c r="D6" s="211"/>
      <c r="E6" s="211"/>
      <c r="K6" s="211"/>
      <c r="L6" s="320"/>
      <c r="M6" s="321"/>
      <c r="N6" s="321"/>
      <c r="O6" s="322"/>
      <c r="V6" s="211"/>
      <c r="W6" s="211"/>
      <c r="X6" s="211"/>
      <c r="Y6" s="211"/>
      <c r="Z6" s="211"/>
    </row>
    <row r="7" spans="1:26" ht="14.4">
      <c r="B7" s="323" t="s">
        <v>215</v>
      </c>
      <c r="C7" s="322">
        <v>1823945</v>
      </c>
      <c r="D7" s="304">
        <v>1590451</v>
      </c>
      <c r="E7" s="205">
        <v>1696459</v>
      </c>
      <c r="F7" s="205">
        <v>1673251</v>
      </c>
      <c r="G7" s="205">
        <v>1503127</v>
      </c>
      <c r="H7" s="324">
        <v>2109683</v>
      </c>
      <c r="I7" s="324">
        <v>1822999</v>
      </c>
      <c r="J7" s="324">
        <v>1581223</v>
      </c>
      <c r="L7" s="430">
        <v>211.99173394848134</v>
      </c>
      <c r="M7" s="321">
        <v>189.20623287671233</v>
      </c>
      <c r="N7" s="321">
        <v>172.69232876712329</v>
      </c>
      <c r="O7" s="321"/>
    </row>
    <row r="8" spans="1:26">
      <c r="A8" s="314"/>
      <c r="B8" s="309"/>
      <c r="C8" s="319"/>
      <c r="D8" s="211"/>
      <c r="L8" s="326"/>
      <c r="M8" s="321"/>
      <c r="N8" s="321"/>
      <c r="O8" s="321"/>
    </row>
    <row r="9" spans="1:26">
      <c r="A9" s="219" t="s">
        <v>216</v>
      </c>
      <c r="C9" s="319"/>
      <c r="D9" s="211"/>
      <c r="L9" s="326"/>
      <c r="M9" s="321"/>
      <c r="N9" s="321"/>
      <c r="O9" s="321"/>
      <c r="U9" s="327"/>
      <c r="V9" s="327"/>
      <c r="W9" s="327"/>
    </row>
    <row r="10" spans="1:26">
      <c r="A10" s="314"/>
      <c r="B10" s="211" t="s">
        <v>217</v>
      </c>
      <c r="C10" s="322">
        <v>40587</v>
      </c>
      <c r="D10" s="304">
        <v>80267</v>
      </c>
      <c r="E10" s="205">
        <v>49108</v>
      </c>
      <c r="F10" s="205">
        <v>66127</v>
      </c>
      <c r="G10" s="205">
        <v>18760</v>
      </c>
      <c r="H10" s="205">
        <v>10305</v>
      </c>
      <c r="I10" s="205">
        <v>23438</v>
      </c>
      <c r="J10" s="205">
        <v>33915</v>
      </c>
      <c r="L10" s="430">
        <v>2.6012302960399847</v>
      </c>
      <c r="M10" s="321">
        <v>5.8184703196347032</v>
      </c>
      <c r="N10" s="328" t="s">
        <v>74</v>
      </c>
      <c r="O10" s="329"/>
    </row>
    <row r="11" spans="1:26">
      <c r="A11" s="314"/>
      <c r="B11" s="309"/>
      <c r="C11" s="319"/>
      <c r="D11" s="211"/>
      <c r="L11" s="326"/>
      <c r="M11" s="321"/>
      <c r="N11" s="321"/>
      <c r="O11" s="321"/>
      <c r="V11" s="205"/>
      <c r="W11" s="205"/>
    </row>
    <row r="12" spans="1:26">
      <c r="A12" s="314" t="s">
        <v>172</v>
      </c>
      <c r="B12" s="309"/>
      <c r="C12" s="319"/>
      <c r="D12" s="211"/>
      <c r="L12" s="326"/>
      <c r="M12" s="321"/>
      <c r="N12" s="321"/>
      <c r="O12" s="321"/>
      <c r="U12" s="330"/>
      <c r="V12" s="330"/>
      <c r="W12" s="330"/>
    </row>
    <row r="13" spans="1:26" ht="15.6">
      <c r="A13" s="314"/>
      <c r="B13" s="323" t="s">
        <v>218</v>
      </c>
      <c r="C13" s="329" t="s">
        <v>74</v>
      </c>
      <c r="D13" s="331" t="s">
        <v>74</v>
      </c>
      <c r="E13" s="331" t="s">
        <v>74</v>
      </c>
      <c r="F13" s="331" t="s">
        <v>74</v>
      </c>
      <c r="G13" s="205">
        <v>5938</v>
      </c>
      <c r="H13" s="205">
        <v>62944</v>
      </c>
      <c r="I13" s="205">
        <v>64496</v>
      </c>
      <c r="J13" s="205">
        <v>127701</v>
      </c>
      <c r="L13" s="430">
        <v>9.8093425605536329</v>
      </c>
      <c r="M13" s="321">
        <v>0.67785388127853885</v>
      </c>
      <c r="N13" s="328" t="s">
        <v>74</v>
      </c>
      <c r="O13" s="321"/>
    </row>
    <row r="14" spans="1:26">
      <c r="A14" s="314"/>
      <c r="C14" s="332"/>
      <c r="D14" s="330"/>
      <c r="E14" s="330"/>
      <c r="F14" s="330"/>
      <c r="L14" s="326"/>
      <c r="M14" s="321"/>
      <c r="N14" s="321"/>
      <c r="O14" s="321"/>
    </row>
    <row r="15" spans="1:26">
      <c r="A15" s="308" t="s">
        <v>219</v>
      </c>
      <c r="B15" s="309"/>
      <c r="C15" s="322"/>
      <c r="L15" s="326"/>
      <c r="M15" s="321"/>
      <c r="N15" s="321"/>
      <c r="O15" s="321"/>
    </row>
    <row r="16" spans="1:26" ht="16.2">
      <c r="B16" s="309" t="s">
        <v>220</v>
      </c>
      <c r="C16" s="322">
        <v>1055468</v>
      </c>
      <c r="D16" s="304">
        <v>931620</v>
      </c>
      <c r="E16" s="304">
        <v>1119403</v>
      </c>
      <c r="F16" s="205">
        <v>742284</v>
      </c>
      <c r="G16" s="205">
        <v>834213</v>
      </c>
      <c r="H16" s="205">
        <v>1378437</v>
      </c>
      <c r="I16" s="324">
        <v>1062677</v>
      </c>
      <c r="J16" s="324">
        <v>1023385</v>
      </c>
      <c r="L16" s="430">
        <v>133.19873125720878</v>
      </c>
      <c r="M16" s="321">
        <v>106.91753424657534</v>
      </c>
      <c r="N16" s="321">
        <v>89.612283105022826</v>
      </c>
      <c r="O16" s="321"/>
    </row>
    <row r="17" spans="1:20">
      <c r="B17" s="309" t="s">
        <v>221</v>
      </c>
      <c r="C17" s="322">
        <v>2190677</v>
      </c>
      <c r="D17" s="304">
        <v>2344156</v>
      </c>
      <c r="E17" s="205">
        <v>1950437</v>
      </c>
      <c r="F17" s="205">
        <v>1574357</v>
      </c>
      <c r="G17" s="205">
        <v>1701918</v>
      </c>
      <c r="H17" s="205">
        <v>2450665</v>
      </c>
      <c r="I17" s="205">
        <v>2793645</v>
      </c>
      <c r="J17" s="205">
        <v>2306062</v>
      </c>
      <c r="L17" s="430">
        <v>290.28727412533641</v>
      </c>
      <c r="M17" s="321">
        <v>222.86632420091325</v>
      </c>
      <c r="N17" s="321">
        <v>220.1667808219178</v>
      </c>
      <c r="O17" s="321"/>
      <c r="P17" s="304"/>
      <c r="Q17" s="304"/>
      <c r="R17" s="304"/>
      <c r="S17" s="304"/>
      <c r="T17" s="304"/>
    </row>
    <row r="18" spans="1:20">
      <c r="A18" s="314"/>
      <c r="B18" s="309"/>
      <c r="C18" s="322"/>
      <c r="D18" s="309"/>
      <c r="L18" s="326"/>
      <c r="M18" s="321"/>
      <c r="N18" s="321"/>
      <c r="O18" s="321"/>
      <c r="P18" s="304"/>
      <c r="Q18" s="304"/>
      <c r="R18" s="304"/>
      <c r="S18" s="304"/>
      <c r="T18" s="304"/>
    </row>
    <row r="19" spans="1:20">
      <c r="A19" s="308" t="s">
        <v>176</v>
      </c>
      <c r="B19" s="309"/>
      <c r="C19" s="322"/>
      <c r="L19" s="326"/>
      <c r="M19" s="321"/>
      <c r="N19" s="321"/>
      <c r="O19" s="321"/>
      <c r="P19" s="304"/>
      <c r="Q19" s="304"/>
      <c r="R19" s="304"/>
      <c r="S19" s="304"/>
      <c r="T19" s="304"/>
    </row>
    <row r="20" spans="1:20">
      <c r="B20" s="309" t="s">
        <v>222</v>
      </c>
      <c r="C20" s="322">
        <v>305830.45199999999</v>
      </c>
      <c r="D20" s="304">
        <v>303649.52299999999</v>
      </c>
      <c r="E20" s="205">
        <v>293304.75799999997</v>
      </c>
      <c r="F20" s="205">
        <v>286605.72899999999</v>
      </c>
      <c r="G20" s="205">
        <v>330795.85600000003</v>
      </c>
      <c r="H20" s="205">
        <v>260758</v>
      </c>
      <c r="I20" s="205">
        <v>301086.46000000002</v>
      </c>
      <c r="J20" s="431">
        <v>326416</v>
      </c>
      <c r="L20" s="430">
        <v>34.150728950403689</v>
      </c>
      <c r="M20" s="321">
        <v>34.707450182648401</v>
      </c>
      <c r="N20" s="321">
        <v>31.728154292237438</v>
      </c>
      <c r="O20" s="321"/>
      <c r="P20" s="304"/>
      <c r="Q20" s="304"/>
      <c r="R20" s="304"/>
      <c r="S20" s="304"/>
      <c r="T20" s="304"/>
    </row>
    <row r="21" spans="1:20">
      <c r="A21" s="314"/>
      <c r="B21" s="309"/>
      <c r="C21" s="319"/>
      <c r="D21" s="211"/>
      <c r="L21" s="326"/>
      <c r="M21" s="321"/>
      <c r="N21" s="321"/>
      <c r="O21" s="321"/>
      <c r="P21" s="304"/>
      <c r="Q21" s="304"/>
      <c r="R21" s="304"/>
      <c r="S21" s="304"/>
      <c r="T21" s="304"/>
    </row>
    <row r="22" spans="1:20">
      <c r="A22" s="314" t="s">
        <v>403</v>
      </c>
      <c r="B22" s="309"/>
      <c r="C22" s="319"/>
      <c r="D22" s="211"/>
      <c r="L22" s="326"/>
      <c r="M22" s="321"/>
      <c r="N22" s="321"/>
      <c r="O22" s="321"/>
      <c r="P22" s="304"/>
      <c r="Q22" s="304"/>
      <c r="R22" s="304"/>
      <c r="S22" s="304"/>
      <c r="T22" s="304"/>
    </row>
    <row r="23" spans="1:20">
      <c r="A23" s="314"/>
      <c r="B23" s="309" t="s">
        <v>437</v>
      </c>
      <c r="C23" s="319"/>
      <c r="D23" s="211"/>
      <c r="J23" s="304">
        <v>5117</v>
      </c>
      <c r="L23" s="430">
        <v>0.19673202614379084</v>
      </c>
      <c r="M23" s="328" t="s">
        <v>74</v>
      </c>
      <c r="N23" s="328" t="s">
        <v>74</v>
      </c>
      <c r="O23" s="321"/>
      <c r="P23" s="304"/>
      <c r="Q23" s="304"/>
      <c r="R23" s="304"/>
      <c r="S23" s="304"/>
      <c r="T23" s="304"/>
    </row>
    <row r="24" spans="1:20">
      <c r="A24" s="314"/>
      <c r="B24" s="309"/>
      <c r="C24" s="319"/>
      <c r="D24" s="211"/>
      <c r="L24" s="326"/>
      <c r="M24" s="321"/>
      <c r="N24" s="321"/>
      <c r="O24" s="321"/>
      <c r="P24" s="304"/>
      <c r="Q24" s="304"/>
      <c r="R24" s="304"/>
      <c r="S24" s="304"/>
      <c r="T24" s="304"/>
    </row>
    <row r="25" spans="1:20">
      <c r="A25" s="314" t="s">
        <v>178</v>
      </c>
      <c r="B25" s="309"/>
      <c r="C25" s="319"/>
      <c r="D25" s="211"/>
      <c r="L25" s="326"/>
      <c r="M25" s="321"/>
      <c r="N25" s="321"/>
      <c r="O25" s="321"/>
      <c r="P25" s="304"/>
      <c r="Q25" s="304"/>
      <c r="R25" s="304"/>
      <c r="S25" s="304"/>
      <c r="T25" s="304"/>
    </row>
    <row r="26" spans="1:20">
      <c r="A26" s="314"/>
      <c r="B26" s="309" t="s">
        <v>223</v>
      </c>
      <c r="C26" s="329" t="s">
        <v>74</v>
      </c>
      <c r="D26" s="331" t="s">
        <v>74</v>
      </c>
      <c r="E26" s="331" t="s">
        <v>74</v>
      </c>
      <c r="F26" s="304">
        <v>3071.9169999999999</v>
      </c>
      <c r="G26" s="304">
        <v>7285.0460000000003</v>
      </c>
      <c r="H26" s="304">
        <v>8572</v>
      </c>
      <c r="I26" s="304">
        <v>9303</v>
      </c>
      <c r="J26" s="304">
        <v>9420</v>
      </c>
      <c r="L26" s="430">
        <v>1.0494040753556326</v>
      </c>
      <c r="M26" s="321">
        <v>0.59115085616438356</v>
      </c>
      <c r="N26" s="333" t="s">
        <v>74</v>
      </c>
      <c r="O26" s="321"/>
      <c r="P26" s="304"/>
      <c r="Q26" s="304"/>
      <c r="R26" s="304"/>
      <c r="S26" s="304"/>
      <c r="T26" s="304"/>
    </row>
    <row r="27" spans="1:20">
      <c r="A27" s="314"/>
      <c r="B27" s="309"/>
      <c r="C27" s="329"/>
      <c r="D27" s="331"/>
      <c r="E27" s="331"/>
      <c r="L27" s="326"/>
      <c r="M27" s="321"/>
      <c r="N27" s="334"/>
      <c r="O27" s="321"/>
      <c r="P27" s="304"/>
      <c r="Q27" s="304"/>
      <c r="R27" s="304"/>
      <c r="S27" s="304"/>
      <c r="T27" s="304"/>
    </row>
    <row r="28" spans="1:20">
      <c r="A28" s="314" t="s">
        <v>410</v>
      </c>
      <c r="B28" s="309"/>
      <c r="C28" s="329"/>
      <c r="D28" s="331"/>
      <c r="E28" s="331"/>
      <c r="L28" s="326"/>
      <c r="M28" s="321"/>
      <c r="N28" s="334"/>
      <c r="O28" s="321"/>
      <c r="P28" s="304"/>
      <c r="Q28" s="304"/>
      <c r="R28" s="304"/>
      <c r="S28" s="304"/>
      <c r="T28" s="304"/>
    </row>
    <row r="29" spans="1:20">
      <c r="A29" s="314"/>
      <c r="B29" s="309" t="s">
        <v>411</v>
      </c>
      <c r="C29" s="329"/>
      <c r="D29" s="331"/>
      <c r="E29" s="331"/>
      <c r="I29" s="304">
        <v>119</v>
      </c>
      <c r="J29" s="431">
        <v>26130</v>
      </c>
      <c r="L29" s="430">
        <v>1.0091887735486351</v>
      </c>
      <c r="M29" s="328" t="s">
        <v>74</v>
      </c>
      <c r="N29" s="328" t="s">
        <v>74</v>
      </c>
      <c r="O29" s="321"/>
      <c r="P29" s="304"/>
      <c r="Q29" s="304"/>
      <c r="R29" s="304"/>
      <c r="S29" s="304"/>
      <c r="T29" s="304"/>
    </row>
    <row r="30" spans="1:20">
      <c r="A30" s="314"/>
      <c r="B30" s="309" t="s">
        <v>412</v>
      </c>
      <c r="C30" s="329"/>
      <c r="D30" s="331"/>
      <c r="E30" s="331"/>
      <c r="I30" s="304">
        <v>324</v>
      </c>
      <c r="J30" s="431">
        <v>30396</v>
      </c>
      <c r="L30" s="430">
        <v>1.1810841983852365</v>
      </c>
      <c r="M30" s="328" t="s">
        <v>74</v>
      </c>
      <c r="N30" s="328" t="s">
        <v>74</v>
      </c>
      <c r="O30" s="321"/>
      <c r="P30" s="304"/>
      <c r="Q30" s="304"/>
      <c r="R30" s="304"/>
      <c r="S30" s="304"/>
      <c r="T30" s="304"/>
    </row>
    <row r="31" spans="1:20">
      <c r="A31" s="314"/>
      <c r="B31" s="309"/>
      <c r="C31" s="319"/>
      <c r="D31" s="211"/>
      <c r="L31" s="326"/>
      <c r="M31" s="321"/>
      <c r="N31" s="321"/>
      <c r="O31" s="321"/>
      <c r="P31" s="304"/>
      <c r="Q31" s="304"/>
      <c r="R31" s="304"/>
      <c r="S31" s="304"/>
      <c r="T31" s="304"/>
    </row>
    <row r="32" spans="1:20">
      <c r="A32" s="314" t="s">
        <v>275</v>
      </c>
      <c r="B32" s="309"/>
      <c r="C32" s="319"/>
      <c r="D32" s="211"/>
      <c r="L32" s="326"/>
      <c r="M32" s="321"/>
      <c r="N32" s="321"/>
      <c r="O32" s="321"/>
      <c r="P32" s="304"/>
      <c r="Q32" s="304"/>
      <c r="R32" s="304"/>
      <c r="S32" s="304"/>
      <c r="T32" s="304"/>
    </row>
    <row r="33" spans="1:27">
      <c r="A33" s="314"/>
      <c r="B33" s="309" t="s">
        <v>224</v>
      </c>
      <c r="C33" s="329" t="s">
        <v>74</v>
      </c>
      <c r="D33" s="331" t="s">
        <v>74</v>
      </c>
      <c r="E33" s="331" t="s">
        <v>74</v>
      </c>
      <c r="F33" s="331" t="s">
        <v>74</v>
      </c>
      <c r="G33" s="331" t="s">
        <v>74</v>
      </c>
      <c r="H33" s="304">
        <v>1241</v>
      </c>
      <c r="I33" s="304">
        <v>42260</v>
      </c>
      <c r="J33" s="431">
        <v>41878</v>
      </c>
      <c r="L33" s="430">
        <v>3.2825451749327184</v>
      </c>
      <c r="M33" s="321">
        <v>0</v>
      </c>
      <c r="N33" s="333" t="s">
        <v>74</v>
      </c>
      <c r="O33" s="321"/>
    </row>
    <row r="34" spans="1:27">
      <c r="A34" s="314"/>
      <c r="B34" s="309"/>
      <c r="C34" s="329"/>
      <c r="D34" s="331"/>
      <c r="E34" s="331"/>
      <c r="F34" s="331"/>
      <c r="G34" s="331"/>
      <c r="L34" s="325"/>
      <c r="M34" s="321"/>
      <c r="N34" s="334"/>
      <c r="O34" s="321"/>
    </row>
    <row r="35" spans="1:27">
      <c r="A35" s="314" t="s">
        <v>413</v>
      </c>
      <c r="B35" s="309"/>
      <c r="C35" s="329"/>
      <c r="D35" s="331"/>
      <c r="E35" s="331"/>
      <c r="F35" s="331"/>
      <c r="G35" s="331"/>
      <c r="L35" s="325"/>
      <c r="M35" s="321"/>
      <c r="N35" s="334"/>
      <c r="O35" s="321"/>
    </row>
    <row r="36" spans="1:27">
      <c r="A36" s="314"/>
      <c r="B36" s="309" t="s">
        <v>414</v>
      </c>
      <c r="C36" s="329" t="s">
        <v>74</v>
      </c>
      <c r="D36" s="331" t="s">
        <v>74</v>
      </c>
      <c r="E36" s="331" t="s">
        <v>74</v>
      </c>
      <c r="F36" s="331" t="s">
        <v>74</v>
      </c>
      <c r="G36" s="331" t="s">
        <v>74</v>
      </c>
      <c r="H36" s="331" t="s">
        <v>74</v>
      </c>
      <c r="I36" s="331" t="s">
        <v>74</v>
      </c>
      <c r="J36" s="431">
        <v>7966</v>
      </c>
      <c r="L36" s="430">
        <v>0.30626682045367171</v>
      </c>
      <c r="M36" s="328" t="s">
        <v>74</v>
      </c>
      <c r="N36" s="328" t="s">
        <v>74</v>
      </c>
      <c r="O36" s="321"/>
    </row>
    <row r="37" spans="1:27">
      <c r="A37" s="314"/>
      <c r="B37" s="309"/>
      <c r="C37" s="319"/>
      <c r="D37" s="211"/>
      <c r="L37" s="326"/>
      <c r="M37" s="321"/>
      <c r="N37" s="321"/>
      <c r="O37" s="321"/>
    </row>
    <row r="38" spans="1:27">
      <c r="A38" s="308" t="s">
        <v>179</v>
      </c>
      <c r="B38" s="309"/>
      <c r="C38" s="322"/>
      <c r="L38" s="326"/>
      <c r="M38" s="321"/>
      <c r="N38" s="321"/>
      <c r="O38" s="321"/>
    </row>
    <row r="39" spans="1:27">
      <c r="B39" s="309" t="s">
        <v>225</v>
      </c>
      <c r="C39" s="322">
        <v>6262.299</v>
      </c>
      <c r="D39" s="304">
        <v>6605.4880000000003</v>
      </c>
      <c r="E39" s="205">
        <v>7598.4560000000001</v>
      </c>
      <c r="F39" s="205">
        <v>7342.7669999999998</v>
      </c>
      <c r="G39" s="205">
        <v>8614.4110000000001</v>
      </c>
      <c r="H39" s="205">
        <v>6026</v>
      </c>
      <c r="I39" s="205">
        <v>8183</v>
      </c>
      <c r="J39" s="431">
        <v>7444</v>
      </c>
      <c r="L39" s="430">
        <v>0.83248750480584399</v>
      </c>
      <c r="M39" s="321">
        <v>0.83158495433789958</v>
      </c>
      <c r="N39" s="321">
        <v>0.60057682648401822</v>
      </c>
      <c r="O39" s="321"/>
    </row>
    <row r="40" spans="1:27">
      <c r="B40" s="309" t="s">
        <v>226</v>
      </c>
      <c r="C40" s="322">
        <v>1409.6489999999999</v>
      </c>
      <c r="D40" s="304">
        <v>1519.3969999999999</v>
      </c>
      <c r="E40" s="304">
        <v>1291.9880000000001</v>
      </c>
      <c r="F40" s="304">
        <v>1447.527</v>
      </c>
      <c r="G40" s="304">
        <v>1551.154</v>
      </c>
      <c r="H40" s="304">
        <v>1447</v>
      </c>
      <c r="I40" s="304">
        <v>1391</v>
      </c>
      <c r="L40" s="430">
        <v>0.1091118800461361</v>
      </c>
      <c r="M40" s="321">
        <v>0.16483367579908675</v>
      </c>
      <c r="N40" s="321">
        <v>0.14980920091324201</v>
      </c>
      <c r="O40" s="321"/>
    </row>
    <row r="41" spans="1:27">
      <c r="B41" s="309"/>
      <c r="C41" s="319"/>
      <c r="D41" s="211"/>
      <c r="L41" s="326"/>
      <c r="M41" s="321"/>
      <c r="N41" s="321"/>
      <c r="O41" s="321"/>
    </row>
    <row r="42" spans="1:27">
      <c r="A42" s="219" t="s">
        <v>227</v>
      </c>
      <c r="C42" s="319"/>
      <c r="L42" s="326"/>
      <c r="M42" s="321"/>
      <c r="N42" s="321"/>
      <c r="O42" s="321"/>
    </row>
    <row r="43" spans="1:27" ht="16.2">
      <c r="B43" s="211" t="s">
        <v>228</v>
      </c>
      <c r="C43" s="322">
        <v>439727</v>
      </c>
      <c r="D43" s="335">
        <v>486847</v>
      </c>
      <c r="E43" s="335">
        <v>500828</v>
      </c>
      <c r="F43" s="304">
        <v>456985</v>
      </c>
      <c r="G43" s="205">
        <v>414002</v>
      </c>
      <c r="H43" s="205">
        <v>511361</v>
      </c>
      <c r="I43" s="205">
        <v>461372</v>
      </c>
      <c r="J43" s="205">
        <v>507969</v>
      </c>
      <c r="L43" s="430">
        <v>56.928181468665898</v>
      </c>
      <c r="M43" s="321">
        <v>52.474634703196344</v>
      </c>
      <c r="N43" s="333" t="s">
        <v>74</v>
      </c>
      <c r="O43" s="329"/>
      <c r="V43" s="211"/>
      <c r="W43" s="211"/>
      <c r="X43" s="211"/>
      <c r="Y43" s="211"/>
      <c r="Z43" s="211"/>
      <c r="AA43" s="211"/>
    </row>
    <row r="44" spans="1:27" ht="14.4">
      <c r="A44" s="314"/>
      <c r="B44" s="309"/>
      <c r="C44" s="322"/>
      <c r="D44" s="335"/>
      <c r="E44" s="335"/>
      <c r="L44" s="326"/>
      <c r="M44" s="321"/>
      <c r="N44" s="321"/>
      <c r="O44" s="321"/>
      <c r="V44" s="211"/>
      <c r="W44" s="211"/>
      <c r="X44" s="211"/>
      <c r="Y44" s="211"/>
      <c r="Z44" s="211"/>
      <c r="AA44" s="211"/>
    </row>
    <row r="45" spans="1:27">
      <c r="A45" s="308" t="s">
        <v>183</v>
      </c>
      <c r="B45" s="309"/>
      <c r="C45" s="319"/>
      <c r="D45" s="211"/>
      <c r="L45" s="326"/>
      <c r="M45" s="321"/>
      <c r="N45" s="321"/>
      <c r="O45" s="321"/>
      <c r="T45" s="304"/>
      <c r="W45" s="211"/>
      <c r="X45" s="211"/>
      <c r="Y45" s="211"/>
      <c r="Z45" s="211"/>
      <c r="AA45" s="211"/>
    </row>
    <row r="46" spans="1:27">
      <c r="B46" s="211" t="s">
        <v>229</v>
      </c>
      <c r="C46" s="329" t="s">
        <v>74</v>
      </c>
      <c r="D46" s="304">
        <v>16</v>
      </c>
      <c r="E46" s="205">
        <v>64997</v>
      </c>
      <c r="F46" s="205">
        <v>67691</v>
      </c>
      <c r="G46" s="205">
        <v>67902</v>
      </c>
      <c r="H46" s="205">
        <v>98867</v>
      </c>
      <c r="I46" s="205">
        <v>90956</v>
      </c>
      <c r="J46" s="205">
        <v>93175</v>
      </c>
      <c r="L46" s="430">
        <v>10.880353710111496</v>
      </c>
      <c r="M46" s="321">
        <v>5.7250570776255705</v>
      </c>
      <c r="N46" s="333" t="s">
        <v>74</v>
      </c>
      <c r="O46" s="329"/>
      <c r="T46" s="304"/>
      <c r="W46" s="211"/>
      <c r="X46" s="211"/>
      <c r="Y46" s="211"/>
      <c r="Z46" s="211"/>
      <c r="AA46" s="211"/>
    </row>
    <row r="47" spans="1:27">
      <c r="B47" s="309" t="s">
        <v>230</v>
      </c>
      <c r="C47" s="322">
        <v>6512</v>
      </c>
      <c r="D47" s="304">
        <v>12686.999</v>
      </c>
      <c r="E47" s="205">
        <v>3218.0000000000005</v>
      </c>
      <c r="F47" s="205">
        <v>1949</v>
      </c>
      <c r="G47" s="205">
        <v>6978</v>
      </c>
      <c r="H47" s="205">
        <v>15402</v>
      </c>
      <c r="I47" s="205">
        <v>10592</v>
      </c>
      <c r="J47" s="205">
        <v>1602</v>
      </c>
      <c r="L47" s="430">
        <v>1.0609765474817376</v>
      </c>
      <c r="M47" s="321">
        <v>0.71561641552511412</v>
      </c>
      <c r="N47" s="321">
        <v>1.0605438356164383</v>
      </c>
      <c r="O47" s="321"/>
      <c r="T47" s="304"/>
      <c r="W47" s="211"/>
      <c r="X47" s="211"/>
      <c r="Y47" s="211"/>
      <c r="Z47" s="211"/>
      <c r="AA47" s="211"/>
    </row>
    <row r="48" spans="1:27">
      <c r="B48" s="309" t="s">
        <v>231</v>
      </c>
      <c r="C48" s="322">
        <v>336937</v>
      </c>
      <c r="D48" s="304">
        <v>314675</v>
      </c>
      <c r="E48" s="205">
        <v>331504</v>
      </c>
      <c r="F48" s="205">
        <v>316534</v>
      </c>
      <c r="G48" s="205">
        <v>315370.99999999994</v>
      </c>
      <c r="H48" s="205">
        <v>300792</v>
      </c>
      <c r="I48" s="205">
        <v>253208</v>
      </c>
      <c r="J48" s="205">
        <v>298318.98</v>
      </c>
      <c r="L48" s="430">
        <v>32.768895809304112</v>
      </c>
      <c r="M48" s="321">
        <v>36.872625570776258</v>
      </c>
      <c r="N48" s="321">
        <v>35.46483493150685</v>
      </c>
      <c r="O48" s="321"/>
      <c r="S48" s="304"/>
      <c r="W48" s="211"/>
      <c r="X48" s="211"/>
      <c r="Y48" s="211"/>
      <c r="Z48" s="211"/>
      <c r="AA48" s="211"/>
    </row>
    <row r="49" spans="1:20">
      <c r="B49" s="309" t="s">
        <v>232</v>
      </c>
      <c r="C49" s="322">
        <v>1648</v>
      </c>
      <c r="D49" s="304">
        <v>2623.002</v>
      </c>
      <c r="E49" s="205">
        <v>369</v>
      </c>
      <c r="F49" s="205">
        <v>-28</v>
      </c>
      <c r="G49" s="205">
        <v>1021</v>
      </c>
      <c r="H49" s="205">
        <v>218</v>
      </c>
      <c r="I49" s="205">
        <v>1573</v>
      </c>
      <c r="J49" s="205">
        <v>-1</v>
      </c>
      <c r="L49" s="430">
        <v>6.8819684736639755E-2</v>
      </c>
      <c r="M49" s="321">
        <v>0.12860735159817352</v>
      </c>
      <c r="N49" s="321">
        <v>0.25497716894977168</v>
      </c>
      <c r="O49" s="321"/>
      <c r="S49" s="304"/>
      <c r="T49" s="304"/>
    </row>
    <row r="50" spans="1:20">
      <c r="A50" s="314"/>
      <c r="B50" s="309"/>
      <c r="C50" s="322"/>
      <c r="L50" s="326"/>
      <c r="M50" s="321"/>
      <c r="N50" s="321"/>
      <c r="O50" s="321"/>
      <c r="S50" s="304"/>
      <c r="T50" s="304"/>
    </row>
    <row r="51" spans="1:20">
      <c r="A51" s="308" t="s">
        <v>233</v>
      </c>
      <c r="B51" s="309"/>
      <c r="C51" s="319"/>
      <c r="D51" s="211"/>
      <c r="L51" s="326"/>
      <c r="M51" s="321"/>
      <c r="N51" s="321"/>
      <c r="O51" s="321"/>
      <c r="S51" s="304"/>
      <c r="T51" s="304"/>
    </row>
    <row r="52" spans="1:20">
      <c r="B52" s="309" t="s">
        <v>234</v>
      </c>
      <c r="C52" s="322">
        <v>48249.048000000003</v>
      </c>
      <c r="D52" s="304">
        <v>44982.093999999997</v>
      </c>
      <c r="E52" s="205">
        <v>46134.267</v>
      </c>
      <c r="F52" s="205">
        <v>52729.671000000002</v>
      </c>
      <c r="G52" s="205">
        <v>52843.103000000003</v>
      </c>
      <c r="H52" s="205">
        <v>53536</v>
      </c>
      <c r="I52" s="205">
        <v>53500</v>
      </c>
      <c r="J52" s="431">
        <v>45253</v>
      </c>
      <c r="L52" s="430">
        <v>5.8550173010380622</v>
      </c>
      <c r="M52" s="321">
        <v>5.5921959589041093</v>
      </c>
      <c r="N52" s="321">
        <v>4.8093553652968035</v>
      </c>
      <c r="O52" s="321"/>
      <c r="S52" s="304"/>
      <c r="T52" s="304"/>
    </row>
    <row r="53" spans="1:20">
      <c r="B53" s="309"/>
      <c r="C53" s="322"/>
      <c r="E53" s="205"/>
      <c r="F53" s="205"/>
      <c r="G53" s="205"/>
      <c r="H53" s="205"/>
      <c r="I53" s="205"/>
      <c r="J53" s="205"/>
      <c r="L53" s="325"/>
      <c r="M53" s="321"/>
      <c r="N53" s="321"/>
      <c r="O53" s="321"/>
      <c r="S53" s="304"/>
      <c r="T53" s="304"/>
    </row>
    <row r="54" spans="1:20">
      <c r="A54" s="308" t="s">
        <v>434</v>
      </c>
      <c r="B54" s="309"/>
      <c r="C54" s="322"/>
      <c r="E54" s="205"/>
      <c r="F54" s="205"/>
      <c r="G54" s="205"/>
      <c r="H54" s="205"/>
      <c r="I54" s="205"/>
      <c r="J54" s="205"/>
      <c r="L54" s="325"/>
      <c r="M54" s="321"/>
      <c r="N54" s="321"/>
      <c r="O54" s="321"/>
      <c r="S54" s="304"/>
      <c r="T54" s="304"/>
    </row>
    <row r="55" spans="1:20">
      <c r="B55" s="309" t="s">
        <v>435</v>
      </c>
      <c r="C55" s="329" t="s">
        <v>74</v>
      </c>
      <c r="D55" s="331" t="s">
        <v>74</v>
      </c>
      <c r="E55" s="331" t="s">
        <v>74</v>
      </c>
      <c r="F55" s="331" t="s">
        <v>74</v>
      </c>
      <c r="G55" s="331" t="s">
        <v>74</v>
      </c>
      <c r="H55" s="331" t="s">
        <v>74</v>
      </c>
      <c r="I55" s="331" t="s">
        <v>74</v>
      </c>
      <c r="J55" s="431">
        <v>26130</v>
      </c>
      <c r="L55" s="325">
        <v>1</v>
      </c>
      <c r="M55" s="321"/>
      <c r="N55" s="321"/>
      <c r="O55" s="321"/>
      <c r="S55" s="304"/>
      <c r="T55" s="304"/>
    </row>
    <row r="56" spans="1:20">
      <c r="B56" s="309" t="s">
        <v>436</v>
      </c>
      <c r="C56" s="329" t="s">
        <v>74</v>
      </c>
      <c r="D56" s="331" t="s">
        <v>74</v>
      </c>
      <c r="E56" s="331" t="s">
        <v>74</v>
      </c>
      <c r="F56" s="331" t="s">
        <v>74</v>
      </c>
      <c r="G56" s="331" t="s">
        <v>74</v>
      </c>
      <c r="H56" s="331" t="s">
        <v>74</v>
      </c>
      <c r="I56" s="331" t="s">
        <v>74</v>
      </c>
      <c r="J56" s="431">
        <v>30396</v>
      </c>
      <c r="L56" s="325">
        <v>1.2</v>
      </c>
      <c r="M56" s="321"/>
      <c r="N56" s="321"/>
      <c r="O56" s="321"/>
      <c r="S56" s="304"/>
      <c r="T56" s="304"/>
    </row>
    <row r="57" spans="1:20">
      <c r="A57" s="314"/>
      <c r="B57" s="309"/>
      <c r="C57" s="322"/>
      <c r="L57" s="326"/>
      <c r="M57" s="321"/>
      <c r="N57" s="321"/>
      <c r="O57" s="321"/>
      <c r="S57" s="304"/>
      <c r="T57" s="304"/>
    </row>
    <row r="58" spans="1:20">
      <c r="A58" s="314" t="s">
        <v>184</v>
      </c>
      <c r="B58" s="309"/>
      <c r="C58" s="322"/>
      <c r="L58" s="326"/>
      <c r="M58" s="321"/>
      <c r="N58" s="321"/>
      <c r="O58" s="321"/>
      <c r="S58" s="304"/>
      <c r="T58" s="304"/>
    </row>
    <row r="59" spans="1:20" ht="15.6">
      <c r="A59" s="314"/>
      <c r="B59" s="323" t="s">
        <v>235</v>
      </c>
      <c r="C59" s="329" t="s">
        <v>74</v>
      </c>
      <c r="D59" s="331" t="s">
        <v>74</v>
      </c>
      <c r="E59" s="336">
        <v>27689</v>
      </c>
      <c r="F59" s="337">
        <v>257187</v>
      </c>
      <c r="G59" s="336">
        <v>231374</v>
      </c>
      <c r="H59" s="336">
        <v>308543</v>
      </c>
      <c r="I59" s="336">
        <v>290267.01</v>
      </c>
      <c r="J59" s="336">
        <v>284761.62</v>
      </c>
      <c r="L59" s="430">
        <v>33.970458669742406</v>
      </c>
      <c r="M59" s="321">
        <v>19.644216133942162</v>
      </c>
      <c r="N59" s="328" t="s">
        <v>74</v>
      </c>
      <c r="O59" s="321"/>
      <c r="S59" s="304"/>
      <c r="T59" s="304"/>
    </row>
    <row r="60" spans="1:20" ht="15.6">
      <c r="A60" s="314"/>
      <c r="B60" s="323" t="s">
        <v>236</v>
      </c>
      <c r="C60" s="329" t="s">
        <v>74</v>
      </c>
      <c r="D60" s="331" t="s">
        <v>74</v>
      </c>
      <c r="E60" s="331" t="s">
        <v>74</v>
      </c>
      <c r="F60" s="336">
        <v>56332</v>
      </c>
      <c r="G60" s="337">
        <v>227020</v>
      </c>
      <c r="H60" s="337">
        <v>321846</v>
      </c>
      <c r="I60" s="337">
        <v>286947.53999999998</v>
      </c>
      <c r="J60" s="337">
        <v>276187.23</v>
      </c>
      <c r="L60" s="430">
        <v>34.024635524798157</v>
      </c>
      <c r="M60" s="321">
        <v>16.173059360730594</v>
      </c>
      <c r="N60" s="328" t="s">
        <v>74</v>
      </c>
      <c r="O60" s="321"/>
      <c r="S60" s="304"/>
      <c r="T60" s="304"/>
    </row>
    <row r="61" spans="1:20">
      <c r="A61" s="314"/>
      <c r="B61" s="323" t="s">
        <v>415</v>
      </c>
      <c r="C61" s="329" t="s">
        <v>74</v>
      </c>
      <c r="D61" s="331" t="s">
        <v>74</v>
      </c>
      <c r="E61" s="331" t="s">
        <v>74</v>
      </c>
      <c r="F61" s="331" t="s">
        <v>74</v>
      </c>
      <c r="G61" s="331" t="s">
        <v>74</v>
      </c>
      <c r="H61" s="331" t="s">
        <v>74</v>
      </c>
      <c r="I61" s="337">
        <v>56893.32</v>
      </c>
      <c r="J61" s="337">
        <v>335839.68</v>
      </c>
      <c r="L61" s="430">
        <v>15.099307958477509</v>
      </c>
      <c r="M61" s="328" t="s">
        <v>74</v>
      </c>
      <c r="N61" s="328"/>
      <c r="O61" s="321"/>
      <c r="S61" s="304"/>
      <c r="T61" s="304"/>
    </row>
    <row r="62" spans="1:20">
      <c r="A62" s="314"/>
      <c r="B62" s="323"/>
      <c r="C62" s="329"/>
      <c r="D62" s="331"/>
      <c r="E62" s="331"/>
      <c r="F62" s="331"/>
      <c r="G62" s="331"/>
      <c r="H62" s="331"/>
      <c r="I62" s="337"/>
      <c r="J62" s="337"/>
      <c r="L62" s="430"/>
      <c r="M62" s="321"/>
      <c r="N62" s="328"/>
      <c r="O62" s="321"/>
      <c r="S62" s="304"/>
      <c r="T62" s="304"/>
    </row>
    <row r="63" spans="1:20">
      <c r="A63" s="314" t="s">
        <v>439</v>
      </c>
      <c r="B63" s="323"/>
      <c r="C63" s="329"/>
      <c r="D63" s="331"/>
      <c r="E63" s="331"/>
      <c r="F63" s="331"/>
      <c r="G63" s="331"/>
      <c r="H63" s="331"/>
      <c r="I63" s="337"/>
      <c r="J63" s="337"/>
      <c r="L63" s="430"/>
      <c r="M63" s="321"/>
      <c r="N63" s="328"/>
      <c r="O63" s="321"/>
      <c r="S63" s="304"/>
      <c r="T63" s="304"/>
    </row>
    <row r="64" spans="1:20">
      <c r="A64" s="314"/>
      <c r="B64" s="323" t="s">
        <v>406</v>
      </c>
      <c r="C64" s="329" t="s">
        <v>74</v>
      </c>
      <c r="D64" s="331" t="s">
        <v>74</v>
      </c>
      <c r="E64" s="331" t="s">
        <v>74</v>
      </c>
      <c r="F64" s="331" t="s">
        <v>74</v>
      </c>
      <c r="G64" s="331" t="s">
        <v>74</v>
      </c>
      <c r="H64" s="331" t="s">
        <v>74</v>
      </c>
      <c r="I64" s="331" t="s">
        <v>74</v>
      </c>
      <c r="J64" s="331" t="s">
        <v>74</v>
      </c>
      <c r="L64" s="430">
        <v>0</v>
      </c>
      <c r="M64" s="321">
        <v>0</v>
      </c>
      <c r="N64" s="328">
        <v>0</v>
      </c>
      <c r="O64" s="321"/>
      <c r="S64" s="304"/>
      <c r="T64" s="304"/>
    </row>
    <row r="65" spans="1:20">
      <c r="A65" s="314"/>
      <c r="B65" s="309"/>
      <c r="C65" s="322"/>
      <c r="L65" s="326"/>
      <c r="M65" s="321"/>
      <c r="N65" s="321"/>
      <c r="O65" s="321"/>
      <c r="S65" s="304"/>
      <c r="T65" s="304"/>
    </row>
    <row r="66" spans="1:20">
      <c r="A66" s="308" t="s">
        <v>187</v>
      </c>
      <c r="B66" s="309"/>
      <c r="C66" s="319"/>
      <c r="D66" s="211"/>
      <c r="L66" s="326"/>
      <c r="M66" s="321"/>
      <c r="N66" s="321"/>
      <c r="O66" s="321"/>
      <c r="S66" s="304"/>
      <c r="T66" s="304"/>
    </row>
    <row r="67" spans="1:20" ht="15.6">
      <c r="B67" s="309" t="s">
        <v>237</v>
      </c>
      <c r="C67" s="322">
        <v>27072.5</v>
      </c>
      <c r="D67" s="304">
        <v>27406.400000000001</v>
      </c>
      <c r="E67" s="304">
        <v>23102.2</v>
      </c>
      <c r="F67" s="304">
        <v>21887.5</v>
      </c>
      <c r="G67" s="304">
        <v>22635.599999999999</v>
      </c>
      <c r="H67" s="304">
        <v>30822</v>
      </c>
      <c r="I67" s="337">
        <v>30591</v>
      </c>
      <c r="J67" s="337">
        <v>28028</v>
      </c>
      <c r="L67" s="430">
        <v>3.4387158785082663</v>
      </c>
      <c r="M67" s="321">
        <v>2.7877671232876717</v>
      </c>
      <c r="N67" s="321">
        <v>2.7652397260273971</v>
      </c>
      <c r="O67" s="321"/>
      <c r="S67" s="304"/>
      <c r="T67" s="304"/>
    </row>
    <row r="68" spans="1:20">
      <c r="B68" s="309"/>
      <c r="C68" s="322"/>
      <c r="L68" s="326"/>
      <c r="M68" s="321"/>
      <c r="N68" s="321"/>
      <c r="O68" s="321"/>
      <c r="S68" s="304"/>
      <c r="T68" s="304"/>
    </row>
    <row r="69" spans="1:20">
      <c r="A69" s="308" t="s">
        <v>238</v>
      </c>
      <c r="B69" s="309"/>
      <c r="C69" s="322"/>
      <c r="L69" s="326"/>
      <c r="M69" s="321"/>
      <c r="N69" s="321"/>
      <c r="O69" s="321"/>
      <c r="S69" s="304"/>
      <c r="T69" s="304"/>
    </row>
    <row r="70" spans="1:20">
      <c r="B70" s="309" t="s">
        <v>239</v>
      </c>
      <c r="C70" s="329" t="s">
        <v>74</v>
      </c>
      <c r="D70" s="331" t="s">
        <v>74</v>
      </c>
      <c r="E70" s="331" t="s">
        <v>74</v>
      </c>
      <c r="F70" s="331" t="s">
        <v>74</v>
      </c>
      <c r="G70" s="331" t="s">
        <v>74</v>
      </c>
      <c r="H70" s="304">
        <v>329266</v>
      </c>
      <c r="I70" s="304">
        <v>361722.49</v>
      </c>
      <c r="J70" s="304">
        <v>445151.38</v>
      </c>
      <c r="L70" s="430">
        <v>43.680886966551334</v>
      </c>
      <c r="M70" s="328" t="s">
        <v>74</v>
      </c>
      <c r="N70" s="328" t="s">
        <v>74</v>
      </c>
      <c r="O70" s="321"/>
      <c r="S70" s="304"/>
      <c r="T70" s="304"/>
    </row>
    <row r="71" spans="1:20">
      <c r="B71" s="338" t="s">
        <v>312</v>
      </c>
      <c r="C71" s="329" t="s">
        <v>74</v>
      </c>
      <c r="D71" s="331" t="s">
        <v>74</v>
      </c>
      <c r="E71" s="331" t="s">
        <v>74</v>
      </c>
      <c r="F71" s="331" t="s">
        <v>74</v>
      </c>
      <c r="G71" s="331" t="s">
        <v>74</v>
      </c>
      <c r="H71" s="331" t="s">
        <v>74</v>
      </c>
      <c r="I71" s="304">
        <v>42647</v>
      </c>
      <c r="J71" s="304">
        <v>144110</v>
      </c>
      <c r="L71" s="430">
        <v>7.1801999231064979</v>
      </c>
      <c r="M71" s="328" t="s">
        <v>74</v>
      </c>
      <c r="N71" s="321"/>
      <c r="O71" s="321"/>
      <c r="S71" s="304"/>
      <c r="T71" s="304"/>
    </row>
    <row r="72" spans="1:20">
      <c r="B72" s="309" t="s">
        <v>245</v>
      </c>
      <c r="C72" s="322">
        <v>136211.00099999999</v>
      </c>
      <c r="D72" s="304">
        <v>124084.001</v>
      </c>
      <c r="E72" s="205">
        <v>126199</v>
      </c>
      <c r="F72" s="205">
        <v>142590</v>
      </c>
      <c r="G72" s="205">
        <v>141584</v>
      </c>
      <c r="H72" s="205">
        <v>147040</v>
      </c>
      <c r="I72" s="205">
        <v>120683</v>
      </c>
      <c r="J72" s="205">
        <v>109985</v>
      </c>
      <c r="L72" s="430">
        <v>14.521645520953481</v>
      </c>
      <c r="M72" s="321">
        <v>15.312054840182649</v>
      </c>
      <c r="N72" s="321">
        <v>13.181710045662101</v>
      </c>
      <c r="O72" s="321"/>
      <c r="Q72" s="304"/>
      <c r="T72" s="304"/>
    </row>
    <row r="73" spans="1:20">
      <c r="B73" s="309" t="s">
        <v>246</v>
      </c>
      <c r="C73" s="322">
        <v>276795</v>
      </c>
      <c r="D73" s="304">
        <v>233765</v>
      </c>
      <c r="E73" s="205">
        <v>270680</v>
      </c>
      <c r="F73" s="205">
        <v>298387</v>
      </c>
      <c r="G73" s="205">
        <v>296861</v>
      </c>
      <c r="H73" s="205">
        <v>284974</v>
      </c>
      <c r="I73" s="205">
        <v>227886</v>
      </c>
      <c r="J73" s="205">
        <v>229223</v>
      </c>
      <c r="L73" s="430">
        <v>28.530680507497117</v>
      </c>
      <c r="M73" s="321">
        <v>31.426666666666662</v>
      </c>
      <c r="N73" s="321">
        <v>25.195727397260271</v>
      </c>
      <c r="O73" s="321"/>
      <c r="T73" s="304"/>
    </row>
    <row r="74" spans="1:20">
      <c r="B74" s="309" t="s">
        <v>429</v>
      </c>
      <c r="C74" s="322">
        <v>127815.001</v>
      </c>
      <c r="D74" s="304">
        <v>118972.001</v>
      </c>
      <c r="E74" s="205">
        <v>129812</v>
      </c>
      <c r="F74" s="205">
        <v>135336</v>
      </c>
      <c r="G74" s="205">
        <v>132325</v>
      </c>
      <c r="H74" s="205">
        <v>133275</v>
      </c>
      <c r="I74" s="205">
        <v>129008</v>
      </c>
      <c r="J74" s="205">
        <v>115817</v>
      </c>
      <c r="L74" s="430">
        <v>14.53671664744329</v>
      </c>
      <c r="M74" s="321">
        <v>14.709132465753424</v>
      </c>
      <c r="N74" s="321">
        <v>12.498170776255707</v>
      </c>
      <c r="O74" s="321"/>
      <c r="S74" s="304"/>
      <c r="T74" s="304"/>
    </row>
    <row r="75" spans="1:20">
      <c r="B75" s="309" t="s">
        <v>248</v>
      </c>
      <c r="C75" s="322">
        <v>279655</v>
      </c>
      <c r="D75" s="304">
        <v>223233.99900000001</v>
      </c>
      <c r="E75" s="205">
        <v>267506</v>
      </c>
      <c r="F75" s="205">
        <v>319805</v>
      </c>
      <c r="G75" s="205">
        <v>303864</v>
      </c>
      <c r="H75" s="205">
        <v>348297</v>
      </c>
      <c r="I75" s="205">
        <v>283213</v>
      </c>
      <c r="J75" s="205">
        <v>226345</v>
      </c>
      <c r="L75" s="430">
        <v>32.981737793156483</v>
      </c>
      <c r="M75" s="321">
        <v>31.827945182648406</v>
      </c>
      <c r="N75" s="321">
        <v>25.360043378995432</v>
      </c>
      <c r="O75" s="321"/>
      <c r="S75" s="304"/>
      <c r="T75" s="304"/>
    </row>
    <row r="76" spans="1:20">
      <c r="B76" s="309" t="s">
        <v>249</v>
      </c>
      <c r="C76" s="322">
        <v>67595</v>
      </c>
      <c r="D76" s="304">
        <v>60099.000999999997</v>
      </c>
      <c r="E76" s="205">
        <v>57078</v>
      </c>
      <c r="F76" s="205">
        <v>62452</v>
      </c>
      <c r="G76" s="205">
        <v>61727</v>
      </c>
      <c r="H76" s="205">
        <v>65131</v>
      </c>
      <c r="I76" s="205">
        <v>66415</v>
      </c>
      <c r="J76" s="205">
        <v>56473</v>
      </c>
      <c r="L76" s="430">
        <v>7.2287197231833913</v>
      </c>
      <c r="M76" s="321">
        <v>7.0536758219178077</v>
      </c>
      <c r="N76" s="321">
        <v>7.0371897260273979</v>
      </c>
      <c r="O76" s="321"/>
      <c r="S76" s="304"/>
      <c r="T76" s="304"/>
    </row>
    <row r="77" spans="1:20">
      <c r="B77" s="309" t="s">
        <v>250</v>
      </c>
      <c r="C77" s="322">
        <v>273198</v>
      </c>
      <c r="D77" s="304">
        <v>241470</v>
      </c>
      <c r="E77" s="205">
        <v>256017</v>
      </c>
      <c r="F77" s="205">
        <v>307166</v>
      </c>
      <c r="G77" s="205">
        <v>299245</v>
      </c>
      <c r="H77" s="205">
        <v>199410</v>
      </c>
      <c r="I77" s="205">
        <v>284608</v>
      </c>
      <c r="J77" s="205">
        <v>225296</v>
      </c>
      <c r="L77" s="430">
        <v>27.270818915801616</v>
      </c>
      <c r="M77" s="321">
        <v>31.440547945205481</v>
      </c>
      <c r="N77" s="321">
        <v>25.732762557077624</v>
      </c>
      <c r="O77" s="321"/>
      <c r="S77" s="304"/>
    </row>
    <row r="78" spans="1:20">
      <c r="B78" s="309" t="s">
        <v>251</v>
      </c>
      <c r="C78" s="322">
        <v>43252.000999999997</v>
      </c>
      <c r="D78" s="304">
        <v>48576.999000000003</v>
      </c>
      <c r="E78" s="205">
        <v>53487</v>
      </c>
      <c r="F78" s="205">
        <v>54439</v>
      </c>
      <c r="G78" s="205">
        <v>46138</v>
      </c>
      <c r="H78" s="205">
        <v>50609</v>
      </c>
      <c r="I78" s="205">
        <v>49084</v>
      </c>
      <c r="J78" s="205">
        <v>54124</v>
      </c>
      <c r="L78" s="430">
        <v>5.913763936947328</v>
      </c>
      <c r="M78" s="321">
        <v>5.6139954337899542</v>
      </c>
      <c r="N78" s="321">
        <v>4.8035595890410958</v>
      </c>
      <c r="O78" s="321"/>
      <c r="S78" s="304"/>
      <c r="T78" s="304"/>
    </row>
    <row r="79" spans="1:20">
      <c r="B79" s="309" t="s">
        <v>252</v>
      </c>
      <c r="C79" s="322">
        <v>238163.99900000001</v>
      </c>
      <c r="D79" s="304">
        <v>228869.00099999999</v>
      </c>
      <c r="E79" s="205">
        <v>239938</v>
      </c>
      <c r="F79" s="205">
        <v>268072</v>
      </c>
      <c r="G79" s="205">
        <v>252528</v>
      </c>
      <c r="H79" s="205">
        <v>230631</v>
      </c>
      <c r="I79" s="205">
        <v>241199</v>
      </c>
      <c r="J79" s="205">
        <v>289203</v>
      </c>
      <c r="L79" s="430">
        <v>29.259246443675508</v>
      </c>
      <c r="M79" s="321">
        <v>28.026735159817353</v>
      </c>
      <c r="N79" s="321">
        <v>24.229427168949769</v>
      </c>
      <c r="O79" s="321"/>
      <c r="S79" s="304"/>
      <c r="T79" s="304"/>
    </row>
    <row r="80" spans="1:20">
      <c r="B80" s="309" t="s">
        <v>253</v>
      </c>
      <c r="C80" s="322">
        <v>411025</v>
      </c>
      <c r="D80" s="304">
        <v>384540</v>
      </c>
      <c r="E80" s="205">
        <v>390576</v>
      </c>
      <c r="F80" s="205">
        <v>441426</v>
      </c>
      <c r="G80" s="205">
        <v>423204</v>
      </c>
      <c r="H80" s="205">
        <v>440545</v>
      </c>
      <c r="I80" s="205">
        <v>390454</v>
      </c>
      <c r="J80" s="205">
        <v>395440</v>
      </c>
      <c r="L80" s="430">
        <v>47.152595155709342</v>
      </c>
      <c r="M80" s="321">
        <v>46.82125570776256</v>
      </c>
      <c r="N80" s="321">
        <v>41.14</v>
      </c>
      <c r="O80" s="321"/>
      <c r="S80" s="304"/>
      <c r="T80" s="304"/>
    </row>
    <row r="81" spans="1:20">
      <c r="B81" s="309" t="s">
        <v>254</v>
      </c>
      <c r="C81" s="322">
        <v>493070</v>
      </c>
      <c r="D81" s="304">
        <v>509373</v>
      </c>
      <c r="E81" s="205">
        <v>474349</v>
      </c>
      <c r="F81" s="205">
        <v>482044</v>
      </c>
      <c r="G81" s="205">
        <v>465209</v>
      </c>
      <c r="H81" s="205">
        <v>534298</v>
      </c>
      <c r="I81" s="205">
        <v>522124</v>
      </c>
      <c r="J81" s="205">
        <v>482932</v>
      </c>
      <c r="L81" s="430">
        <v>59.183160322952709</v>
      </c>
      <c r="M81" s="321">
        <v>55.343493150684928</v>
      </c>
      <c r="N81" s="321">
        <v>52.05388127853881</v>
      </c>
      <c r="O81" s="321"/>
      <c r="S81" s="304"/>
      <c r="T81" s="304"/>
    </row>
    <row r="82" spans="1:20">
      <c r="B82" s="309"/>
      <c r="C82" s="319"/>
      <c r="D82" s="211"/>
      <c r="L82" s="326"/>
      <c r="M82" s="321"/>
      <c r="N82" s="321"/>
      <c r="O82" s="321"/>
      <c r="S82" s="304"/>
      <c r="T82" s="304"/>
    </row>
    <row r="83" spans="1:20">
      <c r="A83" s="308" t="s">
        <v>240</v>
      </c>
      <c r="B83" s="309"/>
      <c r="C83" s="319"/>
      <c r="D83" s="211"/>
      <c r="E83" s="211"/>
      <c r="L83" s="326"/>
      <c r="M83" s="321"/>
      <c r="N83" s="321"/>
      <c r="O83" s="321"/>
      <c r="S83" s="304"/>
      <c r="T83" s="304"/>
    </row>
    <row r="84" spans="1:20">
      <c r="B84" s="309" t="s">
        <v>241</v>
      </c>
      <c r="C84" s="322">
        <v>8419.24</v>
      </c>
      <c r="D84" s="304">
        <v>7071.7560000000003</v>
      </c>
      <c r="E84" s="304">
        <v>7093.86463</v>
      </c>
      <c r="F84" s="304">
        <v>9423.2009999999991</v>
      </c>
      <c r="G84" s="304">
        <v>9353.3189999999995</v>
      </c>
      <c r="H84" s="304">
        <v>7788</v>
      </c>
      <c r="I84" s="304">
        <v>8223</v>
      </c>
      <c r="J84" s="304">
        <v>8267</v>
      </c>
      <c r="L84" s="430">
        <v>0.93341022683583241</v>
      </c>
      <c r="M84" s="321">
        <v>0.94432375867579921</v>
      </c>
      <c r="N84" s="321">
        <v>0.80751655251141552</v>
      </c>
      <c r="O84" s="321"/>
      <c r="S84" s="304"/>
      <c r="T84" s="304"/>
    </row>
    <row r="85" spans="1:20">
      <c r="A85" s="314"/>
      <c r="B85" s="309"/>
      <c r="C85" s="319"/>
      <c r="D85" s="211"/>
      <c r="E85" s="211"/>
      <c r="L85" s="326"/>
      <c r="M85" s="321"/>
      <c r="N85" s="321"/>
      <c r="O85" s="321"/>
      <c r="S85" s="304"/>
      <c r="T85" s="304"/>
    </row>
    <row r="86" spans="1:20">
      <c r="A86" s="314" t="s">
        <v>242</v>
      </c>
      <c r="B86" s="309"/>
      <c r="C86" s="319"/>
      <c r="D86" s="211"/>
      <c r="E86" s="211"/>
      <c r="L86" s="326"/>
      <c r="M86" s="321"/>
      <c r="N86" s="321"/>
      <c r="O86" s="321"/>
      <c r="S86" s="304"/>
      <c r="T86" s="304"/>
    </row>
    <row r="87" spans="1:20" ht="15.6">
      <c r="A87" s="314"/>
      <c r="B87" s="323" t="s">
        <v>243</v>
      </c>
      <c r="C87" s="329" t="s">
        <v>74</v>
      </c>
      <c r="D87" s="331" t="s">
        <v>74</v>
      </c>
      <c r="E87" s="331" t="s">
        <v>74</v>
      </c>
      <c r="F87" s="331" t="s">
        <v>74</v>
      </c>
      <c r="G87" s="205">
        <v>27557</v>
      </c>
      <c r="H87" s="205">
        <v>57155</v>
      </c>
      <c r="I87" s="340">
        <v>36382</v>
      </c>
      <c r="J87" s="340">
        <v>36937</v>
      </c>
      <c r="L87" s="430">
        <v>5.0163014225297964</v>
      </c>
      <c r="M87" s="321">
        <v>3.1457762557077626</v>
      </c>
      <c r="N87" s="328" t="s">
        <v>74</v>
      </c>
      <c r="O87" s="321"/>
    </row>
    <row r="88" spans="1:20">
      <c r="A88" s="314"/>
      <c r="B88" s="323"/>
      <c r="C88" s="329"/>
      <c r="D88" s="331"/>
      <c r="E88" s="331"/>
      <c r="F88" s="331"/>
      <c r="G88" s="205"/>
      <c r="H88" s="205"/>
      <c r="I88" s="205"/>
      <c r="J88" s="205"/>
      <c r="L88" s="325"/>
      <c r="M88" s="321"/>
      <c r="N88" s="328"/>
      <c r="O88" s="321"/>
    </row>
    <row r="89" spans="1:20">
      <c r="A89" s="314"/>
      <c r="B89" s="309"/>
      <c r="C89" s="319"/>
      <c r="D89" s="211"/>
      <c r="E89" s="211"/>
      <c r="L89" s="326"/>
      <c r="M89" s="321"/>
      <c r="N89" s="321"/>
      <c r="O89" s="321"/>
      <c r="S89" s="304"/>
      <c r="T89" s="304"/>
    </row>
    <row r="90" spans="1:20">
      <c r="A90" s="308" t="s">
        <v>198</v>
      </c>
      <c r="B90" s="309"/>
      <c r="C90" s="319"/>
      <c r="D90" s="211"/>
      <c r="E90" s="211"/>
      <c r="L90" s="326"/>
      <c r="M90" s="321"/>
      <c r="N90" s="321"/>
      <c r="O90" s="321"/>
      <c r="T90" s="304"/>
    </row>
    <row r="91" spans="1:20">
      <c r="B91" s="309" t="s">
        <v>244</v>
      </c>
      <c r="C91" s="322">
        <v>31390.999</v>
      </c>
      <c r="D91" s="304">
        <v>24435</v>
      </c>
      <c r="E91" s="205">
        <v>27562</v>
      </c>
      <c r="F91" s="205">
        <v>28977</v>
      </c>
      <c r="G91" s="205">
        <v>32262</v>
      </c>
      <c r="H91" s="205">
        <v>34671</v>
      </c>
      <c r="I91" s="205">
        <v>33426</v>
      </c>
      <c r="J91" s="205">
        <v>30165</v>
      </c>
      <c r="L91" s="430">
        <v>3.7778546712802767</v>
      </c>
      <c r="M91" s="321">
        <v>3.3019862785388132</v>
      </c>
      <c r="N91" s="321">
        <v>2.8482159817351596</v>
      </c>
      <c r="O91" s="321"/>
      <c r="T91" s="304"/>
    </row>
    <row r="92" spans="1:20">
      <c r="A92" s="314"/>
      <c r="B92" s="309"/>
      <c r="C92" s="319"/>
      <c r="D92" s="211"/>
      <c r="E92" s="211"/>
      <c r="L92" s="326"/>
      <c r="M92" s="321"/>
      <c r="N92" s="321"/>
      <c r="O92" s="321"/>
      <c r="T92" s="304"/>
    </row>
    <row r="93" spans="1:20">
      <c r="A93" s="308" t="s">
        <v>497</v>
      </c>
      <c r="B93" s="309"/>
      <c r="C93" s="322"/>
      <c r="L93" s="326"/>
      <c r="M93" s="321"/>
      <c r="N93" s="321"/>
      <c r="O93" s="321"/>
      <c r="T93" s="304"/>
    </row>
    <row r="94" spans="1:20" ht="15.6">
      <c r="B94" s="309" t="s">
        <v>247</v>
      </c>
      <c r="C94" s="322">
        <v>14764749</v>
      </c>
      <c r="D94" s="304">
        <v>15840087</v>
      </c>
      <c r="E94" s="205">
        <v>16086749.997000001</v>
      </c>
      <c r="F94" s="205">
        <v>13154978</v>
      </c>
      <c r="G94" s="205">
        <v>16211861</v>
      </c>
      <c r="H94" s="205">
        <v>13025219</v>
      </c>
      <c r="I94" s="205">
        <v>12239405.183</v>
      </c>
      <c r="J94" s="205">
        <v>12727096</v>
      </c>
      <c r="L94" s="430">
        <v>1460.6582154171472</v>
      </c>
      <c r="M94" s="321">
        <v>1736.4937213926942</v>
      </c>
      <c r="N94" s="321">
        <v>1737.5944520547946</v>
      </c>
      <c r="O94" s="321"/>
      <c r="T94" s="304"/>
    </row>
    <row r="95" spans="1:20" ht="15.6">
      <c r="B95" s="309" t="s">
        <v>440</v>
      </c>
      <c r="C95" s="322">
        <v>1204206</v>
      </c>
      <c r="D95" s="304">
        <v>1186136</v>
      </c>
      <c r="E95" s="205">
        <v>1024555</v>
      </c>
      <c r="F95" s="205">
        <v>1075253</v>
      </c>
      <c r="G95" s="205">
        <v>961177.00000000012</v>
      </c>
      <c r="H95" s="205">
        <v>831047</v>
      </c>
      <c r="I95" s="205">
        <v>717844</v>
      </c>
      <c r="J95" s="205">
        <v>907870</v>
      </c>
      <c r="L95" s="430">
        <v>94.454479046520575</v>
      </c>
      <c r="M95" s="321">
        <v>124.45952054794519</v>
      </c>
      <c r="N95" s="321">
        <v>128.03467808219179</v>
      </c>
      <c r="O95" s="321"/>
      <c r="S95" s="304"/>
      <c r="T95" s="304"/>
    </row>
    <row r="96" spans="1:20">
      <c r="A96" s="314"/>
      <c r="B96" s="309"/>
      <c r="C96" s="322"/>
      <c r="L96" s="326"/>
      <c r="M96" s="321"/>
      <c r="N96" s="321"/>
      <c r="O96" s="321"/>
      <c r="S96" s="304"/>
      <c r="T96" s="304"/>
    </row>
    <row r="97" spans="1:20">
      <c r="A97" s="219" t="s">
        <v>199</v>
      </c>
      <c r="C97" s="322"/>
      <c r="L97" s="326"/>
      <c r="M97" s="321"/>
      <c r="N97" s="321"/>
      <c r="O97" s="321"/>
      <c r="S97" s="304"/>
      <c r="T97" s="304"/>
    </row>
    <row r="98" spans="1:20">
      <c r="A98" s="314"/>
      <c r="B98" s="211" t="s">
        <v>255</v>
      </c>
      <c r="C98" s="322">
        <v>489442</v>
      </c>
      <c r="D98" s="304">
        <v>728486</v>
      </c>
      <c r="E98" s="205">
        <v>610938</v>
      </c>
      <c r="F98" s="205">
        <v>790037</v>
      </c>
      <c r="G98" s="205">
        <v>793895</v>
      </c>
      <c r="H98" s="205">
        <v>645637</v>
      </c>
      <c r="I98" s="205">
        <v>467195.85</v>
      </c>
      <c r="J98" s="205">
        <v>612292.56999999995</v>
      </c>
      <c r="L98" s="430">
        <v>66.325467896962707</v>
      </c>
      <c r="M98" s="321">
        <v>77.917762557077623</v>
      </c>
      <c r="N98" s="328" t="s">
        <v>74</v>
      </c>
      <c r="O98" s="329"/>
      <c r="S98" s="304"/>
      <c r="T98" s="304"/>
    </row>
    <row r="99" spans="1:20">
      <c r="A99" s="314"/>
      <c r="B99" s="309"/>
      <c r="C99" s="322"/>
      <c r="L99" s="326"/>
      <c r="M99" s="321"/>
      <c r="N99" s="321"/>
      <c r="O99" s="321"/>
      <c r="R99" s="304"/>
      <c r="S99" s="304"/>
      <c r="T99" s="304"/>
    </row>
    <row r="100" spans="1:20">
      <c r="A100" s="308" t="s">
        <v>256</v>
      </c>
      <c r="B100" s="309"/>
      <c r="C100" s="322"/>
      <c r="L100" s="326"/>
      <c r="M100" s="321"/>
      <c r="N100" s="321"/>
      <c r="O100" s="321"/>
      <c r="S100" s="304"/>
      <c r="T100" s="304"/>
    </row>
    <row r="101" spans="1:20">
      <c r="B101" s="309" t="s">
        <v>257</v>
      </c>
      <c r="C101" s="322">
        <v>1263</v>
      </c>
      <c r="D101" s="304">
        <v>1042</v>
      </c>
      <c r="E101" s="304">
        <v>1224.6400000000001</v>
      </c>
      <c r="F101" s="304">
        <v>1025.5999999999999</v>
      </c>
      <c r="G101" s="304">
        <v>1352.16</v>
      </c>
      <c r="H101" s="304">
        <v>1637</v>
      </c>
      <c r="I101" s="304">
        <v>1674</v>
      </c>
      <c r="J101" s="304">
        <v>1252</v>
      </c>
      <c r="L101" s="430">
        <v>0.17543252595155709</v>
      </c>
      <c r="M101" s="321">
        <v>0.13487214611872148</v>
      </c>
      <c r="N101" s="321">
        <v>7.9616438356164373E-2</v>
      </c>
      <c r="O101" s="321"/>
      <c r="S101" s="304"/>
      <c r="T101" s="304"/>
    </row>
    <row r="102" spans="1:20" ht="15.6">
      <c r="B102" s="309" t="s">
        <v>441</v>
      </c>
      <c r="C102" s="322">
        <v>1076089</v>
      </c>
      <c r="D102" s="304">
        <v>1088593</v>
      </c>
      <c r="E102" s="205">
        <v>1069901</v>
      </c>
      <c r="F102" s="205">
        <v>993385</v>
      </c>
      <c r="G102" s="205">
        <v>1033265</v>
      </c>
      <c r="H102" s="205">
        <v>1262600</v>
      </c>
      <c r="I102" s="205">
        <v>1128646</v>
      </c>
      <c r="J102" s="205">
        <v>1067271</v>
      </c>
      <c r="L102" s="430">
        <v>132.96874279123415</v>
      </c>
      <c r="M102" s="321">
        <v>120.11947488584475</v>
      </c>
      <c r="N102" s="321">
        <v>108.60942922374429</v>
      </c>
      <c r="O102" s="321"/>
      <c r="S102" s="304"/>
      <c r="T102" s="304"/>
    </row>
    <row r="103" spans="1:20">
      <c r="A103" s="314"/>
      <c r="B103" s="309"/>
      <c r="C103" s="322"/>
      <c r="L103" s="326"/>
      <c r="M103" s="321"/>
      <c r="N103" s="321"/>
      <c r="O103" s="321"/>
      <c r="S103" s="304"/>
      <c r="T103" s="304"/>
    </row>
    <row r="104" spans="1:20">
      <c r="A104" s="341" t="s">
        <v>258</v>
      </c>
      <c r="B104" s="342"/>
      <c r="C104" s="322"/>
      <c r="L104" s="326"/>
      <c r="M104" s="321"/>
      <c r="N104" s="321"/>
      <c r="O104" s="321"/>
      <c r="S104" s="304"/>
      <c r="T104" s="304"/>
    </row>
    <row r="105" spans="1:20" ht="15.6">
      <c r="A105" s="314"/>
      <c r="B105" s="309" t="s">
        <v>259</v>
      </c>
      <c r="C105" s="322">
        <v>42985.998</v>
      </c>
      <c r="D105" s="304">
        <v>38901</v>
      </c>
      <c r="E105" s="205">
        <v>43402</v>
      </c>
      <c r="F105" s="205">
        <v>50830</v>
      </c>
      <c r="G105" s="205">
        <v>41868</v>
      </c>
      <c r="H105" s="205">
        <v>58260</v>
      </c>
      <c r="I105" s="205">
        <v>52467</v>
      </c>
      <c r="J105" s="205">
        <v>51995</v>
      </c>
      <c r="L105" s="430">
        <v>6.2561322568242979</v>
      </c>
      <c r="M105" s="321">
        <v>4.976872100456621</v>
      </c>
      <c r="N105" s="321">
        <v>3.4934360730593608</v>
      </c>
      <c r="O105" s="329"/>
      <c r="Q105" s="304"/>
      <c r="S105" s="304"/>
      <c r="T105" s="304"/>
    </row>
    <row r="106" spans="1:20">
      <c r="A106" s="314"/>
      <c r="B106" s="309"/>
      <c r="C106" s="322"/>
      <c r="E106" s="205"/>
      <c r="F106" s="205"/>
      <c r="G106" s="205"/>
      <c r="H106" s="205"/>
      <c r="I106" s="205"/>
      <c r="J106" s="205"/>
      <c r="L106" s="326"/>
      <c r="M106" s="321"/>
      <c r="N106" s="321"/>
      <c r="O106" s="329"/>
      <c r="Q106" s="304"/>
      <c r="S106" s="304"/>
      <c r="T106" s="304"/>
    </row>
    <row r="107" spans="1:20">
      <c r="A107" s="314" t="s">
        <v>260</v>
      </c>
      <c r="B107" s="309"/>
      <c r="C107" s="322"/>
      <c r="E107" s="205"/>
      <c r="F107" s="205"/>
      <c r="G107" s="205"/>
      <c r="H107" s="205"/>
      <c r="I107" s="205"/>
      <c r="J107" s="205"/>
      <c r="L107" s="326"/>
      <c r="M107" s="321"/>
      <c r="N107" s="321"/>
      <c r="O107" s="329"/>
      <c r="Q107" s="304"/>
      <c r="S107" s="304"/>
      <c r="T107" s="304"/>
    </row>
    <row r="108" spans="1:20">
      <c r="A108" s="314"/>
      <c r="B108" s="309" t="s">
        <v>261</v>
      </c>
      <c r="C108" s="329" t="s">
        <v>74</v>
      </c>
      <c r="D108" s="331" t="s">
        <v>74</v>
      </c>
      <c r="E108" s="331" t="s">
        <v>74</v>
      </c>
      <c r="F108" s="331" t="s">
        <v>74</v>
      </c>
      <c r="G108" s="331" t="s">
        <v>74</v>
      </c>
      <c r="H108" s="205">
        <v>22319</v>
      </c>
      <c r="I108" s="205">
        <v>33019</v>
      </c>
      <c r="J108" s="205">
        <v>29080</v>
      </c>
      <c r="L108" s="430">
        <v>3.24559784698193</v>
      </c>
      <c r="M108" s="328" t="s">
        <v>74</v>
      </c>
      <c r="N108" s="328" t="s">
        <v>74</v>
      </c>
      <c r="O108" s="329"/>
      <c r="Q108" s="304"/>
      <c r="S108" s="304"/>
      <c r="T108" s="304"/>
    </row>
    <row r="109" spans="1:20">
      <c r="A109" s="314"/>
      <c r="B109" s="309"/>
      <c r="C109" s="322"/>
      <c r="L109" s="326"/>
      <c r="M109" s="321"/>
      <c r="N109" s="321"/>
      <c r="O109" s="321"/>
      <c r="S109" s="304"/>
      <c r="T109" s="304"/>
    </row>
    <row r="110" spans="1:20" ht="15.6">
      <c r="A110" s="314" t="s">
        <v>442</v>
      </c>
      <c r="B110" s="309"/>
      <c r="C110" s="322">
        <v>2914</v>
      </c>
      <c r="D110" s="304">
        <v>3880</v>
      </c>
      <c r="E110" s="304">
        <v>4686</v>
      </c>
      <c r="F110" s="304">
        <v>3917</v>
      </c>
      <c r="G110" s="304">
        <v>4626</v>
      </c>
      <c r="H110" s="304">
        <v>5173</v>
      </c>
      <c r="I110" s="304">
        <v>4437</v>
      </c>
      <c r="J110" s="304">
        <v>4590</v>
      </c>
      <c r="L110" s="430">
        <v>0.54594386774317571</v>
      </c>
      <c r="M110" s="328" t="s">
        <v>74</v>
      </c>
      <c r="N110" s="321"/>
      <c r="O110" s="321"/>
      <c r="S110" s="304"/>
      <c r="T110" s="304"/>
    </row>
    <row r="111" spans="1:20">
      <c r="A111" s="314"/>
      <c r="B111" s="309"/>
      <c r="C111" s="322"/>
      <c r="L111" s="326"/>
      <c r="M111" s="321"/>
      <c r="N111" s="321"/>
      <c r="O111" s="321"/>
      <c r="P111" s="304"/>
      <c r="S111" s="304"/>
      <c r="T111" s="304"/>
    </row>
    <row r="112" spans="1:20">
      <c r="A112" s="343" t="s">
        <v>262</v>
      </c>
      <c r="B112" s="309"/>
      <c r="C112" s="322"/>
      <c r="L112" s="326"/>
      <c r="M112" s="321"/>
      <c r="N112" s="321"/>
      <c r="O112" s="321"/>
      <c r="P112" s="304"/>
      <c r="S112" s="304"/>
      <c r="T112" s="304"/>
    </row>
    <row r="113" spans="1:20" ht="15.6">
      <c r="B113" s="211" t="s">
        <v>263</v>
      </c>
      <c r="C113" s="322">
        <v>23528</v>
      </c>
      <c r="D113" s="304">
        <v>24481.002</v>
      </c>
      <c r="E113" s="205">
        <v>27311</v>
      </c>
      <c r="F113" s="205">
        <v>23094.720000000001</v>
      </c>
      <c r="G113" s="205">
        <v>21055.32</v>
      </c>
      <c r="H113" s="205">
        <v>24550</v>
      </c>
      <c r="I113" s="205">
        <v>22847</v>
      </c>
      <c r="J113" s="205">
        <v>24620</v>
      </c>
      <c r="L113" s="430">
        <v>2.76881968473664</v>
      </c>
      <c r="M113" s="321">
        <v>2.7276265296803657</v>
      </c>
      <c r="N113" s="328" t="s">
        <v>74</v>
      </c>
      <c r="O113" s="329"/>
      <c r="P113" s="304"/>
      <c r="S113" s="304"/>
      <c r="T113" s="304"/>
    </row>
    <row r="114" spans="1:20">
      <c r="A114" s="314"/>
      <c r="B114" s="309"/>
      <c r="C114" s="322"/>
      <c r="L114" s="326"/>
      <c r="M114" s="321"/>
      <c r="N114" s="321"/>
      <c r="O114" s="321"/>
      <c r="P114" s="304"/>
      <c r="S114" s="304"/>
      <c r="T114" s="304"/>
    </row>
    <row r="115" spans="1:20">
      <c r="A115" s="308" t="s">
        <v>97</v>
      </c>
      <c r="B115" s="309"/>
      <c r="C115" s="322"/>
      <c r="L115" s="326"/>
      <c r="M115" s="321"/>
      <c r="N115" s="321"/>
      <c r="O115" s="321"/>
      <c r="P115" s="304"/>
      <c r="S115" s="304"/>
      <c r="T115" s="304"/>
    </row>
    <row r="116" spans="1:20">
      <c r="B116" s="309" t="s">
        <v>264</v>
      </c>
      <c r="C116" s="322">
        <v>329710</v>
      </c>
      <c r="D116" s="304">
        <v>285725</v>
      </c>
      <c r="E116" s="205">
        <v>332402</v>
      </c>
      <c r="F116" s="205">
        <v>388180</v>
      </c>
      <c r="G116" s="205">
        <v>368871</v>
      </c>
      <c r="H116" s="205">
        <v>418733</v>
      </c>
      <c r="I116" s="205">
        <v>323718</v>
      </c>
      <c r="J116" s="205">
        <v>264915</v>
      </c>
      <c r="L116" s="430">
        <v>38.729950019223381</v>
      </c>
      <c r="M116" s="321">
        <v>38.924383561643836</v>
      </c>
      <c r="N116" s="321">
        <v>30.611048858447489</v>
      </c>
      <c r="O116" s="321"/>
      <c r="P116" s="304"/>
      <c r="S116" s="304"/>
      <c r="T116" s="304"/>
    </row>
    <row r="117" spans="1:20">
      <c r="B117" s="309" t="s">
        <v>265</v>
      </c>
      <c r="C117" s="322">
        <v>704920</v>
      </c>
      <c r="D117" s="304">
        <v>609731</v>
      </c>
      <c r="E117" s="205">
        <v>573386</v>
      </c>
      <c r="F117" s="205">
        <v>584252</v>
      </c>
      <c r="G117" s="205">
        <v>584252</v>
      </c>
      <c r="H117" s="205">
        <v>1224036</v>
      </c>
      <c r="I117" s="205">
        <v>1128780</v>
      </c>
      <c r="J117" s="205">
        <v>570460</v>
      </c>
      <c r="L117" s="430">
        <v>112.39046520569012</v>
      </c>
      <c r="M117" s="321">
        <v>69.784041095890402</v>
      </c>
      <c r="N117" s="321">
        <v>79.822465753424666</v>
      </c>
      <c r="O117" s="321"/>
      <c r="P117" s="304"/>
      <c r="S117" s="304"/>
      <c r="T117" s="304"/>
    </row>
    <row r="118" spans="1:20">
      <c r="B118" s="309" t="s">
        <v>266</v>
      </c>
      <c r="C118" s="322">
        <v>475182</v>
      </c>
      <c r="D118" s="304">
        <v>380434</v>
      </c>
      <c r="E118" s="205">
        <v>769281</v>
      </c>
      <c r="F118" s="205">
        <v>898516</v>
      </c>
      <c r="G118" s="205">
        <v>830746</v>
      </c>
      <c r="H118" s="205">
        <v>1123986</v>
      </c>
      <c r="I118" s="205">
        <v>527731</v>
      </c>
      <c r="J118" s="205">
        <v>471034</v>
      </c>
      <c r="L118" s="430">
        <v>81.612879661668586</v>
      </c>
      <c r="M118" s="321">
        <v>76.578972602739725</v>
      </c>
      <c r="N118" s="321">
        <v>47.23066210045662</v>
      </c>
      <c r="O118" s="321"/>
      <c r="P118" s="304"/>
      <c r="S118" s="304"/>
      <c r="T118" s="304"/>
    </row>
    <row r="119" spans="1:20">
      <c r="B119" s="309"/>
      <c r="C119" s="322"/>
      <c r="E119" s="205"/>
      <c r="F119" s="205"/>
      <c r="G119" s="205"/>
      <c r="H119" s="205"/>
      <c r="I119" s="205"/>
      <c r="J119" s="205"/>
      <c r="L119" s="430"/>
      <c r="M119" s="321"/>
      <c r="N119" s="321"/>
      <c r="O119" s="321"/>
      <c r="P119" s="304"/>
      <c r="S119" s="304"/>
      <c r="T119" s="304"/>
    </row>
    <row r="120" spans="1:20">
      <c r="A120" s="308" t="s">
        <v>443</v>
      </c>
      <c r="B120" s="309"/>
      <c r="C120" s="322"/>
      <c r="E120" s="205"/>
      <c r="F120" s="205"/>
      <c r="G120" s="205"/>
      <c r="H120" s="205"/>
      <c r="I120" s="205"/>
      <c r="J120" s="205"/>
      <c r="L120" s="430"/>
      <c r="M120" s="321"/>
      <c r="N120" s="321"/>
      <c r="O120" s="321"/>
      <c r="P120" s="304"/>
      <c r="S120" s="304"/>
      <c r="T120" s="304"/>
    </row>
    <row r="121" spans="1:20">
      <c r="B121" s="309" t="s">
        <v>407</v>
      </c>
      <c r="C121" s="329" t="s">
        <v>74</v>
      </c>
      <c r="D121" s="331" t="s">
        <v>74</v>
      </c>
      <c r="E121" s="331" t="s">
        <v>74</v>
      </c>
      <c r="F121" s="331" t="s">
        <v>74</v>
      </c>
      <c r="G121" s="331" t="s">
        <v>74</v>
      </c>
      <c r="H121" s="331" t="s">
        <v>74</v>
      </c>
      <c r="I121" s="331" t="s">
        <v>74</v>
      </c>
      <c r="J121" s="432">
        <v>0</v>
      </c>
      <c r="L121" s="430">
        <v>0</v>
      </c>
      <c r="M121" s="328" t="s">
        <v>74</v>
      </c>
      <c r="N121" s="321"/>
      <c r="O121" s="321"/>
      <c r="P121" s="304"/>
      <c r="S121" s="304"/>
      <c r="T121" s="304"/>
    </row>
    <row r="122" spans="1:20">
      <c r="A122" s="314"/>
      <c r="B122" s="309"/>
      <c r="C122" s="322"/>
      <c r="L122" s="326"/>
      <c r="M122" s="321"/>
      <c r="N122" s="321"/>
      <c r="O122" s="321"/>
      <c r="P122" s="304"/>
      <c r="S122" s="304"/>
      <c r="T122" s="304"/>
    </row>
    <row r="123" spans="1:20">
      <c r="A123" s="308" t="s">
        <v>207</v>
      </c>
      <c r="B123" s="309"/>
      <c r="C123" s="319"/>
      <c r="D123" s="211"/>
      <c r="L123" s="326"/>
      <c r="M123" s="321"/>
      <c r="N123" s="321"/>
      <c r="O123" s="321"/>
      <c r="P123" s="304"/>
      <c r="S123" s="304"/>
      <c r="T123" s="304"/>
    </row>
    <row r="124" spans="1:20">
      <c r="A124" s="344"/>
      <c r="B124" s="342" t="s">
        <v>267</v>
      </c>
      <c r="C124" s="345">
        <v>424898.24099999998</v>
      </c>
      <c r="D124" s="346">
        <v>428640.12800000003</v>
      </c>
      <c r="E124" s="346">
        <v>405714.55200000003</v>
      </c>
      <c r="F124" s="346">
        <v>449481.85200000001</v>
      </c>
      <c r="G124" s="346">
        <v>403000.45</v>
      </c>
      <c r="H124" s="346">
        <v>444292</v>
      </c>
      <c r="I124" s="346">
        <v>454126.61300000001</v>
      </c>
      <c r="J124" s="433">
        <v>448669</v>
      </c>
      <c r="K124" s="346"/>
      <c r="L124" s="434">
        <v>51.791142368319875</v>
      </c>
      <c r="M124" s="321">
        <v>48.21313294520548</v>
      </c>
      <c r="N124" s="321">
        <v>45.621619611872148</v>
      </c>
      <c r="O124" s="321"/>
      <c r="P124" s="304"/>
      <c r="S124" s="304"/>
      <c r="T124" s="304"/>
    </row>
    <row r="125" spans="1:20">
      <c r="A125" s="347" t="s">
        <v>268</v>
      </c>
      <c r="B125" s="310"/>
      <c r="C125" s="322">
        <v>28215057.451999996</v>
      </c>
      <c r="D125" s="309">
        <v>28969903.249999996</v>
      </c>
      <c r="E125" s="309">
        <v>29367862.252630003</v>
      </c>
      <c r="F125" s="309">
        <v>26550700.219999999</v>
      </c>
      <c r="G125" s="309">
        <v>29501312.66</v>
      </c>
      <c r="H125" s="309">
        <v>29883251</v>
      </c>
      <c r="I125" s="309">
        <v>27564825.466000002</v>
      </c>
      <c r="J125" s="309">
        <v>27485325.460000001</v>
      </c>
      <c r="L125" s="430">
        <v>3265.4133766243754</v>
      </c>
      <c r="M125" s="348">
        <v>3278.151815417732</v>
      </c>
      <c r="N125" s="348">
        <v>2977.1732284246582</v>
      </c>
      <c r="O125" s="348"/>
      <c r="P125" s="304"/>
    </row>
    <row r="126" spans="1:20">
      <c r="A126" s="304"/>
      <c r="C126" s="339"/>
      <c r="D126" s="211"/>
      <c r="E126" s="211"/>
      <c r="F126" s="211"/>
      <c r="G126" s="211"/>
      <c r="H126" s="211"/>
      <c r="I126" s="211"/>
      <c r="J126" s="211"/>
      <c r="K126" s="211"/>
      <c r="L126" s="211"/>
      <c r="P126" s="304"/>
    </row>
    <row r="127" spans="1:20">
      <c r="A127" s="304"/>
      <c r="C127" s="339"/>
      <c r="D127" s="211"/>
      <c r="E127" s="211"/>
      <c r="F127" s="211"/>
      <c r="G127" s="211"/>
      <c r="H127" s="211"/>
      <c r="I127" s="211"/>
      <c r="J127" s="211"/>
      <c r="K127" s="211"/>
      <c r="L127" s="211"/>
      <c r="P127" s="304"/>
    </row>
    <row r="128" spans="1:20">
      <c r="A128" s="304"/>
      <c r="B128" s="206" t="s">
        <v>398</v>
      </c>
      <c r="C128" s="339"/>
      <c r="D128" s="211"/>
      <c r="E128" s="211"/>
      <c r="F128" s="211"/>
      <c r="G128" s="211"/>
      <c r="H128" s="211"/>
      <c r="I128" s="211"/>
      <c r="J128" s="211"/>
      <c r="K128" s="211"/>
      <c r="L128" s="211"/>
      <c r="P128" s="304"/>
    </row>
    <row r="129" spans="1:20">
      <c r="A129" s="304"/>
      <c r="B129" s="497" t="s">
        <v>472</v>
      </c>
      <c r="C129" s="497"/>
      <c r="D129" s="497"/>
      <c r="E129" s="497"/>
      <c r="F129" s="497"/>
      <c r="G129" s="497"/>
      <c r="H129" s="497"/>
      <c r="I129" s="497"/>
      <c r="J129" s="497"/>
      <c r="K129" s="497"/>
      <c r="L129" s="497"/>
      <c r="M129" s="497"/>
      <c r="N129" s="497"/>
      <c r="P129" s="304"/>
      <c r="Q129" s="304"/>
      <c r="R129" s="304"/>
      <c r="S129" s="304"/>
      <c r="T129" s="304"/>
    </row>
    <row r="130" spans="1:20" ht="13.8" customHeight="1">
      <c r="A130" s="304"/>
      <c r="B130" s="497"/>
      <c r="C130" s="497"/>
      <c r="D130" s="497"/>
      <c r="E130" s="497"/>
      <c r="F130" s="497"/>
      <c r="G130" s="497"/>
      <c r="H130" s="497"/>
      <c r="I130" s="497"/>
      <c r="J130" s="497"/>
      <c r="K130" s="497"/>
      <c r="L130" s="497"/>
      <c r="M130" s="497"/>
      <c r="N130" s="497"/>
      <c r="P130" s="304"/>
      <c r="Q130" s="304"/>
      <c r="R130" s="304"/>
      <c r="S130" s="304"/>
      <c r="T130" s="304"/>
    </row>
    <row r="131" spans="1:20" ht="13.8" customHeight="1">
      <c r="A131" s="304"/>
      <c r="B131" s="422"/>
      <c r="C131" s="422"/>
      <c r="D131" s="422"/>
      <c r="E131" s="422"/>
      <c r="F131" s="422"/>
      <c r="G131" s="422"/>
      <c r="H131" s="422"/>
      <c r="I131" s="422"/>
      <c r="J131" s="422"/>
      <c r="K131" s="422"/>
      <c r="L131" s="422"/>
      <c r="M131" s="422"/>
      <c r="N131" s="422"/>
      <c r="P131" s="304"/>
      <c r="Q131" s="304"/>
      <c r="R131" s="304"/>
      <c r="S131" s="304"/>
      <c r="T131" s="304"/>
    </row>
    <row r="132" spans="1:20" ht="15.6">
      <c r="A132" s="349">
        <v>1</v>
      </c>
      <c r="B132" s="304" t="s">
        <v>473</v>
      </c>
      <c r="C132" s="339"/>
      <c r="D132" s="211"/>
      <c r="N132" s="210"/>
      <c r="Q132" s="304"/>
      <c r="R132" s="304"/>
      <c r="S132" s="304"/>
      <c r="T132" s="304"/>
    </row>
    <row r="133" spans="1:20" ht="15.6">
      <c r="A133" s="349">
        <v>2</v>
      </c>
      <c r="B133" s="304" t="s">
        <v>474</v>
      </c>
      <c r="C133" s="339"/>
      <c r="D133" s="211"/>
      <c r="Q133" s="304"/>
      <c r="R133" s="304"/>
      <c r="S133" s="304"/>
      <c r="T133" s="304"/>
    </row>
    <row r="134" spans="1:20" ht="15.6">
      <c r="A134" s="349">
        <v>3</v>
      </c>
      <c r="B134" s="304" t="s">
        <v>475</v>
      </c>
      <c r="C134" s="339"/>
      <c r="D134" s="211"/>
      <c r="Q134" s="304"/>
      <c r="R134" s="304"/>
      <c r="S134" s="304"/>
      <c r="T134" s="304"/>
    </row>
    <row r="135" spans="1:20" ht="15.6">
      <c r="A135" s="349">
        <v>4</v>
      </c>
      <c r="B135" s="304" t="s">
        <v>269</v>
      </c>
      <c r="C135" s="339"/>
      <c r="D135" s="211"/>
      <c r="Q135" s="304"/>
      <c r="R135" s="304"/>
      <c r="S135" s="304"/>
      <c r="T135" s="304"/>
    </row>
    <row r="136" spans="1:20" ht="15.6">
      <c r="A136" s="349">
        <v>5</v>
      </c>
      <c r="B136" s="304" t="s">
        <v>270</v>
      </c>
      <c r="Q136" s="304"/>
      <c r="R136" s="304"/>
      <c r="S136" s="304"/>
      <c r="T136" s="304"/>
    </row>
    <row r="137" spans="1:20" ht="15.6">
      <c r="A137" s="349">
        <v>6</v>
      </c>
      <c r="B137" s="304" t="s">
        <v>271</v>
      </c>
      <c r="E137" s="350"/>
      <c r="Q137" s="304"/>
      <c r="R137" s="304"/>
      <c r="S137" s="304"/>
      <c r="T137" s="304"/>
    </row>
    <row r="138" spans="1:20" ht="15.6">
      <c r="A138" s="349">
        <v>7</v>
      </c>
      <c r="B138" s="304" t="s">
        <v>272</v>
      </c>
      <c r="E138" s="350"/>
      <c r="Q138" s="304"/>
      <c r="R138" s="304"/>
      <c r="S138" s="304"/>
      <c r="T138" s="304"/>
    </row>
    <row r="139" spans="1:20" ht="15.6">
      <c r="A139" s="349">
        <v>8</v>
      </c>
      <c r="B139" s="304" t="s">
        <v>476</v>
      </c>
      <c r="E139" s="350"/>
      <c r="Q139" s="304"/>
      <c r="R139" s="304"/>
      <c r="S139" s="304"/>
      <c r="T139" s="304"/>
    </row>
    <row r="140" spans="1:20" ht="15.6">
      <c r="A140" s="349">
        <v>9</v>
      </c>
      <c r="B140" s="304" t="s">
        <v>273</v>
      </c>
      <c r="E140" s="350"/>
      <c r="Q140" s="304"/>
      <c r="R140" s="304"/>
      <c r="S140" s="304"/>
      <c r="T140" s="304"/>
    </row>
    <row r="141" spans="1:20" ht="15.6">
      <c r="A141" s="349">
        <v>10</v>
      </c>
      <c r="B141" s="304" t="s">
        <v>274</v>
      </c>
      <c r="E141" s="350"/>
      <c r="Q141" s="304"/>
      <c r="R141" s="304"/>
      <c r="S141" s="304"/>
      <c r="T141" s="304"/>
    </row>
    <row r="142" spans="1:20" ht="15.6">
      <c r="A142" s="349">
        <v>11</v>
      </c>
      <c r="B142" s="304" t="s">
        <v>477</v>
      </c>
      <c r="E142" s="350"/>
      <c r="Q142" s="304"/>
      <c r="R142" s="304"/>
      <c r="S142" s="304"/>
      <c r="T142" s="304"/>
    </row>
    <row r="143" spans="1:20" ht="15.6">
      <c r="A143" s="349">
        <v>12</v>
      </c>
      <c r="B143" s="304" t="s">
        <v>478</v>
      </c>
      <c r="E143" s="350"/>
      <c r="Q143" s="304"/>
      <c r="R143" s="304"/>
      <c r="S143" s="304"/>
      <c r="T143" s="304"/>
    </row>
    <row r="144" spans="1:20" ht="15.6">
      <c r="A144" s="349">
        <v>13</v>
      </c>
      <c r="B144" s="304" t="s">
        <v>444</v>
      </c>
      <c r="E144" s="350"/>
      <c r="Q144" s="304"/>
      <c r="R144" s="304"/>
      <c r="S144" s="304"/>
      <c r="T144" s="304"/>
    </row>
    <row r="145" spans="1:20">
      <c r="A145" s="304"/>
      <c r="Q145" s="304"/>
      <c r="R145" s="304"/>
      <c r="S145" s="304"/>
      <c r="T145" s="304"/>
    </row>
    <row r="146" spans="1:20" ht="13.2" customHeight="1">
      <c r="A146" s="498" t="s">
        <v>479</v>
      </c>
      <c r="B146" s="498"/>
      <c r="C146" s="498"/>
      <c r="D146" s="498"/>
      <c r="E146" s="498"/>
      <c r="F146" s="498"/>
      <c r="G146" s="498"/>
      <c r="H146" s="498"/>
      <c r="I146" s="498"/>
      <c r="J146" s="498"/>
      <c r="K146" s="498"/>
      <c r="L146" s="498"/>
      <c r="M146" s="498"/>
      <c r="N146" s="498"/>
      <c r="O146" s="498"/>
      <c r="Q146" s="304"/>
      <c r="R146" s="304"/>
      <c r="S146" s="304"/>
      <c r="T146" s="304"/>
    </row>
    <row r="147" spans="1:20">
      <c r="A147" s="498"/>
      <c r="B147" s="498"/>
      <c r="C147" s="498"/>
      <c r="D147" s="498"/>
      <c r="E147" s="498"/>
      <c r="F147" s="498"/>
      <c r="G147" s="498"/>
      <c r="H147" s="498"/>
      <c r="I147" s="498"/>
      <c r="J147" s="498"/>
      <c r="K147" s="498"/>
      <c r="L147" s="498"/>
      <c r="M147" s="498"/>
      <c r="N147" s="498"/>
      <c r="O147" s="498"/>
    </row>
    <row r="148" spans="1:20" ht="27" customHeight="1">
      <c r="A148" s="498"/>
      <c r="B148" s="498"/>
      <c r="C148" s="498"/>
      <c r="D148" s="498"/>
      <c r="E148" s="498"/>
      <c r="F148" s="498"/>
      <c r="G148" s="498"/>
      <c r="H148" s="498"/>
      <c r="I148" s="498"/>
      <c r="J148" s="498"/>
      <c r="K148" s="498"/>
      <c r="L148" s="498"/>
      <c r="M148" s="498"/>
      <c r="N148" s="498"/>
      <c r="O148" s="498"/>
    </row>
    <row r="151" spans="1:20">
      <c r="A151" s="304"/>
      <c r="C151" s="304"/>
      <c r="M151" s="304"/>
      <c r="N151" s="304"/>
      <c r="P151" s="304"/>
      <c r="Q151" s="304"/>
      <c r="R151" s="304"/>
      <c r="S151" s="304"/>
      <c r="T151" s="304"/>
    </row>
    <row r="152" spans="1:20">
      <c r="A152" s="304"/>
      <c r="C152" s="304"/>
      <c r="M152" s="304"/>
      <c r="N152" s="304"/>
      <c r="P152" s="304"/>
      <c r="Q152" s="304"/>
      <c r="R152" s="304"/>
      <c r="S152" s="304"/>
      <c r="T152" s="304"/>
    </row>
  </sheetData>
  <mergeCells count="4">
    <mergeCell ref="A1:O1"/>
    <mergeCell ref="L3:N3"/>
    <mergeCell ref="B129:N130"/>
    <mergeCell ref="A146:O1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workbookViewId="0"/>
  </sheetViews>
  <sheetFormatPr defaultColWidth="7.88671875" defaultRowHeight="13.2"/>
  <cols>
    <col min="1" max="1" width="41" style="211" customWidth="1"/>
    <col min="2" max="2" width="10" style="209" customWidth="1"/>
    <col min="3" max="3" width="9.33203125" style="210" customWidth="1"/>
    <col min="4" max="4" width="8.88671875" style="211" customWidth="1"/>
    <col min="5" max="5" width="10.109375" style="211" customWidth="1"/>
    <col min="6" max="6" width="4.109375" style="211" customWidth="1"/>
    <col min="7" max="7" width="21.33203125" style="211" customWidth="1"/>
    <col min="8" max="8" width="6.109375" style="211" customWidth="1"/>
    <col min="9" max="9" width="8.109375" style="211" customWidth="1"/>
    <col min="10" max="10" width="7.88671875" style="211" customWidth="1"/>
    <col min="11" max="11" width="8.109375" style="211" customWidth="1"/>
    <col min="12" max="16384" width="7.88671875" style="211"/>
  </cols>
  <sheetData>
    <row r="1" spans="1:13" ht="17.399999999999999">
      <c r="A1" s="208" t="s">
        <v>446</v>
      </c>
      <c r="I1" s="212"/>
    </row>
    <row r="2" spans="1:13" ht="15.6">
      <c r="A2" s="213"/>
    </row>
    <row r="3" spans="1:13">
      <c r="B3" s="499" t="s">
        <v>164</v>
      </c>
      <c r="C3" s="500"/>
      <c r="G3" s="214" t="s">
        <v>423</v>
      </c>
      <c r="H3" s="214"/>
      <c r="I3" s="203"/>
      <c r="J3" s="203"/>
      <c r="K3" s="203"/>
      <c r="L3" s="203"/>
      <c r="M3" s="203"/>
    </row>
    <row r="4" spans="1:13">
      <c r="A4" s="215" t="s">
        <v>165</v>
      </c>
      <c r="B4" s="216" t="s">
        <v>166</v>
      </c>
      <c r="C4" s="216" t="s">
        <v>408</v>
      </c>
      <c r="D4" s="216" t="s">
        <v>438</v>
      </c>
      <c r="G4" s="203"/>
      <c r="H4" s="218" t="s">
        <v>438</v>
      </c>
      <c r="J4" s="218" t="s">
        <v>408</v>
      </c>
      <c r="L4" s="217" t="s">
        <v>167</v>
      </c>
    </row>
    <row r="5" spans="1:13" ht="15">
      <c r="A5" s="219"/>
      <c r="B5" s="220"/>
      <c r="H5" s="221" t="s">
        <v>168</v>
      </c>
      <c r="I5" s="221" t="s">
        <v>5</v>
      </c>
      <c r="J5" s="221" t="s">
        <v>168</v>
      </c>
      <c r="K5" s="221" t="s">
        <v>5</v>
      </c>
      <c r="L5" s="221" t="s">
        <v>168</v>
      </c>
      <c r="M5" s="221" t="s">
        <v>5</v>
      </c>
    </row>
    <row r="6" spans="1:13" ht="15.6">
      <c r="A6" s="222" t="s">
        <v>169</v>
      </c>
      <c r="B6" s="210">
        <v>356.90721336892102</v>
      </c>
      <c r="C6" s="210">
        <v>373.30442110459109</v>
      </c>
      <c r="D6" s="210">
        <v>366.84661638525625</v>
      </c>
      <c r="G6" s="203" t="s">
        <v>499</v>
      </c>
      <c r="H6" s="299">
        <v>863</v>
      </c>
      <c r="I6" s="224">
        <f t="shared" ref="I6:I19" si="0">H6/$H$20</f>
        <v>0.26428615177313652</v>
      </c>
      <c r="J6" s="299">
        <v>950.83891930618256</v>
      </c>
      <c r="K6" s="224">
        <v>0.28983280251260918</v>
      </c>
      <c r="L6" s="223">
        <v>906.8390745136137</v>
      </c>
      <c r="M6" s="224">
        <v>0.30459734954470846</v>
      </c>
    </row>
    <row r="7" spans="1:13">
      <c r="A7" s="222" t="s">
        <v>170</v>
      </c>
      <c r="B7" s="225" t="s">
        <v>74</v>
      </c>
      <c r="C7" s="210">
        <v>5.8184703196347032</v>
      </c>
      <c r="D7" s="210">
        <v>2.6</v>
      </c>
      <c r="G7" s="203" t="s">
        <v>447</v>
      </c>
      <c r="H7" s="299">
        <v>472</v>
      </c>
      <c r="I7" s="224">
        <f t="shared" si="0"/>
        <v>0.14454584430697617</v>
      </c>
      <c r="J7" s="299">
        <v>561.41654698321588</v>
      </c>
      <c r="K7" s="224">
        <v>0.17112986004804079</v>
      </c>
      <c r="L7" s="223">
        <v>561.77241835773441</v>
      </c>
      <c r="M7" s="224">
        <v>0.18869322516882595</v>
      </c>
    </row>
    <row r="8" spans="1:13">
      <c r="A8" s="211" t="s">
        <v>172</v>
      </c>
      <c r="B8" s="225" t="s">
        <v>74</v>
      </c>
      <c r="C8" s="210">
        <v>0.67785388127853885</v>
      </c>
      <c r="D8" s="210">
        <v>9.8000000000000007</v>
      </c>
      <c r="G8" s="203" t="s">
        <v>175</v>
      </c>
      <c r="H8" s="299">
        <v>424</v>
      </c>
      <c r="I8" s="224">
        <f t="shared" si="0"/>
        <v>0.12984626691982606</v>
      </c>
      <c r="J8" s="299">
        <v>329.78385844748857</v>
      </c>
      <c r="K8" s="224">
        <v>0.10052405089497447</v>
      </c>
      <c r="L8" s="223">
        <v>309.77906392694064</v>
      </c>
      <c r="M8" s="224">
        <v>0.10405140721047569</v>
      </c>
    </row>
    <row r="9" spans="1:13" ht="12.6" customHeight="1">
      <c r="A9" s="222" t="s">
        <v>174</v>
      </c>
      <c r="B9" s="210">
        <v>309.77906392694064</v>
      </c>
      <c r="C9" s="210">
        <v>329.78385844748857</v>
      </c>
      <c r="D9" s="210">
        <v>423.5</v>
      </c>
      <c r="G9" s="203" t="s">
        <v>173</v>
      </c>
      <c r="H9" s="299">
        <v>367</v>
      </c>
      <c r="I9" s="224">
        <f t="shared" si="0"/>
        <v>0.11239051877258528</v>
      </c>
      <c r="J9" s="299">
        <v>373.30442110459109</v>
      </c>
      <c r="K9" s="224">
        <v>0.11378990106761749</v>
      </c>
      <c r="L9" s="223">
        <v>356.90721336892102</v>
      </c>
      <c r="M9" s="224">
        <v>0.1198812383375404</v>
      </c>
    </row>
    <row r="10" spans="1:13">
      <c r="A10" s="222" t="s">
        <v>176</v>
      </c>
      <c r="B10" s="210">
        <v>31.728154292237438</v>
      </c>
      <c r="C10" s="210">
        <v>34.707450182648401</v>
      </c>
      <c r="D10" s="210">
        <v>34.200000000000003</v>
      </c>
      <c r="G10" s="203" t="s">
        <v>52</v>
      </c>
      <c r="H10" s="299">
        <v>233</v>
      </c>
      <c r="I10" s="224">
        <f t="shared" si="0"/>
        <v>7.1354198566791205E-2</v>
      </c>
      <c r="J10" s="299">
        <v>185.28739726027396</v>
      </c>
      <c r="K10" s="224">
        <v>5.6478930897568239E-2</v>
      </c>
      <c r="L10" s="223">
        <v>157.66417671232878</v>
      </c>
      <c r="M10" s="224">
        <v>5.2957676498977271E-2</v>
      </c>
    </row>
    <row r="11" spans="1:13">
      <c r="A11" s="222" t="s">
        <v>178</v>
      </c>
      <c r="B11" s="225" t="s">
        <v>74</v>
      </c>
      <c r="C11" s="210">
        <v>0.59115085616438356</v>
      </c>
      <c r="D11" s="210">
        <v>1.0202625570776256</v>
      </c>
      <c r="G11" s="203" t="s">
        <v>177</v>
      </c>
      <c r="H11" s="299">
        <v>207</v>
      </c>
      <c r="I11" s="224">
        <f t="shared" si="0"/>
        <v>6.3391927482084887E-2</v>
      </c>
      <c r="J11" s="299">
        <v>245.46425097050502</v>
      </c>
      <c r="K11" s="224">
        <v>7.4821918130310305E-2</v>
      </c>
      <c r="L11" s="223">
        <v>245.61984613573028</v>
      </c>
      <c r="M11" s="224">
        <v>8.2501026070860392E-2</v>
      </c>
    </row>
    <row r="12" spans="1:13">
      <c r="A12" s="222" t="s">
        <v>410</v>
      </c>
      <c r="B12" s="225" t="s">
        <v>74</v>
      </c>
      <c r="C12" s="225" t="s">
        <v>74</v>
      </c>
      <c r="D12" s="210">
        <v>2.2000000000000002</v>
      </c>
      <c r="G12" s="203" t="s">
        <v>180</v>
      </c>
      <c r="H12" s="299">
        <v>206</v>
      </c>
      <c r="I12" s="224">
        <f t="shared" si="0"/>
        <v>6.3085686286519255E-2</v>
      </c>
      <c r="J12" s="299">
        <v>184.363713342034</v>
      </c>
      <c r="K12" s="224">
        <v>5.619737542773675E-2</v>
      </c>
      <c r="L12" s="223">
        <v>185.61593483010822</v>
      </c>
      <c r="M12" s="224">
        <v>6.2346367036333013E-2</v>
      </c>
    </row>
    <row r="13" spans="1:13">
      <c r="A13" s="222" t="s">
        <v>344</v>
      </c>
      <c r="B13" s="225" t="s">
        <v>74</v>
      </c>
      <c r="C13" s="225" t="s">
        <v>74</v>
      </c>
      <c r="D13" s="210">
        <v>3.3</v>
      </c>
      <c r="G13" s="203" t="s">
        <v>481</v>
      </c>
      <c r="H13" s="299">
        <v>107</v>
      </c>
      <c r="I13" s="224">
        <f t="shared" si="0"/>
        <v>3.2767807925522141E-2</v>
      </c>
      <c r="J13" s="299">
        <v>126.03411176379133</v>
      </c>
      <c r="K13" s="224">
        <v>3.8417463865847809E-2</v>
      </c>
      <c r="L13" s="223">
        <v>125.65813904960031</v>
      </c>
      <c r="M13" s="224">
        <v>4.2207197703470915E-2</v>
      </c>
    </row>
    <row r="14" spans="1:13">
      <c r="A14" s="222" t="s">
        <v>179</v>
      </c>
      <c r="B14" s="210">
        <v>0.75038602739726024</v>
      </c>
      <c r="C14" s="210">
        <v>0.99641863013698639</v>
      </c>
      <c r="D14" s="210">
        <v>0.9</v>
      </c>
      <c r="G14" s="203" t="s">
        <v>184</v>
      </c>
      <c r="H14" s="299">
        <v>83</v>
      </c>
      <c r="I14" s="224">
        <f t="shared" si="0"/>
        <v>2.541801923194708E-2</v>
      </c>
      <c r="J14" s="299">
        <v>35.817275494672757</v>
      </c>
      <c r="K14" s="224">
        <v>1.0917749709448294E-2</v>
      </c>
      <c r="L14" s="226" t="s">
        <v>74</v>
      </c>
      <c r="M14" s="226" t="s">
        <v>74</v>
      </c>
    </row>
    <row r="15" spans="1:13">
      <c r="A15" s="222" t="s">
        <v>181</v>
      </c>
      <c r="B15" s="225" t="s">
        <v>74</v>
      </c>
      <c r="C15" s="210">
        <v>52.474634703196344</v>
      </c>
      <c r="D15" s="210">
        <v>56.9</v>
      </c>
      <c r="G15" s="203" t="s">
        <v>182</v>
      </c>
      <c r="H15" s="299">
        <v>66</v>
      </c>
      <c r="I15" s="224">
        <f t="shared" si="0"/>
        <v>2.0211918907331414E-2</v>
      </c>
      <c r="J15" s="299">
        <v>77.917762557077623</v>
      </c>
      <c r="K15" s="224">
        <v>2.3750735302156677E-2</v>
      </c>
      <c r="L15" s="226" t="s">
        <v>74</v>
      </c>
      <c r="M15" s="226" t="s">
        <v>74</v>
      </c>
    </row>
    <row r="16" spans="1:13">
      <c r="A16" s="222" t="s">
        <v>183</v>
      </c>
      <c r="B16" s="210">
        <v>36.780355936073057</v>
      </c>
      <c r="C16" s="210">
        <v>43.441906415525118</v>
      </c>
      <c r="D16" s="210">
        <v>44.8</v>
      </c>
      <c r="G16" s="203" t="s">
        <v>181</v>
      </c>
      <c r="H16" s="299">
        <v>57</v>
      </c>
      <c r="I16" s="224">
        <f t="shared" si="0"/>
        <v>1.7455748147240765E-2</v>
      </c>
      <c r="J16" s="299">
        <v>52.474634703196344</v>
      </c>
      <c r="K16" s="224">
        <v>1.599521236252148E-2</v>
      </c>
      <c r="L16" s="226" t="s">
        <v>74</v>
      </c>
      <c r="M16" s="226" t="s">
        <v>74</v>
      </c>
    </row>
    <row r="17" spans="1:13">
      <c r="A17" s="222" t="s">
        <v>185</v>
      </c>
      <c r="B17" s="210">
        <v>4.8093553652968035</v>
      </c>
      <c r="C17" s="210">
        <v>5.5921959589041093</v>
      </c>
      <c r="D17" s="210">
        <v>5.9</v>
      </c>
      <c r="G17" s="203" t="s">
        <v>480</v>
      </c>
      <c r="H17" s="299">
        <v>52</v>
      </c>
      <c r="I17" s="224">
        <f t="shared" si="0"/>
        <v>1.592454216941263E-2</v>
      </c>
      <c r="J17" s="299">
        <v>48.21313294520548</v>
      </c>
      <c r="K17" s="224">
        <v>1.469622998774431E-2</v>
      </c>
      <c r="L17" s="223">
        <v>45.621619611872148</v>
      </c>
      <c r="M17" s="224">
        <v>1.5323804196644744E-2</v>
      </c>
    </row>
    <row r="18" spans="1:13">
      <c r="A18" s="222" t="s">
        <v>434</v>
      </c>
      <c r="B18" s="225" t="s">
        <v>74</v>
      </c>
      <c r="C18" s="225" t="s">
        <v>74</v>
      </c>
      <c r="D18" s="210">
        <v>2.2000000000000002</v>
      </c>
      <c r="G18" s="203" t="s">
        <v>188</v>
      </c>
      <c r="H18" s="299">
        <v>45</v>
      </c>
      <c r="I18" s="224">
        <f t="shared" si="0"/>
        <v>1.3780853800453236E-2</v>
      </c>
      <c r="J18" s="299">
        <v>43.441906415525118</v>
      </c>
      <c r="K18" s="224">
        <v>1.3241874335654649E-2</v>
      </c>
      <c r="L18" s="223">
        <v>36.780355936073057</v>
      </c>
      <c r="M18" s="224">
        <v>1.2354120205338211E-2</v>
      </c>
    </row>
    <row r="19" spans="1:13">
      <c r="A19" s="222" t="s">
        <v>184</v>
      </c>
      <c r="B19" s="225" t="s">
        <v>74</v>
      </c>
      <c r="C19" s="210">
        <v>35.817275494672757</v>
      </c>
      <c r="D19" s="210">
        <v>83.1</v>
      </c>
      <c r="G19" s="227" t="s">
        <v>190</v>
      </c>
      <c r="H19" s="230">
        <v>83</v>
      </c>
      <c r="I19" s="435">
        <f t="shared" si="0"/>
        <v>2.541801923194708E-2</v>
      </c>
      <c r="J19" s="230">
        <v>66.288396738127858</v>
      </c>
      <c r="K19" s="229">
        <v>2.0205895457769546E-2</v>
      </c>
      <c r="L19" s="228">
        <v>44.915385981735149</v>
      </c>
      <c r="M19" s="229">
        <v>1.5086588026824926E-2</v>
      </c>
    </row>
    <row r="20" spans="1:13">
      <c r="A20" s="222" t="s">
        <v>187</v>
      </c>
      <c r="B20" s="210">
        <v>2.7652397260273971</v>
      </c>
      <c r="C20" s="210">
        <v>2.7877671232876717</v>
      </c>
      <c r="D20" s="210">
        <v>3.4</v>
      </c>
      <c r="G20" s="203" t="s">
        <v>61</v>
      </c>
      <c r="H20" s="299">
        <v>3265.4</v>
      </c>
      <c r="I20" s="224">
        <v>1</v>
      </c>
      <c r="J20" s="299">
        <v>3280.6463280318876</v>
      </c>
      <c r="K20" s="224">
        <v>1</v>
      </c>
      <c r="L20" s="223">
        <v>2977.1732284246577</v>
      </c>
      <c r="M20" s="224">
        <v>1</v>
      </c>
    </row>
    <row r="21" spans="1:13" ht="15.6">
      <c r="A21" s="222" t="s">
        <v>189</v>
      </c>
      <c r="B21" s="210">
        <v>185.61593483010822</v>
      </c>
      <c r="C21" s="210">
        <v>184.363713342034</v>
      </c>
      <c r="D21" s="210">
        <v>205.71596932643274</v>
      </c>
    </row>
    <row r="22" spans="1:13">
      <c r="A22" s="222" t="s">
        <v>192</v>
      </c>
      <c r="B22" s="225" t="s">
        <v>74</v>
      </c>
      <c r="C22" s="210">
        <v>3.1457762557077626</v>
      </c>
      <c r="D22" s="210">
        <v>5</v>
      </c>
    </row>
    <row r="23" spans="1:13" ht="15.6">
      <c r="A23" s="222" t="s">
        <v>193</v>
      </c>
      <c r="B23" s="210">
        <v>125.65813904960031</v>
      </c>
      <c r="C23" s="210">
        <v>126.03411176379133</v>
      </c>
      <c r="D23" s="210">
        <v>107.01444296246356</v>
      </c>
      <c r="M23" s="203"/>
    </row>
    <row r="24" spans="1:13" ht="15.6">
      <c r="A24" s="222" t="s">
        <v>195</v>
      </c>
      <c r="B24" s="210">
        <v>245.61984613573028</v>
      </c>
      <c r="C24" s="210">
        <v>245.46425097050502</v>
      </c>
      <c r="D24" s="210">
        <v>206.47317658236656</v>
      </c>
      <c r="G24" s="214" t="s">
        <v>211</v>
      </c>
      <c r="H24" s="214"/>
      <c r="I24" s="203"/>
      <c r="J24" s="203"/>
      <c r="K24" s="203"/>
      <c r="L24" s="203"/>
      <c r="M24" s="203"/>
    </row>
    <row r="25" spans="1:13" ht="15.6">
      <c r="A25" s="222" t="s">
        <v>498</v>
      </c>
      <c r="B25" s="210">
        <v>906.8390745136137</v>
      </c>
      <c r="C25" s="210">
        <v>950.83891930618256</v>
      </c>
      <c r="D25" s="210">
        <v>863.0033554945071</v>
      </c>
      <c r="I25" s="231" t="s">
        <v>194</v>
      </c>
      <c r="J25" s="231" t="s">
        <v>5</v>
      </c>
      <c r="M25" s="203"/>
    </row>
    <row r="26" spans="1:13" ht="15.6">
      <c r="A26" s="222" t="s">
        <v>197</v>
      </c>
      <c r="B26" s="210">
        <v>561.77241835773441</v>
      </c>
      <c r="C26" s="210">
        <v>561.41654698321588</v>
      </c>
      <c r="D26" s="210">
        <v>472.23763698061538</v>
      </c>
      <c r="G26" s="203" t="s">
        <v>173</v>
      </c>
      <c r="H26" s="203"/>
      <c r="I26" s="203">
        <v>222</v>
      </c>
      <c r="J26" s="232">
        <v>0.10601719197707736</v>
      </c>
      <c r="M26" s="203"/>
    </row>
    <row r="27" spans="1:13">
      <c r="A27" s="222" t="s">
        <v>199</v>
      </c>
      <c r="B27" s="225" t="s">
        <v>74</v>
      </c>
      <c r="C27" s="210">
        <v>77.917762557077623</v>
      </c>
      <c r="D27" s="210">
        <v>66.3</v>
      </c>
      <c r="G27" s="203" t="s">
        <v>196</v>
      </c>
      <c r="H27" s="203"/>
      <c r="I27" s="203">
        <v>222</v>
      </c>
      <c r="J27" s="232">
        <v>0.10601719197707736</v>
      </c>
      <c r="M27" s="203"/>
    </row>
    <row r="28" spans="1:13">
      <c r="A28" s="222" t="s">
        <v>201</v>
      </c>
      <c r="B28" s="210">
        <v>3.4934360730593608</v>
      </c>
      <c r="C28" s="210">
        <v>4.976872100456621</v>
      </c>
      <c r="D28" s="210">
        <v>6.3200342465753421</v>
      </c>
      <c r="G28" s="203" t="s">
        <v>198</v>
      </c>
      <c r="H28" s="203"/>
      <c r="I28" s="203">
        <v>148</v>
      </c>
      <c r="J28" s="232">
        <v>7.0678127984718245E-2</v>
      </c>
      <c r="M28" s="203"/>
    </row>
    <row r="29" spans="1:13">
      <c r="A29" s="222" t="s">
        <v>401</v>
      </c>
      <c r="B29" s="225" t="s">
        <v>74</v>
      </c>
      <c r="C29" s="210">
        <v>2.5</v>
      </c>
      <c r="D29" s="210">
        <v>3.1585616438356166</v>
      </c>
      <c r="G29" s="203" t="s">
        <v>500</v>
      </c>
      <c r="H29" s="203"/>
      <c r="I29" s="203">
        <v>529</v>
      </c>
      <c r="J29" s="232">
        <v>0.25262655205348616</v>
      </c>
      <c r="M29" s="203"/>
    </row>
    <row r="30" spans="1:13">
      <c r="A30" s="222" t="s">
        <v>205</v>
      </c>
      <c r="B30" s="225" t="s">
        <v>74</v>
      </c>
      <c r="C30" s="210">
        <v>2.7276265296803657</v>
      </c>
      <c r="D30" s="210">
        <v>2.8</v>
      </c>
      <c r="G30" s="203" t="s">
        <v>200</v>
      </c>
      <c r="H30" s="203"/>
      <c r="I30" s="203">
        <v>296</v>
      </c>
      <c r="J30" s="232">
        <v>0.14135625596943649</v>
      </c>
      <c r="K30" s="203"/>
      <c r="L30" s="203"/>
      <c r="M30" s="203"/>
    </row>
    <row r="31" spans="1:13" ht="15.6">
      <c r="A31" s="222" t="s">
        <v>206</v>
      </c>
      <c r="B31" s="210">
        <v>157.66417671232878</v>
      </c>
      <c r="C31" s="210">
        <v>185.28739726027396</v>
      </c>
      <c r="D31" s="210">
        <v>232.7</v>
      </c>
      <c r="G31" s="227" t="s">
        <v>171</v>
      </c>
      <c r="H31" s="227"/>
      <c r="I31" s="227">
        <v>677</v>
      </c>
      <c r="J31" s="233">
        <v>0.3233046800382044</v>
      </c>
      <c r="K31" s="203"/>
    </row>
    <row r="32" spans="1:13">
      <c r="A32" s="235" t="s">
        <v>207</v>
      </c>
      <c r="B32" s="236">
        <v>45.621619611872148</v>
      </c>
      <c r="C32" s="236">
        <v>48.21313294520548</v>
      </c>
      <c r="D32" s="236">
        <v>51.8</v>
      </c>
      <c r="G32" s="203"/>
      <c r="H32" s="203"/>
      <c r="L32" s="234" t="s">
        <v>202</v>
      </c>
      <c r="M32" s="234"/>
    </row>
    <row r="33" spans="1:13">
      <c r="B33" s="211"/>
      <c r="C33" s="211"/>
      <c r="G33" s="203" t="s">
        <v>61</v>
      </c>
      <c r="I33" s="203">
        <v>2094</v>
      </c>
      <c r="J33" s="232">
        <v>1</v>
      </c>
      <c r="L33" s="234" t="s">
        <v>203</v>
      </c>
      <c r="M33" s="234" t="s">
        <v>204</v>
      </c>
    </row>
    <row r="34" spans="1:13">
      <c r="A34" s="58" t="s">
        <v>61</v>
      </c>
      <c r="B34" s="210">
        <v>2977.1732284246573</v>
      </c>
      <c r="C34" s="210">
        <v>3280.6463280318876</v>
      </c>
      <c r="D34" s="210">
        <v>3265.4</v>
      </c>
      <c r="L34" s="234">
        <v>614</v>
      </c>
      <c r="M34" s="234">
        <v>1480</v>
      </c>
    </row>
    <row r="35" spans="1:13">
      <c r="B35" s="211"/>
      <c r="C35" s="211"/>
    </row>
    <row r="36" spans="1:13">
      <c r="B36" s="211"/>
      <c r="C36" s="211"/>
    </row>
    <row r="37" spans="1:13" ht="12" customHeight="1">
      <c r="A37" s="222"/>
    </row>
    <row r="38" spans="1:13" ht="14.25" customHeight="1">
      <c r="B38" s="211"/>
      <c r="C38" s="211"/>
    </row>
    <row r="39" spans="1:13" ht="14.25" customHeight="1">
      <c r="A39" s="58"/>
      <c r="B39" s="210"/>
    </row>
    <row r="40" spans="1:13" ht="14.25" customHeight="1"/>
    <row r="41" spans="1:13" ht="25.2" customHeight="1">
      <c r="A41" s="501" t="s">
        <v>212</v>
      </c>
      <c r="B41" s="501"/>
      <c r="C41" s="501"/>
      <c r="D41" s="501"/>
      <c r="E41" s="501"/>
    </row>
    <row r="42" spans="1:13" ht="26.4" customHeight="1">
      <c r="A42" s="502" t="s">
        <v>208</v>
      </c>
      <c r="B42" s="502"/>
      <c r="C42" s="502"/>
      <c r="D42" s="502"/>
      <c r="E42" s="502"/>
      <c r="F42" s="203"/>
    </row>
    <row r="43" spans="1:13" ht="26.25" customHeight="1">
      <c r="A43" s="502" t="s">
        <v>209</v>
      </c>
      <c r="B43" s="502"/>
      <c r="C43" s="502"/>
      <c r="D43" s="502"/>
      <c r="E43" s="502"/>
      <c r="F43" s="203"/>
    </row>
    <row r="44" spans="1:13" ht="13.8">
      <c r="A44" s="502" t="s">
        <v>210</v>
      </c>
      <c r="B44" s="502"/>
      <c r="C44" s="502"/>
      <c r="D44" s="502"/>
      <c r="E44" s="502"/>
      <c r="F44" s="203"/>
    </row>
    <row r="45" spans="1:13" ht="13.5" customHeight="1">
      <c r="A45" s="203"/>
      <c r="B45" s="237"/>
      <c r="C45" s="203"/>
      <c r="D45" s="203"/>
      <c r="E45" s="424"/>
      <c r="F45" s="203"/>
    </row>
    <row r="46" spans="1:13" ht="81.599999999999994" customHeight="1">
      <c r="A46" s="498" t="s">
        <v>409</v>
      </c>
      <c r="B46" s="498"/>
      <c r="C46" s="498"/>
      <c r="D46" s="498"/>
      <c r="E46" s="498"/>
      <c r="F46" s="203"/>
    </row>
    <row r="47" spans="1:13" ht="12.6" customHeight="1">
      <c r="E47" s="423"/>
      <c r="F47" s="423"/>
      <c r="G47" s="423"/>
      <c r="H47" s="298"/>
      <c r="I47" s="298"/>
      <c r="J47" s="298"/>
      <c r="K47" s="298"/>
    </row>
  </sheetData>
  <mergeCells count="6">
    <mergeCell ref="A46:E46"/>
    <mergeCell ref="B3:C3"/>
    <mergeCell ref="A41:E41"/>
    <mergeCell ref="A42:E42"/>
    <mergeCell ref="A43:E43"/>
    <mergeCell ref="A44:E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31" workbookViewId="0">
      <selection activeCell="A60" sqref="A60"/>
    </sheetView>
  </sheetViews>
  <sheetFormatPr defaultRowHeight="13.2"/>
  <cols>
    <col min="1" max="1" width="9.109375" style="26"/>
    <col min="2" max="2" width="12.88671875" style="204" customWidth="1"/>
    <col min="3" max="3" width="13" style="204" customWidth="1"/>
    <col min="4" max="4" width="15.5546875" style="204" customWidth="1"/>
    <col min="5" max="5" width="2.33203125" style="26" customWidth="1"/>
    <col min="6" max="6" width="45.6640625" style="26" customWidth="1"/>
    <col min="7" max="7" width="47.109375" style="26" customWidth="1"/>
    <col min="8" max="257" width="9.109375" style="26"/>
    <col min="258" max="258" width="12.88671875" style="26" customWidth="1"/>
    <col min="259" max="259" width="13" style="26" customWidth="1"/>
    <col min="260" max="260" width="15.5546875" style="26" customWidth="1"/>
    <col min="261" max="261" width="2.33203125" style="26" customWidth="1"/>
    <col min="262" max="262" width="45.6640625" style="26" customWidth="1"/>
    <col min="263" max="263" width="47.109375" style="26" customWidth="1"/>
    <col min="264" max="513" width="9.109375" style="26"/>
    <col min="514" max="514" width="12.88671875" style="26" customWidth="1"/>
    <col min="515" max="515" width="13" style="26" customWidth="1"/>
    <col min="516" max="516" width="15.5546875" style="26" customWidth="1"/>
    <col min="517" max="517" width="2.33203125" style="26" customWidth="1"/>
    <col min="518" max="518" width="45.6640625" style="26" customWidth="1"/>
    <col min="519" max="519" width="47.109375" style="26" customWidth="1"/>
    <col min="520" max="769" width="9.109375" style="26"/>
    <col min="770" max="770" width="12.88671875" style="26" customWidth="1"/>
    <col min="771" max="771" width="13" style="26" customWidth="1"/>
    <col min="772" max="772" width="15.5546875" style="26" customWidth="1"/>
    <col min="773" max="773" width="2.33203125" style="26" customWidth="1"/>
    <col min="774" max="774" width="45.6640625" style="26" customWidth="1"/>
    <col min="775" max="775" width="47.109375" style="26" customWidth="1"/>
    <col min="776" max="1025" width="9.109375" style="26"/>
    <col min="1026" max="1026" width="12.88671875" style="26" customWidth="1"/>
    <col min="1027" max="1027" width="13" style="26" customWidth="1"/>
    <col min="1028" max="1028" width="15.5546875" style="26" customWidth="1"/>
    <col min="1029" max="1029" width="2.33203125" style="26" customWidth="1"/>
    <col min="1030" max="1030" width="45.6640625" style="26" customWidth="1"/>
    <col min="1031" max="1031" width="47.109375" style="26" customWidth="1"/>
    <col min="1032" max="1281" width="9.109375" style="26"/>
    <col min="1282" max="1282" width="12.88671875" style="26" customWidth="1"/>
    <col min="1283" max="1283" width="13" style="26" customWidth="1"/>
    <col min="1284" max="1284" width="15.5546875" style="26" customWidth="1"/>
    <col min="1285" max="1285" width="2.33203125" style="26" customWidth="1"/>
    <col min="1286" max="1286" width="45.6640625" style="26" customWidth="1"/>
    <col min="1287" max="1287" width="47.109375" style="26" customWidth="1"/>
    <col min="1288" max="1537" width="9.109375" style="26"/>
    <col min="1538" max="1538" width="12.88671875" style="26" customWidth="1"/>
    <col min="1539" max="1539" width="13" style="26" customWidth="1"/>
    <col min="1540" max="1540" width="15.5546875" style="26" customWidth="1"/>
    <col min="1541" max="1541" width="2.33203125" style="26" customWidth="1"/>
    <col min="1542" max="1542" width="45.6640625" style="26" customWidth="1"/>
    <col min="1543" max="1543" width="47.109375" style="26" customWidth="1"/>
    <col min="1544" max="1793" width="9.109375" style="26"/>
    <col min="1794" max="1794" width="12.88671875" style="26" customWidth="1"/>
    <col min="1795" max="1795" width="13" style="26" customWidth="1"/>
    <col min="1796" max="1796" width="15.5546875" style="26" customWidth="1"/>
    <col min="1797" max="1797" width="2.33203125" style="26" customWidth="1"/>
    <col min="1798" max="1798" width="45.6640625" style="26" customWidth="1"/>
    <col min="1799" max="1799" width="47.109375" style="26" customWidth="1"/>
    <col min="1800" max="2049" width="9.109375" style="26"/>
    <col min="2050" max="2050" width="12.88671875" style="26" customWidth="1"/>
    <col min="2051" max="2051" width="13" style="26" customWidth="1"/>
    <col min="2052" max="2052" width="15.5546875" style="26" customWidth="1"/>
    <col min="2053" max="2053" width="2.33203125" style="26" customWidth="1"/>
    <col min="2054" max="2054" width="45.6640625" style="26" customWidth="1"/>
    <col min="2055" max="2055" width="47.109375" style="26" customWidth="1"/>
    <col min="2056" max="2305" width="9.109375" style="26"/>
    <col min="2306" max="2306" width="12.88671875" style="26" customWidth="1"/>
    <col min="2307" max="2307" width="13" style="26" customWidth="1"/>
    <col min="2308" max="2308" width="15.5546875" style="26" customWidth="1"/>
    <col min="2309" max="2309" width="2.33203125" style="26" customWidth="1"/>
    <col min="2310" max="2310" width="45.6640625" style="26" customWidth="1"/>
    <col min="2311" max="2311" width="47.109375" style="26" customWidth="1"/>
    <col min="2312" max="2561" width="9.109375" style="26"/>
    <col min="2562" max="2562" width="12.88671875" style="26" customWidth="1"/>
    <col min="2563" max="2563" width="13" style="26" customWidth="1"/>
    <col min="2564" max="2564" width="15.5546875" style="26" customWidth="1"/>
    <col min="2565" max="2565" width="2.33203125" style="26" customWidth="1"/>
    <col min="2566" max="2566" width="45.6640625" style="26" customWidth="1"/>
    <col min="2567" max="2567" width="47.109375" style="26" customWidth="1"/>
    <col min="2568" max="2817" width="9.109375" style="26"/>
    <col min="2818" max="2818" width="12.88671875" style="26" customWidth="1"/>
    <col min="2819" max="2819" width="13" style="26" customWidth="1"/>
    <col min="2820" max="2820" width="15.5546875" style="26" customWidth="1"/>
    <col min="2821" max="2821" width="2.33203125" style="26" customWidth="1"/>
    <col min="2822" max="2822" width="45.6640625" style="26" customWidth="1"/>
    <col min="2823" max="2823" width="47.109375" style="26" customWidth="1"/>
    <col min="2824" max="3073" width="9.109375" style="26"/>
    <col min="3074" max="3074" width="12.88671875" style="26" customWidth="1"/>
    <col min="3075" max="3075" width="13" style="26" customWidth="1"/>
    <col min="3076" max="3076" width="15.5546875" style="26" customWidth="1"/>
    <col min="3077" max="3077" width="2.33203125" style="26" customWidth="1"/>
    <col min="3078" max="3078" width="45.6640625" style="26" customWidth="1"/>
    <col min="3079" max="3079" width="47.109375" style="26" customWidth="1"/>
    <col min="3080" max="3329" width="9.109375" style="26"/>
    <col min="3330" max="3330" width="12.88671875" style="26" customWidth="1"/>
    <col min="3331" max="3331" width="13" style="26" customWidth="1"/>
    <col min="3332" max="3332" width="15.5546875" style="26" customWidth="1"/>
    <col min="3333" max="3333" width="2.33203125" style="26" customWidth="1"/>
    <col min="3334" max="3334" width="45.6640625" style="26" customWidth="1"/>
    <col min="3335" max="3335" width="47.109375" style="26" customWidth="1"/>
    <col min="3336" max="3585" width="9.109375" style="26"/>
    <col min="3586" max="3586" width="12.88671875" style="26" customWidth="1"/>
    <col min="3587" max="3587" width="13" style="26" customWidth="1"/>
    <col min="3588" max="3588" width="15.5546875" style="26" customWidth="1"/>
    <col min="3589" max="3589" width="2.33203125" style="26" customWidth="1"/>
    <col min="3590" max="3590" width="45.6640625" style="26" customWidth="1"/>
    <col min="3591" max="3591" width="47.109375" style="26" customWidth="1"/>
    <col min="3592" max="3841" width="9.109375" style="26"/>
    <col min="3842" max="3842" width="12.88671875" style="26" customWidth="1"/>
    <col min="3843" max="3843" width="13" style="26" customWidth="1"/>
    <col min="3844" max="3844" width="15.5546875" style="26" customWidth="1"/>
    <col min="3845" max="3845" width="2.33203125" style="26" customWidth="1"/>
    <col min="3846" max="3846" width="45.6640625" style="26" customWidth="1"/>
    <col min="3847" max="3847" width="47.109375" style="26" customWidth="1"/>
    <col min="3848" max="4097" width="9.109375" style="26"/>
    <col min="4098" max="4098" width="12.88671875" style="26" customWidth="1"/>
    <col min="4099" max="4099" width="13" style="26" customWidth="1"/>
    <col min="4100" max="4100" width="15.5546875" style="26" customWidth="1"/>
    <col min="4101" max="4101" width="2.33203125" style="26" customWidth="1"/>
    <col min="4102" max="4102" width="45.6640625" style="26" customWidth="1"/>
    <col min="4103" max="4103" width="47.109375" style="26" customWidth="1"/>
    <col min="4104" max="4353" width="9.109375" style="26"/>
    <col min="4354" max="4354" width="12.88671875" style="26" customWidth="1"/>
    <col min="4355" max="4355" width="13" style="26" customWidth="1"/>
    <col min="4356" max="4356" width="15.5546875" style="26" customWidth="1"/>
    <col min="4357" max="4357" width="2.33203125" style="26" customWidth="1"/>
    <col min="4358" max="4358" width="45.6640625" style="26" customWidth="1"/>
    <col min="4359" max="4359" width="47.109375" style="26" customWidth="1"/>
    <col min="4360" max="4609" width="9.109375" style="26"/>
    <col min="4610" max="4610" width="12.88671875" style="26" customWidth="1"/>
    <col min="4611" max="4611" width="13" style="26" customWidth="1"/>
    <col min="4612" max="4612" width="15.5546875" style="26" customWidth="1"/>
    <col min="4613" max="4613" width="2.33203125" style="26" customWidth="1"/>
    <col min="4614" max="4614" width="45.6640625" style="26" customWidth="1"/>
    <col min="4615" max="4615" width="47.109375" style="26" customWidth="1"/>
    <col min="4616" max="4865" width="9.109375" style="26"/>
    <col min="4866" max="4866" width="12.88671875" style="26" customWidth="1"/>
    <col min="4867" max="4867" width="13" style="26" customWidth="1"/>
    <col min="4868" max="4868" width="15.5546875" style="26" customWidth="1"/>
    <col min="4869" max="4869" width="2.33203125" style="26" customWidth="1"/>
    <col min="4870" max="4870" width="45.6640625" style="26" customWidth="1"/>
    <col min="4871" max="4871" width="47.109375" style="26" customWidth="1"/>
    <col min="4872" max="5121" width="9.109375" style="26"/>
    <col min="5122" max="5122" width="12.88671875" style="26" customWidth="1"/>
    <col min="5123" max="5123" width="13" style="26" customWidth="1"/>
    <col min="5124" max="5124" width="15.5546875" style="26" customWidth="1"/>
    <col min="5125" max="5125" width="2.33203125" style="26" customWidth="1"/>
    <col min="5126" max="5126" width="45.6640625" style="26" customWidth="1"/>
    <col min="5127" max="5127" width="47.109375" style="26" customWidth="1"/>
    <col min="5128" max="5377" width="9.109375" style="26"/>
    <col min="5378" max="5378" width="12.88671875" style="26" customWidth="1"/>
    <col min="5379" max="5379" width="13" style="26" customWidth="1"/>
    <col min="5380" max="5380" width="15.5546875" style="26" customWidth="1"/>
    <col min="5381" max="5381" width="2.33203125" style="26" customWidth="1"/>
    <col min="5382" max="5382" width="45.6640625" style="26" customWidth="1"/>
    <col min="5383" max="5383" width="47.109375" style="26" customWidth="1"/>
    <col min="5384" max="5633" width="9.109375" style="26"/>
    <col min="5634" max="5634" width="12.88671875" style="26" customWidth="1"/>
    <col min="5635" max="5635" width="13" style="26" customWidth="1"/>
    <col min="5636" max="5636" width="15.5546875" style="26" customWidth="1"/>
    <col min="5637" max="5637" width="2.33203125" style="26" customWidth="1"/>
    <col min="5638" max="5638" width="45.6640625" style="26" customWidth="1"/>
    <col min="5639" max="5639" width="47.109375" style="26" customWidth="1"/>
    <col min="5640" max="5889" width="9.109375" style="26"/>
    <col min="5890" max="5890" width="12.88671875" style="26" customWidth="1"/>
    <col min="5891" max="5891" width="13" style="26" customWidth="1"/>
    <col min="5892" max="5892" width="15.5546875" style="26" customWidth="1"/>
    <col min="5893" max="5893" width="2.33203125" style="26" customWidth="1"/>
    <col min="5894" max="5894" width="45.6640625" style="26" customWidth="1"/>
    <col min="5895" max="5895" width="47.109375" style="26" customWidth="1"/>
    <col min="5896" max="6145" width="9.109375" style="26"/>
    <col min="6146" max="6146" width="12.88671875" style="26" customWidth="1"/>
    <col min="6147" max="6147" width="13" style="26" customWidth="1"/>
    <col min="6148" max="6148" width="15.5546875" style="26" customWidth="1"/>
    <col min="6149" max="6149" width="2.33203125" style="26" customWidth="1"/>
    <col min="6150" max="6150" width="45.6640625" style="26" customWidth="1"/>
    <col min="6151" max="6151" width="47.109375" style="26" customWidth="1"/>
    <col min="6152" max="6401" width="9.109375" style="26"/>
    <col min="6402" max="6402" width="12.88671875" style="26" customWidth="1"/>
    <col min="6403" max="6403" width="13" style="26" customWidth="1"/>
    <col min="6404" max="6404" width="15.5546875" style="26" customWidth="1"/>
    <col min="6405" max="6405" width="2.33203125" style="26" customWidth="1"/>
    <col min="6406" max="6406" width="45.6640625" style="26" customWidth="1"/>
    <col min="6407" max="6407" width="47.109375" style="26" customWidth="1"/>
    <col min="6408" max="6657" width="9.109375" style="26"/>
    <col min="6658" max="6658" width="12.88671875" style="26" customWidth="1"/>
    <col min="6659" max="6659" width="13" style="26" customWidth="1"/>
    <col min="6660" max="6660" width="15.5546875" style="26" customWidth="1"/>
    <col min="6661" max="6661" width="2.33203125" style="26" customWidth="1"/>
    <col min="6662" max="6662" width="45.6640625" style="26" customWidth="1"/>
    <col min="6663" max="6663" width="47.109375" style="26" customWidth="1"/>
    <col min="6664" max="6913" width="9.109375" style="26"/>
    <col min="6914" max="6914" width="12.88671875" style="26" customWidth="1"/>
    <col min="6915" max="6915" width="13" style="26" customWidth="1"/>
    <col min="6916" max="6916" width="15.5546875" style="26" customWidth="1"/>
    <col min="6917" max="6917" width="2.33203125" style="26" customWidth="1"/>
    <col min="6918" max="6918" width="45.6640625" style="26" customWidth="1"/>
    <col min="6919" max="6919" width="47.109375" style="26" customWidth="1"/>
    <col min="6920" max="7169" width="9.109375" style="26"/>
    <col min="7170" max="7170" width="12.88671875" style="26" customWidth="1"/>
    <col min="7171" max="7171" width="13" style="26" customWidth="1"/>
    <col min="7172" max="7172" width="15.5546875" style="26" customWidth="1"/>
    <col min="7173" max="7173" width="2.33203125" style="26" customWidth="1"/>
    <col min="7174" max="7174" width="45.6640625" style="26" customWidth="1"/>
    <col min="7175" max="7175" width="47.109375" style="26" customWidth="1"/>
    <col min="7176" max="7425" width="9.109375" style="26"/>
    <col min="7426" max="7426" width="12.88671875" style="26" customWidth="1"/>
    <col min="7427" max="7427" width="13" style="26" customWidth="1"/>
    <col min="7428" max="7428" width="15.5546875" style="26" customWidth="1"/>
    <col min="7429" max="7429" width="2.33203125" style="26" customWidth="1"/>
    <col min="7430" max="7430" width="45.6640625" style="26" customWidth="1"/>
    <col min="7431" max="7431" width="47.109375" style="26" customWidth="1"/>
    <col min="7432" max="7681" width="9.109375" style="26"/>
    <col min="7682" max="7682" width="12.88671875" style="26" customWidth="1"/>
    <col min="7683" max="7683" width="13" style="26" customWidth="1"/>
    <col min="7684" max="7684" width="15.5546875" style="26" customWidth="1"/>
    <col min="7685" max="7685" width="2.33203125" style="26" customWidth="1"/>
    <col min="7686" max="7686" width="45.6640625" style="26" customWidth="1"/>
    <col min="7687" max="7687" width="47.109375" style="26" customWidth="1"/>
    <col min="7688" max="7937" width="9.109375" style="26"/>
    <col min="7938" max="7938" width="12.88671875" style="26" customWidth="1"/>
    <col min="7939" max="7939" width="13" style="26" customWidth="1"/>
    <col min="7940" max="7940" width="15.5546875" style="26" customWidth="1"/>
    <col min="7941" max="7941" width="2.33203125" style="26" customWidth="1"/>
    <col min="7942" max="7942" width="45.6640625" style="26" customWidth="1"/>
    <col min="7943" max="7943" width="47.109375" style="26" customWidth="1"/>
    <col min="7944" max="8193" width="9.109375" style="26"/>
    <col min="8194" max="8194" width="12.88671875" style="26" customWidth="1"/>
    <col min="8195" max="8195" width="13" style="26" customWidth="1"/>
    <col min="8196" max="8196" width="15.5546875" style="26" customWidth="1"/>
    <col min="8197" max="8197" width="2.33203125" style="26" customWidth="1"/>
    <col min="8198" max="8198" width="45.6640625" style="26" customWidth="1"/>
    <col min="8199" max="8199" width="47.109375" style="26" customWidth="1"/>
    <col min="8200" max="8449" width="9.109375" style="26"/>
    <col min="8450" max="8450" width="12.88671875" style="26" customWidth="1"/>
    <col min="8451" max="8451" width="13" style="26" customWidth="1"/>
    <col min="8452" max="8452" width="15.5546875" style="26" customWidth="1"/>
    <col min="8453" max="8453" width="2.33203125" style="26" customWidth="1"/>
    <col min="8454" max="8454" width="45.6640625" style="26" customWidth="1"/>
    <col min="8455" max="8455" width="47.109375" style="26" customWidth="1"/>
    <col min="8456" max="8705" width="9.109375" style="26"/>
    <col min="8706" max="8706" width="12.88671875" style="26" customWidth="1"/>
    <col min="8707" max="8707" width="13" style="26" customWidth="1"/>
    <col min="8708" max="8708" width="15.5546875" style="26" customWidth="1"/>
    <col min="8709" max="8709" width="2.33203125" style="26" customWidth="1"/>
    <col min="8710" max="8710" width="45.6640625" style="26" customWidth="1"/>
    <col min="8711" max="8711" width="47.109375" style="26" customWidth="1"/>
    <col min="8712" max="8961" width="9.109375" style="26"/>
    <col min="8962" max="8962" width="12.88671875" style="26" customWidth="1"/>
    <col min="8963" max="8963" width="13" style="26" customWidth="1"/>
    <col min="8964" max="8964" width="15.5546875" style="26" customWidth="1"/>
    <col min="8965" max="8965" width="2.33203125" style="26" customWidth="1"/>
    <col min="8966" max="8966" width="45.6640625" style="26" customWidth="1"/>
    <col min="8967" max="8967" width="47.109375" style="26" customWidth="1"/>
    <col min="8968" max="9217" width="9.109375" style="26"/>
    <col min="9218" max="9218" width="12.88671875" style="26" customWidth="1"/>
    <col min="9219" max="9219" width="13" style="26" customWidth="1"/>
    <col min="9220" max="9220" width="15.5546875" style="26" customWidth="1"/>
    <col min="9221" max="9221" width="2.33203125" style="26" customWidth="1"/>
    <col min="9222" max="9222" width="45.6640625" style="26" customWidth="1"/>
    <col min="9223" max="9223" width="47.109375" style="26" customWidth="1"/>
    <col min="9224" max="9473" width="9.109375" style="26"/>
    <col min="9474" max="9474" width="12.88671875" style="26" customWidth="1"/>
    <col min="9475" max="9475" width="13" style="26" customWidth="1"/>
    <col min="9476" max="9476" width="15.5546875" style="26" customWidth="1"/>
    <col min="9477" max="9477" width="2.33203125" style="26" customWidth="1"/>
    <col min="9478" max="9478" width="45.6640625" style="26" customWidth="1"/>
    <col min="9479" max="9479" width="47.109375" style="26" customWidth="1"/>
    <col min="9480" max="9729" width="9.109375" style="26"/>
    <col min="9730" max="9730" width="12.88671875" style="26" customWidth="1"/>
    <col min="9731" max="9731" width="13" style="26" customWidth="1"/>
    <col min="9732" max="9732" width="15.5546875" style="26" customWidth="1"/>
    <col min="9733" max="9733" width="2.33203125" style="26" customWidth="1"/>
    <col min="9734" max="9734" width="45.6640625" style="26" customWidth="1"/>
    <col min="9735" max="9735" width="47.109375" style="26" customWidth="1"/>
    <col min="9736" max="9985" width="9.109375" style="26"/>
    <col min="9986" max="9986" width="12.88671875" style="26" customWidth="1"/>
    <col min="9987" max="9987" width="13" style="26" customWidth="1"/>
    <col min="9988" max="9988" width="15.5546875" style="26" customWidth="1"/>
    <col min="9989" max="9989" width="2.33203125" style="26" customWidth="1"/>
    <col min="9990" max="9990" width="45.6640625" style="26" customWidth="1"/>
    <col min="9991" max="9991" width="47.109375" style="26" customWidth="1"/>
    <col min="9992" max="10241" width="9.109375" style="26"/>
    <col min="10242" max="10242" width="12.88671875" style="26" customWidth="1"/>
    <col min="10243" max="10243" width="13" style="26" customWidth="1"/>
    <col min="10244" max="10244" width="15.5546875" style="26" customWidth="1"/>
    <col min="10245" max="10245" width="2.33203125" style="26" customWidth="1"/>
    <col min="10246" max="10246" width="45.6640625" style="26" customWidth="1"/>
    <col min="10247" max="10247" width="47.109375" style="26" customWidth="1"/>
    <col min="10248" max="10497" width="9.109375" style="26"/>
    <col min="10498" max="10498" width="12.88671875" style="26" customWidth="1"/>
    <col min="10499" max="10499" width="13" style="26" customWidth="1"/>
    <col min="10500" max="10500" width="15.5546875" style="26" customWidth="1"/>
    <col min="10501" max="10501" width="2.33203125" style="26" customWidth="1"/>
    <col min="10502" max="10502" width="45.6640625" style="26" customWidth="1"/>
    <col min="10503" max="10503" width="47.109375" style="26" customWidth="1"/>
    <col min="10504" max="10753" width="9.109375" style="26"/>
    <col min="10754" max="10754" width="12.88671875" style="26" customWidth="1"/>
    <col min="10755" max="10755" width="13" style="26" customWidth="1"/>
    <col min="10756" max="10756" width="15.5546875" style="26" customWidth="1"/>
    <col min="10757" max="10757" width="2.33203125" style="26" customWidth="1"/>
    <col min="10758" max="10758" width="45.6640625" style="26" customWidth="1"/>
    <col min="10759" max="10759" width="47.109375" style="26" customWidth="1"/>
    <col min="10760" max="11009" width="9.109375" style="26"/>
    <col min="11010" max="11010" width="12.88671875" style="26" customWidth="1"/>
    <col min="11011" max="11011" width="13" style="26" customWidth="1"/>
    <col min="11012" max="11012" width="15.5546875" style="26" customWidth="1"/>
    <col min="11013" max="11013" width="2.33203125" style="26" customWidth="1"/>
    <col min="11014" max="11014" width="45.6640625" style="26" customWidth="1"/>
    <col min="11015" max="11015" width="47.109375" style="26" customWidth="1"/>
    <col min="11016" max="11265" width="9.109375" style="26"/>
    <col min="11266" max="11266" width="12.88671875" style="26" customWidth="1"/>
    <col min="11267" max="11267" width="13" style="26" customWidth="1"/>
    <col min="11268" max="11268" width="15.5546875" style="26" customWidth="1"/>
    <col min="11269" max="11269" width="2.33203125" style="26" customWidth="1"/>
    <col min="11270" max="11270" width="45.6640625" style="26" customWidth="1"/>
    <col min="11271" max="11271" width="47.109375" style="26" customWidth="1"/>
    <col min="11272" max="11521" width="9.109375" style="26"/>
    <col min="11522" max="11522" width="12.88671875" style="26" customWidth="1"/>
    <col min="11523" max="11523" width="13" style="26" customWidth="1"/>
    <col min="11524" max="11524" width="15.5546875" style="26" customWidth="1"/>
    <col min="11525" max="11525" width="2.33203125" style="26" customWidth="1"/>
    <col min="11526" max="11526" width="45.6640625" style="26" customWidth="1"/>
    <col min="11527" max="11527" width="47.109375" style="26" customWidth="1"/>
    <col min="11528" max="11777" width="9.109375" style="26"/>
    <col min="11778" max="11778" width="12.88671875" style="26" customWidth="1"/>
    <col min="11779" max="11779" width="13" style="26" customWidth="1"/>
    <col min="11780" max="11780" width="15.5546875" style="26" customWidth="1"/>
    <col min="11781" max="11781" width="2.33203125" style="26" customWidth="1"/>
    <col min="11782" max="11782" width="45.6640625" style="26" customWidth="1"/>
    <col min="11783" max="11783" width="47.109375" style="26" customWidth="1"/>
    <col min="11784" max="12033" width="9.109375" style="26"/>
    <col min="12034" max="12034" width="12.88671875" style="26" customWidth="1"/>
    <col min="12035" max="12035" width="13" style="26" customWidth="1"/>
    <col min="12036" max="12036" width="15.5546875" style="26" customWidth="1"/>
    <col min="12037" max="12037" width="2.33203125" style="26" customWidth="1"/>
    <col min="12038" max="12038" width="45.6640625" style="26" customWidth="1"/>
    <col min="12039" max="12039" width="47.109375" style="26" customWidth="1"/>
    <col min="12040" max="12289" width="9.109375" style="26"/>
    <col min="12290" max="12290" width="12.88671875" style="26" customWidth="1"/>
    <col min="12291" max="12291" width="13" style="26" customWidth="1"/>
    <col min="12292" max="12292" width="15.5546875" style="26" customWidth="1"/>
    <col min="12293" max="12293" width="2.33203125" style="26" customWidth="1"/>
    <col min="12294" max="12294" width="45.6640625" style="26" customWidth="1"/>
    <col min="12295" max="12295" width="47.109375" style="26" customWidth="1"/>
    <col min="12296" max="12545" width="9.109375" style="26"/>
    <col min="12546" max="12546" width="12.88671875" style="26" customWidth="1"/>
    <col min="12547" max="12547" width="13" style="26" customWidth="1"/>
    <col min="12548" max="12548" width="15.5546875" style="26" customWidth="1"/>
    <col min="12549" max="12549" width="2.33203125" style="26" customWidth="1"/>
    <col min="12550" max="12550" width="45.6640625" style="26" customWidth="1"/>
    <col min="12551" max="12551" width="47.109375" style="26" customWidth="1"/>
    <col min="12552" max="12801" width="9.109375" style="26"/>
    <col min="12802" max="12802" width="12.88671875" style="26" customWidth="1"/>
    <col min="12803" max="12803" width="13" style="26" customWidth="1"/>
    <col min="12804" max="12804" width="15.5546875" style="26" customWidth="1"/>
    <col min="12805" max="12805" width="2.33203125" style="26" customWidth="1"/>
    <col min="12806" max="12806" width="45.6640625" style="26" customWidth="1"/>
    <col min="12807" max="12807" width="47.109375" style="26" customWidth="1"/>
    <col min="12808" max="13057" width="9.109375" style="26"/>
    <col min="13058" max="13058" width="12.88671875" style="26" customWidth="1"/>
    <col min="13059" max="13059" width="13" style="26" customWidth="1"/>
    <col min="13060" max="13060" width="15.5546875" style="26" customWidth="1"/>
    <col min="13061" max="13061" width="2.33203125" style="26" customWidth="1"/>
    <col min="13062" max="13062" width="45.6640625" style="26" customWidth="1"/>
    <col min="13063" max="13063" width="47.109375" style="26" customWidth="1"/>
    <col min="13064" max="13313" width="9.109375" style="26"/>
    <col min="13314" max="13314" width="12.88671875" style="26" customWidth="1"/>
    <col min="13315" max="13315" width="13" style="26" customWidth="1"/>
    <col min="13316" max="13316" width="15.5546875" style="26" customWidth="1"/>
    <col min="13317" max="13317" width="2.33203125" style="26" customWidth="1"/>
    <col min="13318" max="13318" width="45.6640625" style="26" customWidth="1"/>
    <col min="13319" max="13319" width="47.109375" style="26" customWidth="1"/>
    <col min="13320" max="13569" width="9.109375" style="26"/>
    <col min="13570" max="13570" width="12.88671875" style="26" customWidth="1"/>
    <col min="13571" max="13571" width="13" style="26" customWidth="1"/>
    <col min="13572" max="13572" width="15.5546875" style="26" customWidth="1"/>
    <col min="13573" max="13573" width="2.33203125" style="26" customWidth="1"/>
    <col min="13574" max="13574" width="45.6640625" style="26" customWidth="1"/>
    <col min="13575" max="13575" width="47.109375" style="26" customWidth="1"/>
    <col min="13576" max="13825" width="9.109375" style="26"/>
    <col min="13826" max="13826" width="12.88671875" style="26" customWidth="1"/>
    <col min="13827" max="13827" width="13" style="26" customWidth="1"/>
    <col min="13828" max="13828" width="15.5546875" style="26" customWidth="1"/>
    <col min="13829" max="13829" width="2.33203125" style="26" customWidth="1"/>
    <col min="13830" max="13830" width="45.6640625" style="26" customWidth="1"/>
    <col min="13831" max="13831" width="47.109375" style="26" customWidth="1"/>
    <col min="13832" max="14081" width="9.109375" style="26"/>
    <col min="14082" max="14082" width="12.88671875" style="26" customWidth="1"/>
    <col min="14083" max="14083" width="13" style="26" customWidth="1"/>
    <col min="14084" max="14084" width="15.5546875" style="26" customWidth="1"/>
    <col min="14085" max="14085" width="2.33203125" style="26" customWidth="1"/>
    <col min="14086" max="14086" width="45.6640625" style="26" customWidth="1"/>
    <col min="14087" max="14087" width="47.109375" style="26" customWidth="1"/>
    <col min="14088" max="14337" width="9.109375" style="26"/>
    <col min="14338" max="14338" width="12.88671875" style="26" customWidth="1"/>
    <col min="14339" max="14339" width="13" style="26" customWidth="1"/>
    <col min="14340" max="14340" width="15.5546875" style="26" customWidth="1"/>
    <col min="14341" max="14341" width="2.33203125" style="26" customWidth="1"/>
    <col min="14342" max="14342" width="45.6640625" style="26" customWidth="1"/>
    <col min="14343" max="14343" width="47.109375" style="26" customWidth="1"/>
    <col min="14344" max="14593" width="9.109375" style="26"/>
    <col min="14594" max="14594" width="12.88671875" style="26" customWidth="1"/>
    <col min="14595" max="14595" width="13" style="26" customWidth="1"/>
    <col min="14596" max="14596" width="15.5546875" style="26" customWidth="1"/>
    <col min="14597" max="14597" width="2.33203125" style="26" customWidth="1"/>
    <col min="14598" max="14598" width="45.6640625" style="26" customWidth="1"/>
    <col min="14599" max="14599" width="47.109375" style="26" customWidth="1"/>
    <col min="14600" max="14849" width="9.109375" style="26"/>
    <col min="14850" max="14850" width="12.88671875" style="26" customWidth="1"/>
    <col min="14851" max="14851" width="13" style="26" customWidth="1"/>
    <col min="14852" max="14852" width="15.5546875" style="26" customWidth="1"/>
    <col min="14853" max="14853" width="2.33203125" style="26" customWidth="1"/>
    <col min="14854" max="14854" width="45.6640625" style="26" customWidth="1"/>
    <col min="14855" max="14855" width="47.109375" style="26" customWidth="1"/>
    <col min="14856" max="15105" width="9.109375" style="26"/>
    <col min="15106" max="15106" width="12.88671875" style="26" customWidth="1"/>
    <col min="15107" max="15107" width="13" style="26" customWidth="1"/>
    <col min="15108" max="15108" width="15.5546875" style="26" customWidth="1"/>
    <col min="15109" max="15109" width="2.33203125" style="26" customWidth="1"/>
    <col min="15110" max="15110" width="45.6640625" style="26" customWidth="1"/>
    <col min="15111" max="15111" width="47.109375" style="26" customWidth="1"/>
    <col min="15112" max="15361" width="9.109375" style="26"/>
    <col min="15362" max="15362" width="12.88671875" style="26" customWidth="1"/>
    <col min="15363" max="15363" width="13" style="26" customWidth="1"/>
    <col min="15364" max="15364" width="15.5546875" style="26" customWidth="1"/>
    <col min="15365" max="15365" width="2.33203125" style="26" customWidth="1"/>
    <col min="15366" max="15366" width="45.6640625" style="26" customWidth="1"/>
    <col min="15367" max="15367" width="47.109375" style="26" customWidth="1"/>
    <col min="15368" max="15617" width="9.109375" style="26"/>
    <col min="15618" max="15618" width="12.88671875" style="26" customWidth="1"/>
    <col min="15619" max="15619" width="13" style="26" customWidth="1"/>
    <col min="15620" max="15620" width="15.5546875" style="26" customWidth="1"/>
    <col min="15621" max="15621" width="2.33203125" style="26" customWidth="1"/>
    <col min="15622" max="15622" width="45.6640625" style="26" customWidth="1"/>
    <col min="15623" max="15623" width="47.109375" style="26" customWidth="1"/>
    <col min="15624" max="15873" width="9.109375" style="26"/>
    <col min="15874" max="15874" width="12.88671875" style="26" customWidth="1"/>
    <col min="15875" max="15875" width="13" style="26" customWidth="1"/>
    <col min="15876" max="15876" width="15.5546875" style="26" customWidth="1"/>
    <col min="15877" max="15877" width="2.33203125" style="26" customWidth="1"/>
    <col min="15878" max="15878" width="45.6640625" style="26" customWidth="1"/>
    <col min="15879" max="15879" width="47.109375" style="26" customWidth="1"/>
    <col min="15880" max="16129" width="9.109375" style="26"/>
    <col min="16130" max="16130" width="12.88671875" style="26" customWidth="1"/>
    <col min="16131" max="16131" width="13" style="26" customWidth="1"/>
    <col min="16132" max="16132" width="15.5546875" style="26" customWidth="1"/>
    <col min="16133" max="16133" width="2.33203125" style="26" customWidth="1"/>
    <col min="16134" max="16134" width="45.6640625" style="26" customWidth="1"/>
    <col min="16135" max="16135" width="47.109375" style="26" customWidth="1"/>
    <col min="16136" max="16384" width="9.109375" style="26"/>
  </cols>
  <sheetData>
    <row r="1" spans="1:7" ht="17.399999999999999">
      <c r="A1" s="507" t="s">
        <v>501</v>
      </c>
      <c r="B1" s="508"/>
      <c r="C1" s="508"/>
      <c r="D1" s="508"/>
      <c r="E1" s="509"/>
      <c r="F1" s="509"/>
      <c r="G1" s="509"/>
    </row>
    <row r="2" spans="1:7" ht="7.2" customHeight="1">
      <c r="A2" s="180"/>
      <c r="B2" s="180"/>
      <c r="C2" s="180"/>
      <c r="D2" s="180"/>
      <c r="E2" s="181"/>
      <c r="F2" s="181"/>
      <c r="G2" s="182"/>
    </row>
    <row r="3" spans="1:7" ht="17.399999999999999" customHeight="1">
      <c r="A3" s="183"/>
      <c r="B3" s="184" t="s">
        <v>126</v>
      </c>
      <c r="C3" s="184" t="s">
        <v>151</v>
      </c>
      <c r="D3" s="184" t="s">
        <v>128</v>
      </c>
      <c r="E3" s="182"/>
      <c r="F3" s="182"/>
      <c r="G3" s="182"/>
    </row>
    <row r="4" spans="1:7">
      <c r="A4" s="71" t="s">
        <v>130</v>
      </c>
      <c r="B4" s="510" t="s">
        <v>152</v>
      </c>
      <c r="C4" s="510" t="s">
        <v>153</v>
      </c>
      <c r="D4" s="510" t="s">
        <v>154</v>
      </c>
      <c r="E4" s="182"/>
      <c r="F4" s="182"/>
      <c r="G4" s="182"/>
    </row>
    <row r="5" spans="1:7">
      <c r="A5" s="185"/>
      <c r="B5" s="511"/>
      <c r="C5" s="511" t="s">
        <v>155</v>
      </c>
      <c r="D5" s="511" t="s">
        <v>156</v>
      </c>
      <c r="E5" s="182"/>
      <c r="F5" s="182"/>
      <c r="G5" s="182"/>
    </row>
    <row r="6" spans="1:7" ht="6" customHeight="1">
      <c r="A6" s="183"/>
      <c r="B6" s="186"/>
      <c r="C6" s="186"/>
      <c r="D6" s="186"/>
      <c r="E6" s="182"/>
      <c r="F6" s="182"/>
      <c r="G6" s="182"/>
    </row>
    <row r="7" spans="1:7">
      <c r="A7" s="76">
        <v>1960</v>
      </c>
      <c r="B7" s="187">
        <v>186.9</v>
      </c>
      <c r="C7" s="188" t="s">
        <v>133</v>
      </c>
      <c r="D7" s="187">
        <v>341.3</v>
      </c>
      <c r="E7" s="189"/>
      <c r="F7" s="182"/>
      <c r="G7" s="182"/>
    </row>
    <row r="8" spans="1:7">
      <c r="A8" s="76">
        <v>1961</v>
      </c>
      <c r="B8" s="187">
        <v>262.5</v>
      </c>
      <c r="C8" s="188" t="s">
        <v>133</v>
      </c>
      <c r="D8" s="187">
        <v>356.2</v>
      </c>
      <c r="E8" s="189"/>
      <c r="F8" s="182"/>
      <c r="G8" s="182"/>
    </row>
    <row r="9" spans="1:7">
      <c r="A9" s="76">
        <v>1962</v>
      </c>
      <c r="B9" s="187">
        <v>291.60000000000002</v>
      </c>
      <c r="C9" s="187">
        <v>1.3</v>
      </c>
      <c r="D9" s="187">
        <v>3712.5</v>
      </c>
      <c r="E9" s="189"/>
      <c r="F9" s="182"/>
      <c r="G9" s="182"/>
    </row>
    <row r="10" spans="1:7">
      <c r="A10" s="76">
        <v>1963</v>
      </c>
      <c r="B10" s="187">
        <v>285.5</v>
      </c>
      <c r="C10" s="187">
        <v>0.7</v>
      </c>
      <c r="D10" s="187">
        <v>3303.3</v>
      </c>
      <c r="E10" s="189"/>
      <c r="F10" s="182"/>
      <c r="G10" s="182"/>
    </row>
    <row r="11" spans="1:7">
      <c r="A11" s="76">
        <v>1964</v>
      </c>
      <c r="B11" s="187">
        <v>293.8</v>
      </c>
      <c r="C11" s="187">
        <v>3.6</v>
      </c>
      <c r="D11" s="187">
        <v>2449.5</v>
      </c>
      <c r="E11" s="189"/>
      <c r="F11" s="182"/>
      <c r="G11" s="182"/>
    </row>
    <row r="12" spans="1:7">
      <c r="A12" s="76">
        <v>1965</v>
      </c>
      <c r="B12" s="187">
        <v>295.8</v>
      </c>
      <c r="C12" s="187">
        <v>0.7</v>
      </c>
      <c r="D12" s="187">
        <v>1992.3</v>
      </c>
      <c r="E12" s="189"/>
      <c r="F12" s="182"/>
      <c r="G12" s="182"/>
    </row>
    <row r="13" spans="1:7">
      <c r="A13" s="76">
        <v>1966</v>
      </c>
      <c r="B13" s="187">
        <v>323.5</v>
      </c>
      <c r="C13" s="187">
        <v>82.2</v>
      </c>
      <c r="D13" s="187">
        <v>2977.2</v>
      </c>
      <c r="E13" s="189"/>
      <c r="F13" s="182"/>
      <c r="G13" s="182"/>
    </row>
    <row r="14" spans="1:7">
      <c r="A14" s="76">
        <v>1967</v>
      </c>
      <c r="B14" s="187">
        <v>325.39999999999998</v>
      </c>
      <c r="C14" s="187">
        <v>6.1</v>
      </c>
      <c r="D14" s="187">
        <v>502.5</v>
      </c>
      <c r="E14" s="189"/>
      <c r="F14" s="182"/>
      <c r="G14" s="182"/>
    </row>
    <row r="15" spans="1:7">
      <c r="A15" s="76">
        <v>1968</v>
      </c>
      <c r="B15" s="187">
        <v>399.2</v>
      </c>
      <c r="C15" s="187">
        <v>22.9</v>
      </c>
      <c r="D15" s="187">
        <v>631.29999999999995</v>
      </c>
      <c r="E15" s="189"/>
      <c r="F15" s="182"/>
      <c r="G15" s="182"/>
    </row>
    <row r="16" spans="1:7">
      <c r="A16" s="76">
        <v>1969</v>
      </c>
      <c r="B16" s="187">
        <v>576.6</v>
      </c>
      <c r="C16" s="187">
        <v>104.9</v>
      </c>
      <c r="D16" s="187">
        <v>1520.5</v>
      </c>
      <c r="E16" s="189"/>
      <c r="F16" s="182"/>
      <c r="G16" s="182"/>
    </row>
    <row r="17" spans="1:7">
      <c r="A17" s="76">
        <v>1970</v>
      </c>
      <c r="B17" s="187">
        <v>722.7</v>
      </c>
      <c r="C17" s="187">
        <v>26</v>
      </c>
      <c r="D17" s="187">
        <v>2529.4</v>
      </c>
      <c r="E17" s="189"/>
      <c r="F17" s="182"/>
      <c r="G17" s="182"/>
    </row>
    <row r="18" spans="1:7">
      <c r="A18" s="76">
        <v>1971</v>
      </c>
      <c r="B18" s="187">
        <v>672</v>
      </c>
      <c r="C18" s="187">
        <v>0.2</v>
      </c>
      <c r="D18" s="187">
        <v>1079.8</v>
      </c>
      <c r="E18" s="189"/>
      <c r="F18" s="182"/>
      <c r="G18" s="182"/>
    </row>
    <row r="19" spans="1:7">
      <c r="A19" s="76">
        <v>1972</v>
      </c>
      <c r="B19" s="187">
        <v>768.7</v>
      </c>
      <c r="C19" s="187">
        <v>17.5</v>
      </c>
      <c r="D19" s="187">
        <v>1217.4000000000001</v>
      </c>
      <c r="E19" s="189"/>
      <c r="F19" s="182"/>
      <c r="G19" s="182"/>
    </row>
    <row r="20" spans="1:7">
      <c r="A20" s="76">
        <v>1973</v>
      </c>
      <c r="B20" s="187">
        <v>892.6</v>
      </c>
      <c r="C20" s="187">
        <v>152.19999999999999</v>
      </c>
      <c r="D20" s="187">
        <v>2167.4</v>
      </c>
      <c r="E20" s="189"/>
      <c r="F20" s="182"/>
      <c r="G20" s="182"/>
    </row>
    <row r="21" spans="1:7">
      <c r="A21" s="76">
        <v>1974</v>
      </c>
      <c r="B21" s="187">
        <v>854.6</v>
      </c>
      <c r="C21" s="187">
        <v>14</v>
      </c>
      <c r="D21" s="187">
        <v>1038</v>
      </c>
      <c r="E21" s="189"/>
      <c r="F21" s="182"/>
      <c r="G21" s="182"/>
    </row>
    <row r="22" spans="1:7">
      <c r="A22" s="76">
        <v>1975</v>
      </c>
      <c r="B22" s="187">
        <v>1061.3</v>
      </c>
      <c r="C22" s="187">
        <v>62.6</v>
      </c>
      <c r="D22" s="187">
        <v>1073.3</v>
      </c>
      <c r="E22" s="189"/>
      <c r="F22" s="182"/>
      <c r="G22" s="182"/>
    </row>
    <row r="23" spans="1:7">
      <c r="A23" s="76">
        <v>1976</v>
      </c>
      <c r="B23" s="187">
        <v>2373.6999999999998</v>
      </c>
      <c r="C23" s="187">
        <v>81.099999999999994</v>
      </c>
      <c r="D23" s="187">
        <v>708.5</v>
      </c>
      <c r="E23" s="189"/>
      <c r="F23" s="182"/>
      <c r="G23" s="182"/>
    </row>
    <row r="24" spans="1:7">
      <c r="A24" s="76">
        <v>1977</v>
      </c>
      <c r="B24" s="187">
        <v>3196.7</v>
      </c>
      <c r="C24" s="187">
        <v>195.3</v>
      </c>
      <c r="D24" s="187">
        <v>953.3</v>
      </c>
      <c r="E24" s="189"/>
      <c r="F24" s="182"/>
      <c r="G24" s="182"/>
    </row>
    <row r="25" spans="1:7">
      <c r="A25" s="76">
        <v>1978</v>
      </c>
      <c r="B25" s="187">
        <v>3184.2</v>
      </c>
      <c r="C25" s="187">
        <v>98.1</v>
      </c>
      <c r="D25" s="187">
        <v>909.4</v>
      </c>
      <c r="E25" s="189"/>
      <c r="F25" s="182"/>
      <c r="G25" s="182"/>
    </row>
    <row r="26" spans="1:7">
      <c r="A26" s="76">
        <v>1979</v>
      </c>
      <c r="B26" s="187">
        <v>3461.4</v>
      </c>
      <c r="C26" s="187">
        <v>146.5</v>
      </c>
      <c r="D26" s="187">
        <v>2320.4</v>
      </c>
      <c r="E26" s="189"/>
      <c r="F26" s="182"/>
      <c r="G26" s="182"/>
    </row>
    <row r="27" spans="1:7">
      <c r="A27" s="76">
        <v>1980</v>
      </c>
      <c r="B27" s="187">
        <v>3351.6</v>
      </c>
      <c r="C27" s="187">
        <v>58.6</v>
      </c>
      <c r="D27" s="187">
        <v>4182.1000000000004</v>
      </c>
      <c r="E27" s="189"/>
      <c r="F27" s="182"/>
      <c r="G27" s="182"/>
    </row>
    <row r="28" spans="1:7">
      <c r="A28" s="76">
        <v>1981</v>
      </c>
      <c r="B28" s="187">
        <v>3337.9</v>
      </c>
      <c r="C28" s="187">
        <v>38.5</v>
      </c>
      <c r="D28" s="187">
        <v>2069.4</v>
      </c>
      <c r="E28" s="189"/>
      <c r="F28" s="182"/>
      <c r="G28" s="182"/>
    </row>
    <row r="29" spans="1:7">
      <c r="A29" s="76">
        <v>1982</v>
      </c>
      <c r="B29" s="187">
        <v>2595.8000000000002</v>
      </c>
      <c r="C29" s="187">
        <v>30.6</v>
      </c>
      <c r="D29" s="187">
        <v>337</v>
      </c>
      <c r="E29" s="189"/>
      <c r="F29" s="182"/>
      <c r="G29" s="182"/>
    </row>
    <row r="30" spans="1:7">
      <c r="A30" s="76">
        <v>1983</v>
      </c>
      <c r="B30" s="187">
        <v>2356</v>
      </c>
      <c r="C30" s="187">
        <v>31</v>
      </c>
      <c r="D30" s="187">
        <v>335</v>
      </c>
      <c r="E30" s="189"/>
      <c r="F30" s="182"/>
      <c r="G30" s="182"/>
    </row>
    <row r="31" spans="1:7">
      <c r="A31" s="76">
        <v>1984</v>
      </c>
      <c r="B31" s="187">
        <v>5113</v>
      </c>
      <c r="C31" s="187">
        <v>78</v>
      </c>
      <c r="D31" s="187">
        <v>360</v>
      </c>
      <c r="E31" s="189"/>
      <c r="F31" s="182"/>
      <c r="G31" s="182"/>
    </row>
    <row r="32" spans="1:7">
      <c r="A32" s="76">
        <v>1985</v>
      </c>
      <c r="B32" s="187">
        <v>5480</v>
      </c>
      <c r="C32" s="187">
        <v>38</v>
      </c>
      <c r="D32" s="187">
        <v>468</v>
      </c>
      <c r="E32" s="189"/>
      <c r="F32" s="182"/>
      <c r="G32" s="182"/>
    </row>
    <row r="33" spans="1:16">
      <c r="A33" s="76">
        <v>1986</v>
      </c>
      <c r="B33" s="187">
        <v>7438</v>
      </c>
      <c r="C33" s="187">
        <v>25</v>
      </c>
      <c r="D33" s="187">
        <v>407</v>
      </c>
      <c r="E33" s="189"/>
      <c r="F33" s="182"/>
      <c r="G33" s="182"/>
    </row>
    <row r="34" spans="1:16">
      <c r="A34" s="76">
        <v>1987</v>
      </c>
      <c r="B34" s="187">
        <v>7530</v>
      </c>
      <c r="C34" s="187">
        <v>44</v>
      </c>
      <c r="D34" s="187">
        <v>478</v>
      </c>
      <c r="E34" s="189"/>
      <c r="F34" s="182"/>
      <c r="G34" s="182"/>
    </row>
    <row r="35" spans="1:16">
      <c r="A35" s="76">
        <v>1988</v>
      </c>
      <c r="B35" s="187">
        <v>10410</v>
      </c>
      <c r="C35" s="187">
        <v>63</v>
      </c>
      <c r="D35" s="187">
        <v>286</v>
      </c>
      <c r="E35" s="189"/>
      <c r="F35" s="182"/>
      <c r="G35" s="182"/>
    </row>
    <row r="36" spans="1:16">
      <c r="A36" s="76">
        <v>1989</v>
      </c>
      <c r="B36" s="187">
        <v>10208</v>
      </c>
      <c r="C36" s="187">
        <v>60</v>
      </c>
      <c r="D36" s="187">
        <v>336</v>
      </c>
      <c r="E36" s="187"/>
      <c r="F36" s="190"/>
      <c r="G36" s="190"/>
    </row>
    <row r="37" spans="1:16">
      <c r="A37" s="76">
        <v>1990</v>
      </c>
      <c r="B37" s="187">
        <v>9572.5519999999997</v>
      </c>
      <c r="C37" s="187">
        <v>66.616</v>
      </c>
      <c r="D37" s="187">
        <v>587.86900000000003</v>
      </c>
      <c r="E37" s="187"/>
      <c r="F37" s="190"/>
      <c r="G37" s="190"/>
      <c r="N37" s="191"/>
      <c r="O37" s="191"/>
      <c r="P37" s="191"/>
    </row>
    <row r="38" spans="1:16">
      <c r="A38" s="192">
        <v>1991</v>
      </c>
      <c r="B38" s="187">
        <v>10460.288</v>
      </c>
      <c r="C38" s="187">
        <v>46.091999999999999</v>
      </c>
      <c r="D38" s="187">
        <v>427.33499999999998</v>
      </c>
      <c r="E38" s="187"/>
      <c r="F38" s="190"/>
      <c r="G38" s="190"/>
      <c r="N38" s="191"/>
      <c r="O38" s="191"/>
      <c r="P38" s="191"/>
    </row>
    <row r="39" spans="1:16">
      <c r="A39" s="76">
        <v>1992</v>
      </c>
      <c r="B39" s="187">
        <v>11027.734</v>
      </c>
      <c r="C39" s="187">
        <v>37.706000000000003</v>
      </c>
      <c r="D39" s="187">
        <v>369.911</v>
      </c>
      <c r="E39" s="187"/>
      <c r="F39" s="190"/>
      <c r="G39" s="190"/>
      <c r="N39" s="191"/>
      <c r="O39" s="191"/>
      <c r="P39" s="191"/>
    </row>
    <row r="40" spans="1:16">
      <c r="A40" s="76">
        <v>1993</v>
      </c>
      <c r="B40" s="187">
        <v>9121.1939999999995</v>
      </c>
      <c r="C40" s="187">
        <v>50.515999999999998</v>
      </c>
      <c r="D40" s="187">
        <v>419.584</v>
      </c>
      <c r="E40" s="187"/>
      <c r="F40" s="190"/>
      <c r="G40" s="190"/>
      <c r="N40" s="191"/>
      <c r="O40" s="191"/>
      <c r="P40" s="191"/>
    </row>
    <row r="41" spans="1:16">
      <c r="A41" s="76">
        <v>1994</v>
      </c>
      <c r="B41" s="187">
        <v>10780.514999999999</v>
      </c>
      <c r="C41" s="187">
        <v>45.783999999999999</v>
      </c>
      <c r="D41" s="187">
        <v>765.29499999999996</v>
      </c>
      <c r="E41" s="187"/>
      <c r="F41" s="190"/>
      <c r="G41" s="190"/>
      <c r="N41" s="191"/>
      <c r="O41" s="191"/>
      <c r="P41" s="191"/>
    </row>
    <row r="42" spans="1:16">
      <c r="A42" s="76">
        <v>1995</v>
      </c>
      <c r="B42" s="187">
        <v>9640.7549999999992</v>
      </c>
      <c r="C42" s="187">
        <v>474.34899999999999</v>
      </c>
      <c r="D42" s="187">
        <v>626.28399999999999</v>
      </c>
      <c r="E42" s="187"/>
      <c r="F42" s="190"/>
      <c r="G42" s="190"/>
      <c r="N42" s="191"/>
      <c r="O42" s="191"/>
      <c r="P42" s="191"/>
    </row>
    <row r="43" spans="1:16">
      <c r="A43" s="76">
        <v>1996</v>
      </c>
      <c r="B43" s="187">
        <v>8074.8509999999997</v>
      </c>
      <c r="C43" s="187">
        <v>662.75199999999995</v>
      </c>
      <c r="D43" s="187">
        <v>707.35199999999998</v>
      </c>
      <c r="E43" s="187"/>
      <c r="F43" s="190"/>
      <c r="G43" s="190"/>
      <c r="N43" s="191"/>
      <c r="O43" s="191"/>
      <c r="P43" s="191"/>
    </row>
    <row r="44" spans="1:16">
      <c r="A44" s="76">
        <v>1997</v>
      </c>
      <c r="B44" s="187">
        <v>9464.6849999999995</v>
      </c>
      <c r="C44" s="187">
        <v>664.07299999999998</v>
      </c>
      <c r="D44" s="187">
        <v>673.04</v>
      </c>
      <c r="E44" s="187"/>
      <c r="F44" s="190"/>
      <c r="G44" s="190"/>
      <c r="N44" s="191"/>
      <c r="O44" s="191"/>
      <c r="P44" s="191"/>
    </row>
    <row r="45" spans="1:16">
      <c r="A45" s="76">
        <v>1998</v>
      </c>
      <c r="B45" s="187">
        <v>10896.465</v>
      </c>
      <c r="C45" s="187">
        <v>1072.4000000000001</v>
      </c>
      <c r="D45" s="187">
        <v>734.47799999999995</v>
      </c>
      <c r="E45" s="187"/>
      <c r="F45" s="190"/>
      <c r="G45" s="190"/>
      <c r="N45" s="191"/>
      <c r="O45" s="191"/>
      <c r="P45" s="191"/>
    </row>
    <row r="46" spans="1:16">
      <c r="A46" s="193">
        <v>1999</v>
      </c>
      <c r="B46" s="187">
        <v>10902.921</v>
      </c>
      <c r="C46" s="187">
        <v>1143.567</v>
      </c>
      <c r="D46" s="187">
        <v>520.46</v>
      </c>
      <c r="E46" s="187"/>
      <c r="F46" s="190"/>
      <c r="G46" s="190"/>
      <c r="N46" s="191"/>
      <c r="O46" s="191"/>
      <c r="P46" s="191"/>
    </row>
    <row r="47" spans="1:16">
      <c r="A47" s="76">
        <v>2000</v>
      </c>
      <c r="B47" s="187">
        <v>10385.396000000001</v>
      </c>
      <c r="C47" s="187">
        <v>1167.279</v>
      </c>
      <c r="D47" s="187">
        <v>409.23399999999998</v>
      </c>
      <c r="E47" s="187"/>
      <c r="F47" s="190"/>
      <c r="G47" s="190"/>
      <c r="N47" s="191"/>
      <c r="O47" s="191"/>
      <c r="P47" s="191"/>
    </row>
    <row r="48" spans="1:16">
      <c r="A48" s="193">
        <v>2001</v>
      </c>
      <c r="B48" s="187">
        <v>10838.145</v>
      </c>
      <c r="C48" s="187">
        <v>1080.865</v>
      </c>
      <c r="D48" s="187">
        <v>297.25</v>
      </c>
      <c r="E48" s="187"/>
      <c r="F48" s="190"/>
      <c r="G48" s="190"/>
      <c r="N48" s="191"/>
      <c r="O48" s="191"/>
      <c r="P48" s="191"/>
    </row>
    <row r="49" spans="1:16">
      <c r="A49" s="76">
        <v>2002</v>
      </c>
      <c r="B49" s="187">
        <v>9746.4110000000001</v>
      </c>
      <c r="C49" s="187">
        <v>1057.9870000000001</v>
      </c>
      <c r="D49" s="187">
        <v>244.602</v>
      </c>
      <c r="E49" s="187"/>
      <c r="F49" s="190"/>
      <c r="G49" s="190"/>
      <c r="N49" s="191"/>
      <c r="O49" s="191"/>
      <c r="P49" s="191"/>
    </row>
    <row r="50" spans="1:16">
      <c r="A50" s="76">
        <v>2003</v>
      </c>
      <c r="B50" s="187">
        <v>11031.665000000001</v>
      </c>
      <c r="C50" s="187">
        <v>981.13199999999995</v>
      </c>
      <c r="D50" s="187">
        <v>333.892</v>
      </c>
      <c r="E50" s="187"/>
      <c r="F50" s="190"/>
      <c r="G50" s="190"/>
      <c r="N50" s="191"/>
      <c r="O50" s="191"/>
      <c r="P50" s="191"/>
    </row>
    <row r="51" spans="1:16" ht="15.6">
      <c r="A51" s="193" t="s">
        <v>145</v>
      </c>
      <c r="B51" s="187">
        <v>11321.883</v>
      </c>
      <c r="C51" s="187">
        <v>752.11221</v>
      </c>
      <c r="D51" s="187">
        <v>260.67720000000003</v>
      </c>
      <c r="E51" s="187"/>
      <c r="F51" s="190"/>
      <c r="G51" s="190"/>
      <c r="N51" s="191"/>
      <c r="O51" s="191"/>
      <c r="P51" s="191"/>
    </row>
    <row r="52" spans="1:16" ht="15.6">
      <c r="A52" s="193" t="s">
        <v>146</v>
      </c>
      <c r="B52" s="187">
        <v>11587.5</v>
      </c>
      <c r="C52" s="187">
        <v>708.04258000000004</v>
      </c>
      <c r="D52" s="187">
        <v>275.96719000000002</v>
      </c>
      <c r="E52" s="187"/>
      <c r="F52" s="190"/>
      <c r="G52" s="190"/>
      <c r="N52" s="191"/>
      <c r="O52" s="191"/>
      <c r="P52" s="191"/>
    </row>
    <row r="53" spans="1:16" ht="15.6">
      <c r="A53" s="193" t="s">
        <v>147</v>
      </c>
      <c r="B53" s="187">
        <v>11302.084000000001</v>
      </c>
      <c r="C53" s="187">
        <v>727.01068999999995</v>
      </c>
      <c r="D53" s="187">
        <v>622.68889000000001</v>
      </c>
      <c r="E53" s="187"/>
      <c r="F53" s="190"/>
      <c r="G53" s="190"/>
      <c r="N53" s="191"/>
      <c r="O53" s="191"/>
      <c r="P53" s="191"/>
    </row>
    <row r="54" spans="1:16">
      <c r="A54" s="193" t="s">
        <v>157</v>
      </c>
      <c r="B54" s="187">
        <v>11928.924999999999</v>
      </c>
      <c r="C54" s="187">
        <v>824.077</v>
      </c>
      <c r="D54" s="187">
        <v>1044.933</v>
      </c>
      <c r="E54" s="187"/>
      <c r="F54" s="190"/>
      <c r="G54" s="190"/>
      <c r="N54" s="191"/>
      <c r="O54" s="191"/>
      <c r="P54" s="191"/>
    </row>
    <row r="55" spans="1:16">
      <c r="A55" s="193" t="s">
        <v>158</v>
      </c>
      <c r="B55" s="187">
        <v>12011.566999999999</v>
      </c>
      <c r="C55" s="187">
        <v>809.17200000000003</v>
      </c>
      <c r="D55" s="187">
        <v>573.07500000000005</v>
      </c>
      <c r="E55" s="187"/>
      <c r="F55" s="190"/>
      <c r="G55" s="190"/>
    </row>
    <row r="56" spans="1:16">
      <c r="A56" s="193" t="s">
        <v>159</v>
      </c>
      <c r="B56" s="187">
        <v>10151.222</v>
      </c>
      <c r="C56" s="187">
        <v>927.61900000000003</v>
      </c>
      <c r="D56" s="187">
        <v>771.58500000000004</v>
      </c>
      <c r="E56" s="187"/>
      <c r="F56" s="190"/>
      <c r="G56" s="190"/>
    </row>
    <row r="57" spans="1:16">
      <c r="A57" s="193" t="s">
        <v>160</v>
      </c>
      <c r="B57" s="187">
        <v>12005.206</v>
      </c>
      <c r="C57" s="187">
        <v>777.87599999999998</v>
      </c>
      <c r="D57" s="187">
        <v>726.80100000000004</v>
      </c>
      <c r="E57" s="187"/>
      <c r="F57" s="190"/>
      <c r="G57" s="190"/>
    </row>
    <row r="58" spans="1:16" ht="14.25" customHeight="1">
      <c r="A58" s="207" t="s">
        <v>399</v>
      </c>
      <c r="B58" s="194">
        <v>9772</v>
      </c>
      <c r="C58" s="187">
        <v>878</v>
      </c>
      <c r="D58" s="187">
        <v>4681</v>
      </c>
      <c r="E58" s="187"/>
      <c r="F58" s="190"/>
      <c r="G58" s="190"/>
    </row>
    <row r="59" spans="1:16" ht="14.25" customHeight="1">
      <c r="A59" s="207">
        <v>2012</v>
      </c>
      <c r="B59" s="242">
        <v>9064</v>
      </c>
      <c r="C59" s="187">
        <v>890</v>
      </c>
      <c r="D59" s="187">
        <v>5370</v>
      </c>
      <c r="E59" s="187"/>
      <c r="F59" s="190"/>
      <c r="G59" s="190"/>
    </row>
    <row r="60" spans="1:16" ht="14.25" customHeight="1">
      <c r="A60" s="551">
        <v>2013</v>
      </c>
      <c r="B60" s="187">
        <v>9570</v>
      </c>
      <c r="C60" s="187">
        <v>892</v>
      </c>
      <c r="D60" s="187">
        <v>7273</v>
      </c>
      <c r="E60" s="187"/>
      <c r="F60" s="190"/>
      <c r="G60" s="190"/>
    </row>
    <row r="61" spans="1:16" ht="4.5" customHeight="1">
      <c r="A61" s="195"/>
      <c r="B61" s="196"/>
      <c r="C61" s="196"/>
      <c r="D61" s="196"/>
      <c r="E61" s="98"/>
      <c r="F61" s="98"/>
      <c r="G61" s="98"/>
    </row>
    <row r="62" spans="1:16" ht="10.5" customHeight="1">
      <c r="A62" s="197" t="s">
        <v>161</v>
      </c>
      <c r="B62" s="198"/>
      <c r="C62" s="199"/>
      <c r="D62" s="199"/>
      <c r="E62" s="200"/>
      <c r="F62" s="200"/>
      <c r="G62" s="200"/>
    </row>
    <row r="63" spans="1:16" ht="4.5" customHeight="1">
      <c r="A63" s="195"/>
      <c r="B63" s="196"/>
      <c r="C63" s="196"/>
      <c r="D63" s="196"/>
      <c r="E63" s="98"/>
      <c r="F63" s="98"/>
      <c r="G63" s="98"/>
    </row>
    <row r="64" spans="1:16" ht="25.5" customHeight="1">
      <c r="A64" s="512" t="s">
        <v>162</v>
      </c>
      <c r="B64" s="512"/>
      <c r="C64" s="512"/>
      <c r="D64" s="512"/>
      <c r="E64" s="512"/>
      <c r="F64" s="512"/>
      <c r="G64" s="512"/>
    </row>
    <row r="65" spans="1:7" ht="4.5" customHeight="1">
      <c r="A65" s="195"/>
      <c r="B65" s="196"/>
      <c r="C65" s="196"/>
      <c r="D65" s="196"/>
      <c r="E65" s="98"/>
      <c r="F65" s="98"/>
      <c r="G65" s="98"/>
    </row>
    <row r="66" spans="1:7" ht="13.8">
      <c r="A66" s="201" t="s">
        <v>163</v>
      </c>
      <c r="B66" s="202"/>
      <c r="C66" s="202"/>
      <c r="D66" s="202"/>
      <c r="E66" s="203"/>
      <c r="F66" s="203"/>
      <c r="G66" s="203"/>
    </row>
    <row r="67" spans="1:7" ht="4.5" customHeight="1">
      <c r="A67" s="195"/>
      <c r="B67" s="196"/>
      <c r="C67" s="196"/>
      <c r="D67" s="196"/>
      <c r="E67" s="98"/>
      <c r="F67" s="98"/>
      <c r="G67" s="98"/>
    </row>
    <row r="68" spans="1:7" ht="36" customHeight="1">
      <c r="A68" s="513" t="s">
        <v>402</v>
      </c>
      <c r="B68" s="514"/>
      <c r="C68" s="514"/>
      <c r="D68" s="514"/>
      <c r="E68" s="514"/>
      <c r="F68" s="514"/>
      <c r="G68" s="514"/>
    </row>
    <row r="69" spans="1:7" ht="11.25" customHeight="1">
      <c r="A69" s="503" t="s">
        <v>484</v>
      </c>
      <c r="B69" s="503"/>
      <c r="C69" s="503"/>
      <c r="D69" s="503"/>
      <c r="E69" s="503"/>
      <c r="F69" s="503"/>
      <c r="G69" s="503"/>
    </row>
    <row r="70" spans="1:7" ht="15" customHeight="1">
      <c r="A70" s="503"/>
      <c r="B70" s="503"/>
      <c r="C70" s="503"/>
      <c r="D70" s="503"/>
      <c r="E70" s="503"/>
      <c r="F70" s="503"/>
      <c r="G70" s="503"/>
    </row>
    <row r="71" spans="1:7" ht="11.25" customHeight="1">
      <c r="A71" s="203"/>
    </row>
    <row r="72" spans="1:7" ht="51.75" customHeight="1">
      <c r="A72" s="504" t="s">
        <v>459</v>
      </c>
      <c r="B72" s="505"/>
      <c r="C72" s="505"/>
      <c r="D72" s="505"/>
      <c r="E72" s="506"/>
      <c r="F72" s="506"/>
      <c r="G72" s="506"/>
    </row>
  </sheetData>
  <mergeCells count="8">
    <mergeCell ref="A69:G70"/>
    <mergeCell ref="A72:G72"/>
    <mergeCell ref="A1:G1"/>
    <mergeCell ref="B4:B5"/>
    <mergeCell ref="C4:C5"/>
    <mergeCell ref="D4:D5"/>
    <mergeCell ref="A64:G64"/>
    <mergeCell ref="A68:G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31" workbookViewId="0">
      <selection activeCell="A56" sqref="A56:L59"/>
    </sheetView>
  </sheetViews>
  <sheetFormatPr defaultRowHeight="14.4"/>
  <cols>
    <col min="11" max="11" width="9" customWidth="1"/>
    <col min="12" max="12" width="10.109375" bestFit="1" customWidth="1"/>
  </cols>
  <sheetData>
    <row r="1" spans="1:13" ht="19.2">
      <c r="A1" s="106" t="s">
        <v>428</v>
      </c>
      <c r="B1" s="108"/>
      <c r="C1" s="108"/>
      <c r="D1" s="145"/>
      <c r="E1" s="145"/>
      <c r="F1" s="108"/>
      <c r="G1" s="100"/>
      <c r="H1" s="108"/>
      <c r="I1" s="100"/>
      <c r="J1" s="100"/>
      <c r="K1" s="100"/>
      <c r="L1" s="108"/>
      <c r="M1" s="108"/>
    </row>
    <row r="2" spans="1:13">
      <c r="A2" s="100"/>
      <c r="B2" s="100"/>
      <c r="C2" s="100"/>
      <c r="D2" s="418"/>
      <c r="E2" s="418"/>
      <c r="F2" s="100"/>
      <c r="G2" s="100"/>
      <c r="H2" s="100"/>
      <c r="I2" s="100"/>
      <c r="J2" s="100"/>
      <c r="K2" s="100"/>
      <c r="L2" s="100"/>
      <c r="M2" s="99"/>
    </row>
    <row r="3" spans="1:13" ht="15.6">
      <c r="A3" s="102"/>
      <c r="B3" s="520" t="s">
        <v>126</v>
      </c>
      <c r="C3" s="520"/>
      <c r="D3" s="520" t="s">
        <v>125</v>
      </c>
      <c r="E3" s="520"/>
      <c r="F3" s="520" t="s">
        <v>127</v>
      </c>
      <c r="G3" s="520"/>
      <c r="H3" s="520" t="s">
        <v>128</v>
      </c>
      <c r="I3" s="520"/>
      <c r="J3" s="520" t="s">
        <v>129</v>
      </c>
      <c r="K3" s="520"/>
      <c r="L3" s="101"/>
      <c r="M3" s="99"/>
    </row>
    <row r="4" spans="1:13">
      <c r="A4" s="103" t="s">
        <v>130</v>
      </c>
      <c r="B4" s="123" t="s">
        <v>131</v>
      </c>
      <c r="C4" s="122"/>
      <c r="D4" s="123" t="s">
        <v>131</v>
      </c>
      <c r="E4" s="122"/>
      <c r="F4" s="123" t="s">
        <v>131</v>
      </c>
      <c r="G4" s="104"/>
      <c r="H4" s="125" t="s">
        <v>132</v>
      </c>
      <c r="I4" s="104"/>
      <c r="J4" s="125" t="s">
        <v>132</v>
      </c>
      <c r="K4" s="104"/>
      <c r="L4" s="105" t="s">
        <v>61</v>
      </c>
      <c r="M4" s="99"/>
    </row>
    <row r="5" spans="1:13">
      <c r="A5" s="140"/>
      <c r="B5" s="99"/>
      <c r="C5" s="99"/>
      <c r="D5" s="99"/>
      <c r="E5" s="99"/>
      <c r="F5" s="99"/>
      <c r="G5" s="99"/>
      <c r="H5" s="99"/>
      <c r="I5" s="99"/>
      <c r="J5" s="99"/>
      <c r="K5" s="99"/>
      <c r="L5" s="109"/>
      <c r="M5" s="99"/>
    </row>
    <row r="6" spans="1:13">
      <c r="A6" s="110">
        <v>1960</v>
      </c>
      <c r="B6" s="117" t="s">
        <v>106</v>
      </c>
      <c r="C6" s="118"/>
      <c r="D6" s="115">
        <v>5801</v>
      </c>
      <c r="E6" s="116">
        <v>96.812416555407211</v>
      </c>
      <c r="F6" s="117" t="s">
        <v>106</v>
      </c>
      <c r="G6" s="136"/>
      <c r="H6" s="117" t="s">
        <v>106</v>
      </c>
      <c r="I6" s="111"/>
      <c r="J6" s="111"/>
      <c r="K6" s="111"/>
      <c r="L6" s="119">
        <v>5992</v>
      </c>
      <c r="M6" s="107"/>
    </row>
    <row r="7" spans="1:13">
      <c r="A7" s="110">
        <v>1961</v>
      </c>
      <c r="B7" s="116">
        <v>263</v>
      </c>
      <c r="C7" s="116">
        <v>3.8790560471976403</v>
      </c>
      <c r="D7" s="115">
        <v>6499</v>
      </c>
      <c r="E7" s="116">
        <v>95.855457227138643</v>
      </c>
      <c r="F7" s="116">
        <v>0</v>
      </c>
      <c r="G7" s="137" t="s">
        <v>133</v>
      </c>
      <c r="H7" s="116">
        <v>19</v>
      </c>
      <c r="I7" s="112" t="s">
        <v>133</v>
      </c>
      <c r="J7" s="112"/>
      <c r="K7" s="112"/>
      <c r="L7" s="119">
        <v>6780</v>
      </c>
      <c r="M7" s="126"/>
    </row>
    <row r="8" spans="1:13">
      <c r="A8" s="110">
        <v>1962</v>
      </c>
      <c r="B8" s="116">
        <v>291</v>
      </c>
      <c r="C8" s="116">
        <v>4.1270741738760464</v>
      </c>
      <c r="D8" s="115">
        <v>6410</v>
      </c>
      <c r="E8" s="116">
        <v>90.909090909090907</v>
      </c>
      <c r="F8" s="116">
        <v>1</v>
      </c>
      <c r="G8" s="137" t="s">
        <v>133</v>
      </c>
      <c r="H8" s="116">
        <v>349</v>
      </c>
      <c r="I8" s="133">
        <v>4.9496525315558078</v>
      </c>
      <c r="J8" s="133"/>
      <c r="K8" s="133"/>
      <c r="L8" s="119">
        <v>7051</v>
      </c>
      <c r="M8" s="126"/>
    </row>
    <row r="9" spans="1:13">
      <c r="A9" s="110">
        <v>1963</v>
      </c>
      <c r="B9" s="116">
        <v>284</v>
      </c>
      <c r="C9" s="116">
        <v>4.3069457082195939</v>
      </c>
      <c r="D9" s="115">
        <v>6011</v>
      </c>
      <c r="E9" s="116">
        <v>91.158629056718226</v>
      </c>
      <c r="F9" s="116">
        <v>0</v>
      </c>
      <c r="G9" s="137" t="s">
        <v>133</v>
      </c>
      <c r="H9" s="116">
        <v>299</v>
      </c>
      <c r="I9" s="133">
        <v>4.5344252350621774</v>
      </c>
      <c r="J9" s="133"/>
      <c r="K9" s="133"/>
      <c r="L9" s="119">
        <v>6594</v>
      </c>
      <c r="M9" s="126"/>
    </row>
    <row r="10" spans="1:13">
      <c r="A10" s="110">
        <v>1964</v>
      </c>
      <c r="B10" s="116">
        <v>286</v>
      </c>
      <c r="C10" s="116">
        <v>3.902305908036567</v>
      </c>
      <c r="D10" s="115">
        <v>6821</v>
      </c>
      <c r="E10" s="116">
        <v>93.068631464046931</v>
      </c>
      <c r="F10" s="116">
        <v>2</v>
      </c>
      <c r="G10" s="137" t="s">
        <v>133</v>
      </c>
      <c r="H10" s="124">
        <v>220</v>
      </c>
      <c r="I10" s="133">
        <v>3.0017737754127438</v>
      </c>
      <c r="J10" s="133"/>
      <c r="K10" s="133"/>
      <c r="L10" s="119">
        <v>7329</v>
      </c>
      <c r="M10" s="126"/>
    </row>
    <row r="11" spans="1:13">
      <c r="A11" s="110">
        <v>1965</v>
      </c>
      <c r="B11" s="116">
        <v>285</v>
      </c>
      <c r="C11" s="116">
        <v>3.2221594120972301</v>
      </c>
      <c r="D11" s="115">
        <v>8389</v>
      </c>
      <c r="E11" s="116">
        <v>94.84454494064444</v>
      </c>
      <c r="F11" s="116">
        <v>0</v>
      </c>
      <c r="G11" s="137" t="s">
        <v>133</v>
      </c>
      <c r="H11" s="116">
        <v>171</v>
      </c>
      <c r="I11" s="133">
        <v>1.933295647258338</v>
      </c>
      <c r="J11" s="133"/>
      <c r="K11" s="133"/>
      <c r="L11" s="119">
        <v>8845</v>
      </c>
      <c r="M11" s="126"/>
    </row>
    <row r="12" spans="1:13">
      <c r="A12" s="110">
        <v>1966</v>
      </c>
      <c r="B12" s="116">
        <v>317</v>
      </c>
      <c r="C12" s="116">
        <v>3.6976554298378628</v>
      </c>
      <c r="D12" s="115">
        <v>7940</v>
      </c>
      <c r="E12" s="116">
        <v>92.616353668494114</v>
      </c>
      <c r="F12" s="116">
        <v>43</v>
      </c>
      <c r="G12" s="137" t="s">
        <v>133</v>
      </c>
      <c r="H12" s="116">
        <v>273</v>
      </c>
      <c r="I12" s="133">
        <v>3.1844161903650998</v>
      </c>
      <c r="J12" s="133"/>
      <c r="K12" s="133"/>
      <c r="L12" s="119">
        <v>8573</v>
      </c>
      <c r="M12" s="126"/>
    </row>
    <row r="13" spans="1:13">
      <c r="A13" s="110">
        <v>1967</v>
      </c>
      <c r="B13" s="116">
        <v>314</v>
      </c>
      <c r="C13" s="116">
        <v>3.4654011698488021</v>
      </c>
      <c r="D13" s="115">
        <v>8703</v>
      </c>
      <c r="E13" s="116">
        <v>96.049001213994046</v>
      </c>
      <c r="F13" s="116">
        <v>3</v>
      </c>
      <c r="G13" s="137" t="s">
        <v>133</v>
      </c>
      <c r="H13" s="116">
        <v>41</v>
      </c>
      <c r="I13" s="112" t="s">
        <v>133</v>
      </c>
      <c r="J13" s="112"/>
      <c r="K13" s="112"/>
      <c r="L13" s="119">
        <v>9061</v>
      </c>
      <c r="M13" s="126"/>
    </row>
    <row r="14" spans="1:13">
      <c r="A14" s="110">
        <v>1968</v>
      </c>
      <c r="B14" s="116">
        <v>434</v>
      </c>
      <c r="C14" s="116">
        <v>4.6067296465343386</v>
      </c>
      <c r="D14" s="115">
        <v>8925</v>
      </c>
      <c r="E14" s="116">
        <v>94.735166118246468</v>
      </c>
      <c r="F14" s="116">
        <v>10</v>
      </c>
      <c r="G14" s="137" t="s">
        <v>133</v>
      </c>
      <c r="H14" s="116">
        <v>52</v>
      </c>
      <c r="I14" s="112" t="s">
        <v>133</v>
      </c>
      <c r="J14" s="112"/>
      <c r="K14" s="112"/>
      <c r="L14" s="119">
        <v>9421</v>
      </c>
      <c r="M14" s="126"/>
    </row>
    <row r="15" spans="1:13">
      <c r="A15" s="110">
        <v>1969</v>
      </c>
      <c r="B15" s="116">
        <v>735</v>
      </c>
      <c r="C15" s="116">
        <v>7.080242751180041</v>
      </c>
      <c r="D15" s="115">
        <v>9447</v>
      </c>
      <c r="E15" s="116">
        <v>91.002793565167124</v>
      </c>
      <c r="F15" s="116">
        <v>52</v>
      </c>
      <c r="G15" s="137" t="s">
        <v>133</v>
      </c>
      <c r="H15" s="116">
        <v>147</v>
      </c>
      <c r="I15" s="133">
        <v>1.4160485502360081</v>
      </c>
      <c r="J15" s="133"/>
      <c r="K15" s="133"/>
      <c r="L15" s="119">
        <v>10381</v>
      </c>
      <c r="M15" s="126"/>
    </row>
    <row r="16" spans="1:13">
      <c r="A16" s="110">
        <v>1970</v>
      </c>
      <c r="B16" s="116">
        <v>966</v>
      </c>
      <c r="C16" s="116">
        <v>9.7056163970662102</v>
      </c>
      <c r="D16" s="115">
        <v>8745</v>
      </c>
      <c r="E16" s="116">
        <v>87.862955892695666</v>
      </c>
      <c r="F16" s="116">
        <v>14</v>
      </c>
      <c r="G16" s="137" t="s">
        <v>133</v>
      </c>
      <c r="H16" s="116">
        <v>228</v>
      </c>
      <c r="I16" s="133">
        <v>2.2907666030342613</v>
      </c>
      <c r="J16" s="133"/>
      <c r="K16" s="133"/>
      <c r="L16" s="119">
        <v>9953</v>
      </c>
      <c r="M16" s="126"/>
    </row>
    <row r="17" spans="1:13">
      <c r="A17" s="110">
        <v>1971</v>
      </c>
      <c r="B17" s="116">
        <v>901</v>
      </c>
      <c r="C17" s="116">
        <v>8.5056169168318707</v>
      </c>
      <c r="D17" s="115">
        <v>9595</v>
      </c>
      <c r="E17" s="116">
        <v>90.578684036627962</v>
      </c>
      <c r="F17" s="116">
        <v>1</v>
      </c>
      <c r="G17" s="137" t="s">
        <v>133</v>
      </c>
      <c r="H17" s="116">
        <v>96</v>
      </c>
      <c r="I17" s="133">
        <v>0.90625885018408381</v>
      </c>
      <c r="J17" s="133"/>
      <c r="K17" s="133"/>
      <c r="L17" s="119">
        <v>10593</v>
      </c>
      <c r="M17" s="126"/>
    </row>
    <row r="18" spans="1:13">
      <c r="A18" s="110">
        <v>1972</v>
      </c>
      <c r="B18" s="120">
        <v>1079</v>
      </c>
      <c r="C18" s="116">
        <v>10.14193063257825</v>
      </c>
      <c r="D18" s="115">
        <v>9444</v>
      </c>
      <c r="E18" s="116">
        <v>88.76774132907228</v>
      </c>
      <c r="F18" s="116">
        <v>7</v>
      </c>
      <c r="G18" s="137" t="s">
        <v>133</v>
      </c>
      <c r="H18" s="116">
        <v>108</v>
      </c>
      <c r="I18" s="133">
        <v>1.0151330012219193</v>
      </c>
      <c r="J18" s="133"/>
      <c r="K18" s="133"/>
      <c r="L18" s="119">
        <v>10639</v>
      </c>
      <c r="M18" s="126"/>
    </row>
    <row r="19" spans="1:13">
      <c r="A19" s="110">
        <v>1973</v>
      </c>
      <c r="B19" s="120">
        <v>1303</v>
      </c>
      <c r="C19" s="116">
        <v>14.343901365037429</v>
      </c>
      <c r="D19" s="115">
        <v>7517</v>
      </c>
      <c r="E19" s="116">
        <v>82.749889916336414</v>
      </c>
      <c r="F19" s="116">
        <v>69</v>
      </c>
      <c r="G19" s="137" t="s">
        <v>133</v>
      </c>
      <c r="H19" s="116">
        <v>195</v>
      </c>
      <c r="I19" s="133">
        <v>2.1466314398943198</v>
      </c>
      <c r="J19" s="133"/>
      <c r="K19" s="133"/>
      <c r="L19" s="119">
        <v>9084</v>
      </c>
      <c r="M19" s="126"/>
    </row>
    <row r="20" spans="1:13">
      <c r="A20" s="110">
        <v>1974</v>
      </c>
      <c r="B20" s="120">
        <v>1210</v>
      </c>
      <c r="C20" s="116">
        <v>10.960144927536232</v>
      </c>
      <c r="D20" s="115">
        <v>9726</v>
      </c>
      <c r="E20" s="116">
        <v>88.097826086956516</v>
      </c>
      <c r="F20" s="116">
        <v>6</v>
      </c>
      <c r="G20" s="137" t="s">
        <v>133</v>
      </c>
      <c r="H20" s="116">
        <v>98</v>
      </c>
      <c r="I20" s="133">
        <v>0.88768115942028991</v>
      </c>
      <c r="J20" s="133"/>
      <c r="K20" s="133"/>
      <c r="L20" s="119">
        <v>11040</v>
      </c>
      <c r="M20" s="126"/>
    </row>
    <row r="21" spans="1:13">
      <c r="A21" s="110">
        <v>1975</v>
      </c>
      <c r="B21" s="120">
        <v>1544</v>
      </c>
      <c r="C21" s="116">
        <v>13.76482125345458</v>
      </c>
      <c r="D21" s="115">
        <v>9560</v>
      </c>
      <c r="E21" s="116">
        <v>85.22777926361772</v>
      </c>
      <c r="F21" s="116">
        <v>17</v>
      </c>
      <c r="G21" s="137" t="s">
        <v>133</v>
      </c>
      <c r="H21" s="116">
        <v>96</v>
      </c>
      <c r="I21" s="133">
        <v>0.85584380850494779</v>
      </c>
      <c r="J21" s="133"/>
      <c r="K21" s="133"/>
      <c r="L21" s="119">
        <v>11217</v>
      </c>
      <c r="M21" s="126"/>
    </row>
    <row r="22" spans="1:13">
      <c r="A22" s="110">
        <v>1976</v>
      </c>
      <c r="B22" s="120">
        <v>3558</v>
      </c>
      <c r="C22" s="116">
        <v>22.162700884514763</v>
      </c>
      <c r="D22" s="115">
        <v>12402</v>
      </c>
      <c r="E22" s="116">
        <v>77.251775258502548</v>
      </c>
      <c r="F22" s="116">
        <v>27</v>
      </c>
      <c r="G22" s="137" t="s">
        <v>133</v>
      </c>
      <c r="H22" s="116">
        <v>67</v>
      </c>
      <c r="I22" s="112" t="s">
        <v>133</v>
      </c>
      <c r="J22" s="112"/>
      <c r="K22" s="112"/>
      <c r="L22" s="119">
        <v>16054</v>
      </c>
      <c r="M22" s="126"/>
    </row>
    <row r="23" spans="1:13">
      <c r="A23" s="110">
        <v>1977</v>
      </c>
      <c r="B23" s="120">
        <v>4788</v>
      </c>
      <c r="C23" s="116">
        <v>35.65949206822075</v>
      </c>
      <c r="D23" s="115">
        <v>8460</v>
      </c>
      <c r="E23" s="116">
        <v>63.007373203247184</v>
      </c>
      <c r="F23" s="116">
        <v>92</v>
      </c>
      <c r="G23" s="133">
        <v>0.68518656438519399</v>
      </c>
      <c r="H23" s="116">
        <v>87</v>
      </c>
      <c r="I23" s="133">
        <v>0.64794816414686829</v>
      </c>
      <c r="J23" s="133"/>
      <c r="K23" s="133"/>
      <c r="L23" s="119">
        <v>13427</v>
      </c>
      <c r="M23" s="126"/>
    </row>
    <row r="24" spans="1:13">
      <c r="A24" s="110">
        <v>1978</v>
      </c>
      <c r="B24" s="120">
        <v>4871</v>
      </c>
      <c r="C24" s="116">
        <v>29.171158222541621</v>
      </c>
      <c r="D24" s="115">
        <v>11708</v>
      </c>
      <c r="E24" s="116">
        <v>70.11618157863218</v>
      </c>
      <c r="F24" s="116">
        <v>35</v>
      </c>
      <c r="G24" s="137" t="s">
        <v>133</v>
      </c>
      <c r="H24" s="116">
        <v>84</v>
      </c>
      <c r="I24" s="112" t="s">
        <v>133</v>
      </c>
      <c r="J24" s="112"/>
      <c r="K24" s="112"/>
      <c r="L24" s="119">
        <v>16698</v>
      </c>
      <c r="M24" s="126"/>
    </row>
    <row r="25" spans="1:13">
      <c r="A25" s="110">
        <v>1979</v>
      </c>
      <c r="B25" s="120">
        <v>5114</v>
      </c>
      <c r="C25" s="116">
        <v>32.564951604686705</v>
      </c>
      <c r="D25" s="115">
        <v>10344</v>
      </c>
      <c r="E25" s="116">
        <v>65.868568517575142</v>
      </c>
      <c r="F25" s="116">
        <v>58</v>
      </c>
      <c r="G25" s="137" t="s">
        <v>133</v>
      </c>
      <c r="H25" s="116">
        <v>188</v>
      </c>
      <c r="I25" s="133">
        <v>1.19714722363729</v>
      </c>
      <c r="J25" s="133"/>
      <c r="K25" s="133"/>
      <c r="L25" s="119">
        <v>15704</v>
      </c>
      <c r="M25" s="126"/>
    </row>
    <row r="26" spans="1:13">
      <c r="A26" s="110">
        <v>1980</v>
      </c>
      <c r="B26" s="120">
        <v>5140</v>
      </c>
      <c r="C26" s="116">
        <v>33.206279475418313</v>
      </c>
      <c r="D26" s="115">
        <v>9966</v>
      </c>
      <c r="E26" s="116">
        <v>64.384004134634026</v>
      </c>
      <c r="F26" s="116">
        <v>22</v>
      </c>
      <c r="G26" s="136" t="s">
        <v>133</v>
      </c>
      <c r="H26" s="116">
        <v>351</v>
      </c>
      <c r="I26" s="133">
        <v>2.2675883455003554</v>
      </c>
      <c r="J26" s="133"/>
      <c r="K26" s="133"/>
      <c r="L26" s="119">
        <v>15479</v>
      </c>
      <c r="M26" s="126"/>
    </row>
    <row r="27" spans="1:13">
      <c r="A27" s="110">
        <v>1981</v>
      </c>
      <c r="B27" s="120">
        <v>5047</v>
      </c>
      <c r="C27" s="116">
        <v>30.478893652998369</v>
      </c>
      <c r="D27" s="115">
        <v>11323</v>
      </c>
      <c r="E27" s="116">
        <v>68.379733075668824</v>
      </c>
      <c r="F27" s="116">
        <v>13</v>
      </c>
      <c r="G27" s="136" t="s">
        <v>133</v>
      </c>
      <c r="H27" s="116">
        <v>176</v>
      </c>
      <c r="I27" s="133">
        <v>1.062866115103569</v>
      </c>
      <c r="J27" s="133"/>
      <c r="K27" s="133"/>
      <c r="L27" s="119">
        <v>16559</v>
      </c>
      <c r="M27" s="126"/>
    </row>
    <row r="28" spans="1:13">
      <c r="A28" s="110">
        <v>1982</v>
      </c>
      <c r="B28" s="120">
        <v>3853</v>
      </c>
      <c r="C28" s="116">
        <v>26.005669546436284</v>
      </c>
      <c r="D28" s="115">
        <v>10920</v>
      </c>
      <c r="E28" s="116">
        <v>73.704103671706264</v>
      </c>
      <c r="F28" s="116">
        <v>10</v>
      </c>
      <c r="G28" s="136" t="s">
        <v>133</v>
      </c>
      <c r="H28" s="116">
        <v>33</v>
      </c>
      <c r="I28" s="112" t="s">
        <v>133</v>
      </c>
      <c r="J28" s="112"/>
      <c r="K28" s="112"/>
      <c r="L28" s="119">
        <v>14816</v>
      </c>
      <c r="M28" s="126"/>
    </row>
    <row r="29" spans="1:13">
      <c r="A29" s="110">
        <v>1983</v>
      </c>
      <c r="B29" s="120">
        <v>3452</v>
      </c>
      <c r="C29" s="116">
        <v>22.925863887461858</v>
      </c>
      <c r="D29" s="115">
        <v>11561.22976</v>
      </c>
      <c r="E29" s="116">
        <v>76.781917685235612</v>
      </c>
      <c r="F29" s="116">
        <v>10</v>
      </c>
      <c r="G29" s="136" t="s">
        <v>133</v>
      </c>
      <c r="H29" s="116">
        <v>34</v>
      </c>
      <c r="I29" s="112" t="s">
        <v>133</v>
      </c>
      <c r="J29" s="112"/>
      <c r="K29" s="112"/>
      <c r="L29" s="121">
        <v>15057.22976</v>
      </c>
      <c r="M29" s="126"/>
    </row>
    <row r="30" spans="1:13">
      <c r="A30" s="110">
        <v>1984</v>
      </c>
      <c r="B30" s="120">
        <v>7650</v>
      </c>
      <c r="C30" s="116">
        <v>40.608266607315954</v>
      </c>
      <c r="D30" s="115">
        <v>11112.5288</v>
      </c>
      <c r="E30" s="116">
        <v>58.988304861683247</v>
      </c>
      <c r="F30" s="116">
        <v>36</v>
      </c>
      <c r="G30" s="136" t="s">
        <v>133</v>
      </c>
      <c r="H30" s="116">
        <v>40</v>
      </c>
      <c r="I30" s="112" t="s">
        <v>133</v>
      </c>
      <c r="J30" s="112"/>
      <c r="K30" s="112"/>
      <c r="L30" s="121">
        <v>18838.5288</v>
      </c>
      <c r="M30" s="126"/>
    </row>
    <row r="31" spans="1:13">
      <c r="A31" s="110">
        <v>1985</v>
      </c>
      <c r="B31" s="120">
        <v>8465</v>
      </c>
      <c r="C31" s="116">
        <v>45.226768242137766</v>
      </c>
      <c r="D31" s="115">
        <v>10177.79169</v>
      </c>
      <c r="E31" s="116">
        <v>54.377864852969374</v>
      </c>
      <c r="F31" s="116">
        <v>16</v>
      </c>
      <c r="G31" s="136" t="s">
        <v>133</v>
      </c>
      <c r="H31" s="116">
        <v>58</v>
      </c>
      <c r="I31" s="112" t="s">
        <v>133</v>
      </c>
      <c r="J31" s="112"/>
      <c r="K31" s="112"/>
      <c r="L31" s="121">
        <v>18716.791689999998</v>
      </c>
      <c r="M31" s="126"/>
    </row>
    <row r="32" spans="1:13">
      <c r="A32" s="110">
        <v>1986</v>
      </c>
      <c r="B32" s="120">
        <v>11469</v>
      </c>
      <c r="C32" s="116">
        <v>51.216661278192213</v>
      </c>
      <c r="D32" s="115">
        <v>10863.10356</v>
      </c>
      <c r="E32" s="116">
        <v>48.510933425969469</v>
      </c>
      <c r="F32" s="116">
        <v>9</v>
      </c>
      <c r="G32" s="136" t="s">
        <v>133</v>
      </c>
      <c r="H32" s="116">
        <v>52</v>
      </c>
      <c r="I32" s="112" t="s">
        <v>133</v>
      </c>
      <c r="J32" s="112"/>
      <c r="K32" s="112"/>
      <c r="L32" s="121">
        <v>22393.10356</v>
      </c>
      <c r="M32" s="126"/>
    </row>
    <row r="33" spans="1:13">
      <c r="A33" s="110">
        <v>1987</v>
      </c>
      <c r="B33" s="120">
        <v>11836</v>
      </c>
      <c r="C33" s="116">
        <v>56.789572453356463</v>
      </c>
      <c r="D33" s="115">
        <v>8930.8543910000008</v>
      </c>
      <c r="E33" s="116">
        <v>42.850574730320311</v>
      </c>
      <c r="F33" s="116">
        <v>17</v>
      </c>
      <c r="G33" s="136" t="s">
        <v>133</v>
      </c>
      <c r="H33" s="116">
        <v>58</v>
      </c>
      <c r="I33" s="112" t="s">
        <v>133</v>
      </c>
      <c r="J33" s="112"/>
      <c r="K33" s="112"/>
      <c r="L33" s="121">
        <v>20841.854391000001</v>
      </c>
      <c r="M33" s="126"/>
    </row>
    <row r="34" spans="1:13">
      <c r="A34" s="110">
        <v>1988</v>
      </c>
      <c r="B34" s="120">
        <v>16462</v>
      </c>
      <c r="C34" s="116">
        <v>66.445667201643559</v>
      </c>
      <c r="D34" s="115">
        <v>8246.1293549999991</v>
      </c>
      <c r="E34" s="116">
        <v>33.283900305189754</v>
      </c>
      <c r="F34" s="116">
        <v>30</v>
      </c>
      <c r="G34" s="136" t="s">
        <v>133</v>
      </c>
      <c r="H34" s="116">
        <v>37</v>
      </c>
      <c r="I34" s="112" t="s">
        <v>133</v>
      </c>
      <c r="J34" s="112"/>
      <c r="K34" s="112"/>
      <c r="L34" s="121">
        <v>24775.129354999997</v>
      </c>
      <c r="M34" s="126"/>
    </row>
    <row r="35" spans="1:13">
      <c r="A35" s="110">
        <v>1989</v>
      </c>
      <c r="B35" s="120">
        <v>16129</v>
      </c>
      <c r="C35" s="116">
        <v>62.558168119873351</v>
      </c>
      <c r="D35" s="115">
        <v>9580.4045760000008</v>
      </c>
      <c r="E35" s="116">
        <v>37.158693044938431</v>
      </c>
      <c r="F35" s="116">
        <v>30</v>
      </c>
      <c r="G35" s="136" t="s">
        <v>133</v>
      </c>
      <c r="H35" s="116">
        <v>43</v>
      </c>
      <c r="I35" s="112" t="s">
        <v>133</v>
      </c>
      <c r="J35" s="112"/>
      <c r="K35" s="112"/>
      <c r="L35" s="121">
        <v>25782.404576000001</v>
      </c>
      <c r="M35" s="126"/>
    </row>
    <row r="36" spans="1:13">
      <c r="A36" s="110">
        <v>1990</v>
      </c>
      <c r="B36" s="126">
        <v>15119.619000000001</v>
      </c>
      <c r="C36" s="116">
        <v>58.330348907221662</v>
      </c>
      <c r="D36" s="126">
        <v>10716.816999999999</v>
      </c>
      <c r="E36" s="116">
        <v>41.344671104797321</v>
      </c>
      <c r="F36" s="126">
        <v>28.981999999999999</v>
      </c>
      <c r="G36" s="136" t="s">
        <v>133</v>
      </c>
      <c r="H36" s="126">
        <v>55.255000000000003</v>
      </c>
      <c r="I36" s="112" t="s">
        <v>133</v>
      </c>
      <c r="J36" s="112"/>
      <c r="K36" s="112"/>
      <c r="L36" s="121">
        <v>25920.672999999999</v>
      </c>
      <c r="M36" s="126"/>
    </row>
    <row r="37" spans="1:13">
      <c r="A37" s="110">
        <v>1991</v>
      </c>
      <c r="B37" s="126">
        <v>16432.52</v>
      </c>
      <c r="C37" s="116">
        <v>57.750111801198578</v>
      </c>
      <c r="D37" s="126">
        <v>11970.007</v>
      </c>
      <c r="E37" s="116">
        <v>42.067147492358423</v>
      </c>
      <c r="F37" s="126">
        <v>19.654</v>
      </c>
      <c r="G37" s="136" t="s">
        <v>133</v>
      </c>
      <c r="H37" s="126">
        <v>32.344000000000001</v>
      </c>
      <c r="I37" s="112" t="s">
        <v>133</v>
      </c>
      <c r="J37" s="112"/>
      <c r="K37" s="112"/>
      <c r="L37" s="121">
        <v>28454.525000000001</v>
      </c>
      <c r="M37" s="126"/>
    </row>
    <row r="38" spans="1:13">
      <c r="A38" s="110">
        <v>1992</v>
      </c>
      <c r="B38" s="126">
        <v>17453.832999999999</v>
      </c>
      <c r="C38" s="116">
        <v>67.712989922950612</v>
      </c>
      <c r="D38" s="126">
        <v>8270.8379999999997</v>
      </c>
      <c r="E38" s="116">
        <v>32.08711634563921</v>
      </c>
      <c r="F38" s="126">
        <v>16.956</v>
      </c>
      <c r="G38" s="136" t="s">
        <v>133</v>
      </c>
      <c r="H38" s="126">
        <v>34.569000000000003</v>
      </c>
      <c r="I38" s="112" t="s">
        <v>133</v>
      </c>
      <c r="J38" s="112"/>
      <c r="K38" s="112"/>
      <c r="L38" s="121">
        <v>25776.196</v>
      </c>
      <c r="M38" s="126"/>
    </row>
    <row r="39" spans="1:13">
      <c r="A39" s="110">
        <v>1993</v>
      </c>
      <c r="B39" s="126">
        <v>14082.858</v>
      </c>
      <c r="C39" s="116">
        <v>59.286421386603948</v>
      </c>
      <c r="D39" s="126">
        <v>9614.0879999999997</v>
      </c>
      <c r="E39" s="116">
        <v>40.47366467913632</v>
      </c>
      <c r="F39" s="126">
        <v>22.068999999999999</v>
      </c>
      <c r="G39" s="136" t="s">
        <v>133</v>
      </c>
      <c r="H39" s="126">
        <v>34.92</v>
      </c>
      <c r="I39" s="112" t="s">
        <v>133</v>
      </c>
      <c r="J39" s="112"/>
      <c r="K39" s="112"/>
      <c r="L39" s="121">
        <v>23753.935000000001</v>
      </c>
      <c r="M39" s="126"/>
    </row>
    <row r="40" spans="1:13">
      <c r="A40" s="110">
        <v>1994</v>
      </c>
      <c r="B40" s="126">
        <v>16809.388999999999</v>
      </c>
      <c r="C40" s="116">
        <v>67.097338665550282</v>
      </c>
      <c r="D40" s="126">
        <v>8149.5069999999996</v>
      </c>
      <c r="E40" s="116">
        <v>32.530048006877152</v>
      </c>
      <c r="F40" s="126">
        <v>20.122</v>
      </c>
      <c r="G40" s="136" t="s">
        <v>133</v>
      </c>
      <c r="H40" s="126">
        <v>73.225999999999999</v>
      </c>
      <c r="I40" s="112" t="s">
        <v>133</v>
      </c>
      <c r="J40" s="112"/>
      <c r="K40" s="112"/>
      <c r="L40" s="121">
        <v>25052.243999999999</v>
      </c>
      <c r="M40" s="126"/>
    </row>
    <row r="41" spans="1:13">
      <c r="A41" s="110">
        <v>1995</v>
      </c>
      <c r="B41" s="126">
        <v>14934.147000000001</v>
      </c>
      <c r="C41" s="116">
        <v>57.667942036990524</v>
      </c>
      <c r="D41" s="126">
        <v>10745.852999999999</v>
      </c>
      <c r="E41" s="116">
        <v>41.49491952516744</v>
      </c>
      <c r="F41" s="126">
        <v>168.054</v>
      </c>
      <c r="G41" s="133">
        <v>0.64893752090992585</v>
      </c>
      <c r="H41" s="126">
        <v>48.738</v>
      </c>
      <c r="I41" s="112" t="s">
        <v>133</v>
      </c>
      <c r="J41" s="112"/>
      <c r="K41" s="112"/>
      <c r="L41" s="121">
        <v>25896.792000000001</v>
      </c>
      <c r="M41" s="126"/>
    </row>
    <row r="42" spans="1:13">
      <c r="A42" s="110">
        <v>1996</v>
      </c>
      <c r="B42" s="126">
        <v>12462.505999999999</v>
      </c>
      <c r="C42" s="116">
        <v>46.57551560799434</v>
      </c>
      <c r="D42" s="126">
        <v>13794.931</v>
      </c>
      <c r="E42" s="116">
        <v>51.555122549325546</v>
      </c>
      <c r="F42" s="126">
        <v>444.94799999999998</v>
      </c>
      <c r="G42" s="133">
        <v>1.6628824506680973</v>
      </c>
      <c r="H42" s="126">
        <v>55.249000000000002</v>
      </c>
      <c r="I42" s="112" t="s">
        <v>133</v>
      </c>
      <c r="J42" s="112"/>
      <c r="K42" s="112"/>
      <c r="L42" s="121">
        <v>26757.633999999998</v>
      </c>
      <c r="M42" s="126"/>
    </row>
    <row r="43" spans="1:13">
      <c r="A43" s="110">
        <v>1997</v>
      </c>
      <c r="B43" s="126">
        <v>14616.02</v>
      </c>
      <c r="C43" s="116">
        <v>51.270327976709218</v>
      </c>
      <c r="D43" s="126">
        <v>13406.494000000001</v>
      </c>
      <c r="E43" s="116">
        <v>47.027531735573994</v>
      </c>
      <c r="F43" s="126">
        <v>436.63200000000001</v>
      </c>
      <c r="G43" s="133">
        <v>1.5316252882198094</v>
      </c>
      <c r="H43" s="126">
        <v>48.61</v>
      </c>
      <c r="I43" s="112" t="s">
        <v>133</v>
      </c>
      <c r="J43" s="112"/>
      <c r="K43" s="112"/>
      <c r="L43" s="121">
        <v>28507.756000000001</v>
      </c>
      <c r="M43" s="126"/>
    </row>
    <row r="44" spans="1:13">
      <c r="A44" s="110">
        <v>1998</v>
      </c>
      <c r="B44" s="126">
        <v>16784.786</v>
      </c>
      <c r="C44" s="116">
        <v>59.13210576781244</v>
      </c>
      <c r="D44" s="126">
        <v>11117.94</v>
      </c>
      <c r="E44" s="116">
        <v>39.168042059052325</v>
      </c>
      <c r="F44" s="126">
        <v>426.73099999999999</v>
      </c>
      <c r="G44" s="133">
        <v>1.5033556356574562</v>
      </c>
      <c r="H44" s="126">
        <v>55.776000000000003</v>
      </c>
      <c r="I44" s="112" t="s">
        <v>133</v>
      </c>
      <c r="J44" s="112"/>
      <c r="K44" s="112"/>
      <c r="L44" s="121">
        <v>28385.233</v>
      </c>
      <c r="M44" s="107"/>
    </row>
    <row r="45" spans="1:13" ht="15.6">
      <c r="A45" s="114" t="s">
        <v>134</v>
      </c>
      <c r="B45" s="126">
        <v>16993.154999999999</v>
      </c>
      <c r="C45" s="116">
        <v>54.224044189081752</v>
      </c>
      <c r="D45" s="115">
        <v>11879.221657</v>
      </c>
      <c r="E45" s="116">
        <v>44.105294200648899</v>
      </c>
      <c r="F45" s="126">
        <v>486.959</v>
      </c>
      <c r="G45" s="133">
        <v>1.5538542627470333</v>
      </c>
      <c r="H45" s="126">
        <v>36.606000000000002</v>
      </c>
      <c r="I45" s="112" t="s">
        <v>133</v>
      </c>
      <c r="J45" s="112"/>
      <c r="K45" s="112"/>
      <c r="L45" s="121">
        <v>29476.495656999999</v>
      </c>
      <c r="M45" s="115"/>
    </row>
    <row r="46" spans="1:13">
      <c r="A46" s="110">
        <v>2000</v>
      </c>
      <c r="B46" s="126">
        <v>16200.839</v>
      </c>
      <c r="C46" s="116">
        <v>61.435244879201434</v>
      </c>
      <c r="D46" s="126">
        <v>9623.2569999999996</v>
      </c>
      <c r="E46" s="116">
        <v>36.492378594126471</v>
      </c>
      <c r="F46" s="126">
        <v>519.89099999999996</v>
      </c>
      <c r="G46" s="133">
        <v>1.9714800508475465</v>
      </c>
      <c r="H46" s="126">
        <v>26.606999999999999</v>
      </c>
      <c r="I46" s="112" t="s">
        <v>133</v>
      </c>
      <c r="J46" s="112"/>
      <c r="K46" s="112"/>
      <c r="L46" s="121">
        <v>26370.594000000001</v>
      </c>
      <c r="M46" s="126"/>
    </row>
    <row r="47" spans="1:13">
      <c r="A47" s="110">
        <v>2001</v>
      </c>
      <c r="B47" s="126">
        <v>17035.883000000002</v>
      </c>
      <c r="C47" s="116">
        <v>70.492161644817358</v>
      </c>
      <c r="D47" s="126">
        <v>6613.4740000000002</v>
      </c>
      <c r="E47" s="116">
        <v>27.365653910736349</v>
      </c>
      <c r="F47" s="126">
        <v>497.61399999999998</v>
      </c>
      <c r="G47" s="133">
        <v>2.0590589008344415</v>
      </c>
      <c r="H47" s="126">
        <v>20.088999999999999</v>
      </c>
      <c r="I47" s="112" t="s">
        <v>133</v>
      </c>
      <c r="J47" s="112"/>
      <c r="K47" s="112"/>
      <c r="L47" s="121">
        <v>24167.06</v>
      </c>
      <c r="M47" s="126"/>
    </row>
    <row r="48" spans="1:13">
      <c r="A48" s="110">
        <v>2002</v>
      </c>
      <c r="B48" s="126">
        <v>15337.829</v>
      </c>
      <c r="C48" s="116">
        <v>60.40637901309811</v>
      </c>
      <c r="D48" s="126">
        <v>9566.9089999999997</v>
      </c>
      <c r="E48" s="116">
        <v>37.678235364197853</v>
      </c>
      <c r="F48" s="126">
        <v>469.65899999999999</v>
      </c>
      <c r="G48" s="133">
        <v>1.8497011252969795</v>
      </c>
      <c r="H48" s="126">
        <v>16.678000000000001</v>
      </c>
      <c r="I48" s="112" t="s">
        <v>133</v>
      </c>
      <c r="J48" s="112"/>
      <c r="K48" s="112"/>
      <c r="L48" s="121">
        <v>25391.075000000001</v>
      </c>
      <c r="M48" s="126"/>
    </row>
    <row r="49" spans="1:13">
      <c r="A49" s="110">
        <v>2003</v>
      </c>
      <c r="B49" s="126">
        <v>17048.634999999998</v>
      </c>
      <c r="C49" s="116">
        <v>65.12571472599609</v>
      </c>
      <c r="D49" s="126">
        <v>8701.7720000000008</v>
      </c>
      <c r="E49" s="116">
        <v>33.240732814249377</v>
      </c>
      <c r="F49" s="126">
        <v>402.16399999999999</v>
      </c>
      <c r="G49" s="133">
        <v>1.5362648057786148</v>
      </c>
      <c r="H49" s="126">
        <v>25.468</v>
      </c>
      <c r="I49" s="112" t="s">
        <v>133</v>
      </c>
      <c r="J49" s="112"/>
      <c r="K49" s="112"/>
      <c r="L49" s="121">
        <v>26178.039000000001</v>
      </c>
      <c r="M49" s="126"/>
    </row>
    <row r="50" spans="1:13">
      <c r="A50" s="110">
        <v>2004</v>
      </c>
      <c r="B50" s="126">
        <v>17380.227999999999</v>
      </c>
      <c r="C50" s="116">
        <v>65.086323067567292</v>
      </c>
      <c r="D50" s="126">
        <v>8856.0310000000009</v>
      </c>
      <c r="E50" s="116">
        <v>33.164495584430256</v>
      </c>
      <c r="F50" s="126">
        <v>439.137</v>
      </c>
      <c r="G50" s="133">
        <v>1.644501594163339</v>
      </c>
      <c r="H50" s="126">
        <v>27.952999999999999</v>
      </c>
      <c r="I50" s="112" t="s">
        <v>133</v>
      </c>
      <c r="J50" s="112"/>
      <c r="K50" s="112"/>
      <c r="L50" s="121">
        <v>26703.348999999998</v>
      </c>
      <c r="M50" s="126"/>
    </row>
    <row r="51" spans="1:13">
      <c r="A51" s="110">
        <v>2005</v>
      </c>
      <c r="B51" s="126">
        <v>17823.339</v>
      </c>
      <c r="C51" s="116">
        <v>63.991877641728557</v>
      </c>
      <c r="D51" s="126">
        <v>9587.3490000000002</v>
      </c>
      <c r="E51" s="116">
        <v>34.421859120591755</v>
      </c>
      <c r="F51" s="126">
        <v>414.87599999999998</v>
      </c>
      <c r="G51" s="133">
        <v>1.4895466123653811</v>
      </c>
      <c r="H51" s="126">
        <v>26.937999999999999</v>
      </c>
      <c r="I51" s="112" t="s">
        <v>133</v>
      </c>
      <c r="J51" s="112"/>
      <c r="K51" s="112"/>
      <c r="L51" s="121">
        <v>27852.502</v>
      </c>
      <c r="M51" s="126"/>
    </row>
    <row r="52" spans="1:13">
      <c r="A52" s="110">
        <v>2006</v>
      </c>
      <c r="B52" s="126">
        <v>17085.080000000002</v>
      </c>
      <c r="C52" s="116">
        <v>60.719068914665499</v>
      </c>
      <c r="D52" s="126">
        <v>10130.161</v>
      </c>
      <c r="E52" s="116">
        <v>36.001818187310604</v>
      </c>
      <c r="F52" s="126">
        <v>419.12400000000002</v>
      </c>
      <c r="G52" s="133">
        <v>1.4895346723451257</v>
      </c>
      <c r="H52" s="126">
        <v>67.58</v>
      </c>
      <c r="I52" s="112" t="s">
        <v>133</v>
      </c>
      <c r="J52" s="126">
        <v>435.97</v>
      </c>
      <c r="K52" s="133">
        <v>1.5494040692069757</v>
      </c>
      <c r="L52" s="121">
        <v>28137.915000000001</v>
      </c>
      <c r="M52" s="126"/>
    </row>
    <row r="53" spans="1:13">
      <c r="A53" s="110">
        <v>2007</v>
      </c>
      <c r="B53" s="126">
        <v>18356.775000000001</v>
      </c>
      <c r="C53" s="116">
        <v>63.73539843601408</v>
      </c>
      <c r="D53" s="126">
        <v>9364.3359999999993</v>
      </c>
      <c r="E53" s="116">
        <v>32.51331925399262</v>
      </c>
      <c r="F53" s="126">
        <v>478.67700000000002</v>
      </c>
      <c r="G53" s="133">
        <v>1.6619841620957883</v>
      </c>
      <c r="H53" s="126">
        <v>105.974</v>
      </c>
      <c r="I53" s="112" t="s">
        <v>133</v>
      </c>
      <c r="J53" s="126">
        <v>495.77600000000001</v>
      </c>
      <c r="K53" s="133">
        <v>1.7213525194383719</v>
      </c>
      <c r="L53" s="121">
        <v>28801.538</v>
      </c>
      <c r="M53" s="126"/>
    </row>
    <row r="54" spans="1:13">
      <c r="A54" s="110">
        <v>2008</v>
      </c>
      <c r="B54" s="126">
        <v>18331.531999999999</v>
      </c>
      <c r="C54" s="116">
        <v>62.332991805647765</v>
      </c>
      <c r="D54" s="126">
        <v>9999.5570000000007</v>
      </c>
      <c r="E54" s="116">
        <v>34.001648336926102</v>
      </c>
      <c r="F54" s="126">
        <v>419.15</v>
      </c>
      <c r="G54" s="133">
        <v>1.4252422282729704</v>
      </c>
      <c r="H54" s="126">
        <v>65.659000000000006</v>
      </c>
      <c r="I54" s="112" t="s">
        <v>133</v>
      </c>
      <c r="J54" s="126">
        <v>593.13800000000003</v>
      </c>
      <c r="K54" s="133">
        <v>2.0168563158615602</v>
      </c>
      <c r="L54" s="121">
        <v>29409.036</v>
      </c>
      <c r="M54" s="126"/>
    </row>
    <row r="55" spans="1:13">
      <c r="A55" s="110">
        <v>2009</v>
      </c>
      <c r="B55" s="126">
        <v>15611.279</v>
      </c>
      <c r="C55" s="116">
        <v>58.896400551445474</v>
      </c>
      <c r="D55" s="126">
        <v>9505.94</v>
      </c>
      <c r="E55" s="116">
        <v>35.862894376431782</v>
      </c>
      <c r="F55" s="126">
        <v>490.43299999999999</v>
      </c>
      <c r="G55" s="133">
        <v>1.8502480425624994</v>
      </c>
      <c r="H55" s="126">
        <v>77.762</v>
      </c>
      <c r="I55" s="112" t="s">
        <v>133</v>
      </c>
      <c r="J55" s="126">
        <v>820.92399999999998</v>
      </c>
      <c r="K55" s="133">
        <v>3.0970856856952476</v>
      </c>
      <c r="L55" s="121">
        <v>26506.338</v>
      </c>
      <c r="M55" s="126"/>
    </row>
    <row r="56" spans="1:13">
      <c r="A56" s="110">
        <v>2010</v>
      </c>
      <c r="B56" s="126">
        <v>18600.633999999998</v>
      </c>
      <c r="C56" s="116">
        <v>63.243494591267492</v>
      </c>
      <c r="D56" s="126">
        <v>9414.6620000000003</v>
      </c>
      <c r="E56" s="116">
        <v>32.010528526909972</v>
      </c>
      <c r="F56" s="126">
        <v>408.50099999999998</v>
      </c>
      <c r="G56" s="133">
        <v>1.3889328064853788</v>
      </c>
      <c r="H56" s="126">
        <v>57.112000000000002</v>
      </c>
      <c r="I56" s="112" t="s">
        <v>133</v>
      </c>
      <c r="J56" s="126">
        <v>930.23299999999995</v>
      </c>
      <c r="K56" s="133">
        <v>3.1628591640542214</v>
      </c>
      <c r="L56" s="121">
        <v>29791</v>
      </c>
      <c r="M56" s="126"/>
    </row>
    <row r="57" spans="1:13">
      <c r="A57" s="113">
        <v>2011</v>
      </c>
      <c r="B57" s="394">
        <v>15056</v>
      </c>
      <c r="C57" s="420">
        <v>50</v>
      </c>
      <c r="D57" s="419">
        <v>12596</v>
      </c>
      <c r="E57" s="116">
        <v>41.8</v>
      </c>
      <c r="F57" s="126">
        <v>461</v>
      </c>
      <c r="G57" s="133">
        <v>1.53</v>
      </c>
      <c r="H57" s="126">
        <v>418</v>
      </c>
      <c r="I57" s="133">
        <v>1.39</v>
      </c>
      <c r="J57" s="126">
        <v>1166</v>
      </c>
      <c r="K57" s="110">
        <v>3.87</v>
      </c>
      <c r="L57" s="142">
        <v>30129</v>
      </c>
      <c r="M57" s="126"/>
    </row>
    <row r="58" spans="1:13">
      <c r="A58" s="156">
        <v>2012</v>
      </c>
      <c r="B58" s="394">
        <v>13987</v>
      </c>
      <c r="C58" s="420">
        <v>50</v>
      </c>
      <c r="D58" s="419">
        <v>11283</v>
      </c>
      <c r="E58" s="116">
        <v>41</v>
      </c>
      <c r="F58" s="240">
        <v>467</v>
      </c>
      <c r="G58" s="162">
        <v>2</v>
      </c>
      <c r="H58" s="126">
        <v>464</v>
      </c>
      <c r="I58" s="162">
        <v>2</v>
      </c>
      <c r="J58" s="126">
        <v>1262</v>
      </c>
      <c r="K58" s="155">
        <v>5</v>
      </c>
      <c r="L58" s="142">
        <v>27805</v>
      </c>
      <c r="M58" s="126"/>
    </row>
    <row r="59" spans="1:13">
      <c r="A59" s="156">
        <v>2013</v>
      </c>
      <c r="B59" s="394">
        <v>14880</v>
      </c>
      <c r="C59" s="420">
        <v>54</v>
      </c>
      <c r="D59" s="419">
        <v>9638</v>
      </c>
      <c r="E59" s="116">
        <v>35</v>
      </c>
      <c r="F59" s="240">
        <v>462</v>
      </c>
      <c r="G59" s="162">
        <v>2</v>
      </c>
      <c r="H59" s="126">
        <v>614</v>
      </c>
      <c r="I59" s="162">
        <v>2</v>
      </c>
      <c r="J59" s="126">
        <v>1755</v>
      </c>
      <c r="K59" s="156">
        <v>6</v>
      </c>
      <c r="L59" s="142">
        <v>27687</v>
      </c>
      <c r="M59" s="126"/>
    </row>
    <row r="60" spans="1:13">
      <c r="A60" s="141" t="s">
        <v>135</v>
      </c>
      <c r="C60" s="130"/>
      <c r="D60" s="130" t="s">
        <v>136</v>
      </c>
      <c r="E60" s="173"/>
      <c r="F60" s="130"/>
      <c r="H60" s="130"/>
      <c r="I60" s="134"/>
      <c r="J60" s="134"/>
      <c r="K60" s="134"/>
      <c r="L60" s="138"/>
      <c r="M60" s="126"/>
    </row>
    <row r="61" spans="1:13">
      <c r="A61" s="130" t="s">
        <v>482</v>
      </c>
      <c r="C61" s="173"/>
      <c r="D61" s="173"/>
      <c r="E61" s="173"/>
      <c r="F61" s="173"/>
      <c r="G61" s="173"/>
      <c r="H61" s="173"/>
      <c r="I61" s="175"/>
      <c r="J61" s="175"/>
      <c r="K61" s="175"/>
      <c r="L61" s="138"/>
      <c r="M61" s="126"/>
    </row>
    <row r="62" spans="1:13">
      <c r="A62" s="128"/>
      <c r="B62" s="130"/>
      <c r="C62" s="130"/>
      <c r="D62" s="173"/>
      <c r="E62" s="173"/>
      <c r="F62" s="130"/>
      <c r="G62" s="134"/>
      <c r="H62" s="130"/>
      <c r="I62" s="134"/>
      <c r="J62" s="134"/>
      <c r="K62" s="134"/>
      <c r="L62" s="139"/>
      <c r="M62" s="128"/>
    </row>
    <row r="63" spans="1:13" ht="40.200000000000003" customHeight="1">
      <c r="A63" s="517" t="s">
        <v>483</v>
      </c>
      <c r="B63" s="518"/>
      <c r="C63" s="518"/>
      <c r="D63" s="518"/>
      <c r="E63" s="518"/>
      <c r="F63" s="518"/>
      <c r="G63" s="518"/>
      <c r="H63" s="518"/>
      <c r="I63" s="518"/>
      <c r="J63" s="518"/>
      <c r="K63" s="518"/>
      <c r="L63" s="518"/>
      <c r="M63" s="519"/>
    </row>
    <row r="64" spans="1:13" ht="39" customHeight="1">
      <c r="A64" s="521" t="s">
        <v>492</v>
      </c>
      <c r="B64" s="522"/>
      <c r="C64" s="522"/>
      <c r="D64" s="522"/>
      <c r="E64" s="522"/>
      <c r="F64" s="522"/>
      <c r="G64" s="522"/>
      <c r="H64" s="522"/>
      <c r="I64" s="522"/>
      <c r="J64" s="522"/>
      <c r="K64" s="522"/>
      <c r="L64" s="522"/>
      <c r="M64" s="522"/>
    </row>
    <row r="65" spans="1:13" ht="13.8" customHeight="1">
      <c r="A65" s="129" t="s">
        <v>137</v>
      </c>
      <c r="B65" s="130"/>
      <c r="C65" s="130"/>
      <c r="D65" s="173"/>
      <c r="E65" s="173"/>
      <c r="F65" s="130"/>
      <c r="G65" s="134"/>
      <c r="H65" s="130"/>
      <c r="I65" s="134"/>
      <c r="J65" s="134"/>
      <c r="K65" s="134"/>
      <c r="L65" s="127"/>
      <c r="M65" s="128"/>
    </row>
    <row r="66" spans="1:13" ht="24" customHeight="1">
      <c r="A66" s="521" t="s">
        <v>138</v>
      </c>
      <c r="B66" s="516"/>
      <c r="C66" s="516"/>
      <c r="D66" s="516"/>
      <c r="E66" s="516"/>
      <c r="F66" s="516"/>
      <c r="G66" s="516"/>
      <c r="H66" s="516"/>
      <c r="I66" s="516"/>
      <c r="J66" s="516"/>
      <c r="K66" s="516"/>
      <c r="L66" s="516"/>
      <c r="M66" s="516"/>
    </row>
    <row r="67" spans="1:13">
      <c r="A67" s="131"/>
      <c r="B67" s="132"/>
      <c r="C67" s="132"/>
      <c r="D67" s="132"/>
      <c r="E67" s="132"/>
      <c r="F67" s="132"/>
      <c r="G67" s="135"/>
      <c r="H67" s="132"/>
      <c r="I67" s="135"/>
      <c r="J67" s="135"/>
      <c r="K67" s="135"/>
      <c r="L67" s="132"/>
      <c r="M67" s="128"/>
    </row>
    <row r="68" spans="1:13" ht="48.75" customHeight="1">
      <c r="A68" s="515" t="s">
        <v>427</v>
      </c>
      <c r="B68" s="516"/>
      <c r="C68" s="516"/>
      <c r="D68" s="516"/>
      <c r="E68" s="516"/>
      <c r="F68" s="516"/>
      <c r="G68" s="516"/>
      <c r="H68" s="516"/>
      <c r="I68" s="516"/>
      <c r="J68" s="516"/>
      <c r="K68" s="516"/>
      <c r="L68" s="516"/>
      <c r="M68" s="516"/>
    </row>
  </sheetData>
  <mergeCells count="9">
    <mergeCell ref="A68:M68"/>
    <mergeCell ref="A63:M63"/>
    <mergeCell ref="D3:E3"/>
    <mergeCell ref="B3:C3"/>
    <mergeCell ref="F3:G3"/>
    <mergeCell ref="H3:I3"/>
    <mergeCell ref="A66:M66"/>
    <mergeCell ref="J3:K3"/>
    <mergeCell ref="A64:M6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34" workbookViewId="0"/>
  </sheetViews>
  <sheetFormatPr defaultRowHeight="14.4"/>
  <cols>
    <col min="2" max="2" width="11.109375" customWidth="1"/>
    <col min="3" max="3" width="11.88671875" customWidth="1"/>
    <col min="8" max="8" width="9.109375" bestFit="1" customWidth="1"/>
  </cols>
  <sheetData>
    <row r="1" spans="1:11" ht="17.399999999999999">
      <c r="A1" s="106" t="s">
        <v>460</v>
      </c>
      <c r="B1" s="144"/>
      <c r="C1" s="144"/>
      <c r="D1" s="145"/>
      <c r="E1" s="145"/>
      <c r="F1" s="145"/>
      <c r="G1" s="145"/>
      <c r="H1" s="145"/>
      <c r="I1" s="145"/>
      <c r="J1" s="145"/>
      <c r="K1" s="145"/>
    </row>
    <row r="2" spans="1:11">
      <c r="A2" s="143"/>
      <c r="B2" s="143"/>
      <c r="C2" s="143"/>
      <c r="D2" s="143"/>
      <c r="E2" s="143"/>
      <c r="F2" s="143"/>
      <c r="G2" s="143"/>
      <c r="H2" s="143"/>
      <c r="I2" s="143"/>
      <c r="J2" s="143"/>
      <c r="K2" s="143"/>
    </row>
    <row r="3" spans="1:11">
      <c r="A3" s="143"/>
      <c r="B3" s="523" t="s">
        <v>111</v>
      </c>
      <c r="C3" s="523"/>
      <c r="D3" s="523"/>
      <c r="E3" s="523"/>
      <c r="F3" s="524"/>
      <c r="G3" s="147"/>
      <c r="H3" s="146" t="s">
        <v>139</v>
      </c>
      <c r="I3" s="171"/>
      <c r="J3" s="143"/>
      <c r="K3" s="143"/>
    </row>
    <row r="4" spans="1:11" ht="26.4">
      <c r="A4" s="148" t="s">
        <v>113</v>
      </c>
      <c r="B4" s="148" t="s">
        <v>114</v>
      </c>
      <c r="C4" s="148" t="s">
        <v>115</v>
      </c>
      <c r="D4" s="148" t="s">
        <v>116</v>
      </c>
      <c r="E4" s="148" t="s">
        <v>140</v>
      </c>
      <c r="F4" s="149" t="s">
        <v>141</v>
      </c>
      <c r="G4" s="150"/>
      <c r="H4" s="148" t="s">
        <v>61</v>
      </c>
      <c r="I4" s="153"/>
      <c r="J4" s="151"/>
      <c r="K4" s="151"/>
    </row>
    <row r="5" spans="1:11">
      <c r="A5" s="152"/>
      <c r="B5" s="153"/>
      <c r="C5" s="153"/>
      <c r="D5" s="153"/>
      <c r="E5" s="153"/>
      <c r="F5" s="153"/>
      <c r="G5" s="154"/>
      <c r="H5" s="153"/>
      <c r="I5" s="153"/>
      <c r="J5" s="151"/>
      <c r="K5" s="151"/>
    </row>
    <row r="6" spans="1:11">
      <c r="A6" s="155">
        <v>1960</v>
      </c>
      <c r="B6" s="156">
        <v>935</v>
      </c>
      <c r="C6" s="156">
        <v>479</v>
      </c>
      <c r="D6" s="157">
        <v>2951</v>
      </c>
      <c r="E6" s="158">
        <v>209</v>
      </c>
      <c r="F6" s="159">
        <v>4575</v>
      </c>
      <c r="G6" s="160"/>
      <c r="H6" s="161">
        <v>686493</v>
      </c>
      <c r="I6" s="161"/>
      <c r="J6" s="151"/>
      <c r="K6" s="151"/>
    </row>
    <row r="7" spans="1:11">
      <c r="A7" s="155">
        <v>1961</v>
      </c>
      <c r="B7" s="156">
        <v>982</v>
      </c>
      <c r="C7" s="162">
        <v>518</v>
      </c>
      <c r="D7" s="163">
        <v>2975</v>
      </c>
      <c r="E7" s="164">
        <v>222</v>
      </c>
      <c r="F7" s="165">
        <v>4697</v>
      </c>
      <c r="G7" s="160"/>
      <c r="H7" s="161">
        <v>720120</v>
      </c>
      <c r="I7" s="161"/>
      <c r="J7" s="151"/>
      <c r="K7" s="151"/>
    </row>
    <row r="8" spans="1:11">
      <c r="A8" s="155">
        <v>1962</v>
      </c>
      <c r="B8" s="166">
        <v>1041</v>
      </c>
      <c r="C8" s="162">
        <v>551</v>
      </c>
      <c r="D8" s="163">
        <v>3099</v>
      </c>
      <c r="E8" s="164">
        <v>254</v>
      </c>
      <c r="F8" s="165">
        <v>4946</v>
      </c>
      <c r="G8" s="160"/>
      <c r="H8" s="161">
        <v>775381</v>
      </c>
      <c r="I8" s="161"/>
      <c r="J8" s="151"/>
      <c r="K8" s="151"/>
    </row>
    <row r="9" spans="1:11">
      <c r="A9" s="155">
        <v>1963</v>
      </c>
      <c r="B9" s="166">
        <v>1077</v>
      </c>
      <c r="C9" s="162">
        <v>574</v>
      </c>
      <c r="D9" s="163">
        <v>3191</v>
      </c>
      <c r="E9" s="164">
        <v>259</v>
      </c>
      <c r="F9" s="165">
        <v>5101</v>
      </c>
      <c r="G9" s="160"/>
      <c r="H9" s="161">
        <v>830079</v>
      </c>
      <c r="I9" s="161"/>
      <c r="J9" s="151"/>
      <c r="K9" s="151"/>
    </row>
    <row r="10" spans="1:11">
      <c r="A10" s="155">
        <v>1964</v>
      </c>
      <c r="B10" s="166">
        <v>1139</v>
      </c>
      <c r="C10" s="162">
        <v>610</v>
      </c>
      <c r="D10" s="163">
        <v>3544</v>
      </c>
      <c r="E10" s="164">
        <v>249</v>
      </c>
      <c r="F10" s="165">
        <v>5541</v>
      </c>
      <c r="G10" s="160"/>
      <c r="H10" s="161">
        <v>896059</v>
      </c>
      <c r="I10" s="161"/>
      <c r="J10" s="151"/>
      <c r="K10" s="151"/>
    </row>
    <row r="11" spans="1:11">
      <c r="A11" s="155">
        <v>1965</v>
      </c>
      <c r="B11" s="166">
        <v>1216</v>
      </c>
      <c r="C11" s="162">
        <v>654</v>
      </c>
      <c r="D11" s="163">
        <v>3939</v>
      </c>
      <c r="E11" s="164">
        <v>270</v>
      </c>
      <c r="F11" s="165">
        <v>6080</v>
      </c>
      <c r="G11" s="160"/>
      <c r="H11" s="161">
        <v>959493</v>
      </c>
      <c r="I11" s="161"/>
      <c r="J11" s="151"/>
      <c r="K11" s="151"/>
    </row>
    <row r="12" spans="1:11">
      <c r="A12" s="155">
        <v>1966</v>
      </c>
      <c r="B12" s="166">
        <v>1261</v>
      </c>
      <c r="C12" s="162">
        <v>698</v>
      </c>
      <c r="D12" s="163">
        <v>4657</v>
      </c>
      <c r="E12" s="164">
        <v>286</v>
      </c>
      <c r="F12" s="165">
        <v>6902</v>
      </c>
      <c r="G12" s="160"/>
      <c r="H12" s="161">
        <v>1035145</v>
      </c>
      <c r="I12" s="161"/>
      <c r="J12" s="151"/>
      <c r="K12" s="151"/>
    </row>
    <row r="13" spans="1:11">
      <c r="A13" s="155">
        <v>1967</v>
      </c>
      <c r="B13" s="166">
        <v>1291</v>
      </c>
      <c r="C13" s="162">
        <v>746</v>
      </c>
      <c r="D13" s="163">
        <v>4282</v>
      </c>
      <c r="E13" s="164">
        <v>293</v>
      </c>
      <c r="F13" s="165">
        <v>6612</v>
      </c>
      <c r="G13" s="160"/>
      <c r="H13" s="161">
        <v>1099137</v>
      </c>
      <c r="I13" s="161"/>
      <c r="J13" s="151"/>
      <c r="K13" s="151"/>
    </row>
    <row r="14" spans="1:11">
      <c r="A14" s="155">
        <v>1968</v>
      </c>
      <c r="B14" s="166">
        <v>1373</v>
      </c>
      <c r="C14" s="162">
        <v>805</v>
      </c>
      <c r="D14" s="163">
        <v>4982</v>
      </c>
      <c r="E14" s="164">
        <v>273</v>
      </c>
      <c r="F14" s="165">
        <v>7433</v>
      </c>
      <c r="G14" s="160"/>
      <c r="H14" s="161">
        <v>1202871</v>
      </c>
      <c r="I14" s="161"/>
      <c r="J14" s="151"/>
      <c r="K14" s="151"/>
    </row>
    <row r="15" spans="1:11">
      <c r="A15" s="155">
        <v>1969</v>
      </c>
      <c r="B15" s="166">
        <v>1462</v>
      </c>
      <c r="C15" s="162">
        <v>863</v>
      </c>
      <c r="D15" s="163">
        <v>6208</v>
      </c>
      <c r="E15" s="164">
        <v>247</v>
      </c>
      <c r="F15" s="165">
        <v>8781</v>
      </c>
      <c r="G15" s="160"/>
      <c r="H15" s="161">
        <v>1312406</v>
      </c>
      <c r="I15" s="161"/>
      <c r="J15" s="151"/>
      <c r="K15" s="151"/>
    </row>
    <row r="16" spans="1:11">
      <c r="A16" s="155">
        <v>1970</v>
      </c>
      <c r="B16" s="166">
        <v>1534</v>
      </c>
      <c r="C16" s="162">
        <v>924</v>
      </c>
      <c r="D16" s="163">
        <v>6029</v>
      </c>
      <c r="E16" s="164">
        <v>264</v>
      </c>
      <c r="F16" s="165">
        <v>8750</v>
      </c>
      <c r="G16" s="160"/>
      <c r="H16" s="161">
        <v>1392300</v>
      </c>
      <c r="I16" s="161"/>
      <c r="J16" s="151"/>
      <c r="K16" s="151"/>
    </row>
    <row r="17" spans="1:11">
      <c r="A17" s="155">
        <v>1971</v>
      </c>
      <c r="B17" s="166">
        <v>1633</v>
      </c>
      <c r="C17" s="162">
        <v>990</v>
      </c>
      <c r="D17" s="163">
        <v>5999</v>
      </c>
      <c r="E17" s="164">
        <v>268</v>
      </c>
      <c r="F17" s="165">
        <v>8890</v>
      </c>
      <c r="G17" s="160"/>
      <c r="H17" s="161">
        <v>1469306</v>
      </c>
      <c r="I17" s="161"/>
      <c r="J17" s="151"/>
      <c r="K17" s="151"/>
    </row>
    <row r="18" spans="1:11">
      <c r="A18" s="155">
        <v>1972</v>
      </c>
      <c r="B18" s="166">
        <v>1768</v>
      </c>
      <c r="C18" s="167">
        <v>1070</v>
      </c>
      <c r="D18" s="163">
        <v>5660</v>
      </c>
      <c r="E18" s="164">
        <v>265</v>
      </c>
      <c r="F18" s="165">
        <v>8763</v>
      </c>
      <c r="G18" s="160"/>
      <c r="H18" s="161">
        <v>1595161</v>
      </c>
      <c r="I18" s="161"/>
      <c r="J18" s="151"/>
      <c r="K18" s="151"/>
    </row>
    <row r="19" spans="1:11">
      <c r="A19" s="155">
        <v>1973</v>
      </c>
      <c r="B19" s="166">
        <v>1812</v>
      </c>
      <c r="C19" s="167">
        <v>1125</v>
      </c>
      <c r="D19" s="163">
        <v>5034</v>
      </c>
      <c r="E19" s="164">
        <v>246</v>
      </c>
      <c r="F19" s="165">
        <v>8217</v>
      </c>
      <c r="G19" s="160"/>
      <c r="H19" s="161">
        <v>1713380</v>
      </c>
      <c r="I19" s="161"/>
      <c r="J19" s="151"/>
      <c r="K19" s="151"/>
    </row>
    <row r="20" spans="1:11">
      <c r="A20" s="155">
        <v>1974</v>
      </c>
      <c r="B20" s="166">
        <v>1873</v>
      </c>
      <c r="C20" s="167">
        <v>1156</v>
      </c>
      <c r="D20" s="163">
        <v>5929</v>
      </c>
      <c r="E20" s="164">
        <v>213</v>
      </c>
      <c r="F20" s="165">
        <v>9171</v>
      </c>
      <c r="G20" s="160"/>
      <c r="H20" s="161">
        <v>1707852</v>
      </c>
      <c r="I20" s="161"/>
      <c r="J20" s="151"/>
      <c r="K20" s="151"/>
    </row>
    <row r="21" spans="1:11">
      <c r="A21" s="155">
        <v>1975</v>
      </c>
      <c r="B21" s="166">
        <v>2058</v>
      </c>
      <c r="C21" s="167">
        <v>1250</v>
      </c>
      <c r="D21" s="163">
        <v>5069</v>
      </c>
      <c r="E21" s="164">
        <v>197</v>
      </c>
      <c r="F21" s="165">
        <v>8575</v>
      </c>
      <c r="G21" s="160"/>
      <c r="H21" s="161">
        <v>1736267</v>
      </c>
      <c r="I21" s="161"/>
      <c r="J21" s="151"/>
      <c r="K21" s="151"/>
    </row>
    <row r="22" spans="1:11">
      <c r="A22" s="155">
        <v>1976</v>
      </c>
      <c r="B22" s="166">
        <v>2261</v>
      </c>
      <c r="C22" s="167">
        <v>1525</v>
      </c>
      <c r="D22" s="163">
        <v>5922</v>
      </c>
      <c r="E22" s="164">
        <v>203</v>
      </c>
      <c r="F22" s="165">
        <v>9911</v>
      </c>
      <c r="G22" s="160"/>
      <c r="H22" s="161">
        <v>1855246</v>
      </c>
      <c r="I22" s="161"/>
      <c r="J22" s="151"/>
      <c r="K22" s="151"/>
    </row>
    <row r="23" spans="1:11">
      <c r="A23" s="155">
        <v>1977</v>
      </c>
      <c r="B23" s="166">
        <v>2440</v>
      </c>
      <c r="C23" s="167">
        <v>1625</v>
      </c>
      <c r="D23" s="163">
        <v>5759</v>
      </c>
      <c r="E23" s="164">
        <v>189</v>
      </c>
      <c r="F23" s="165">
        <v>10013</v>
      </c>
      <c r="G23" s="160"/>
      <c r="H23" s="161">
        <v>1948361</v>
      </c>
      <c r="I23" s="161"/>
      <c r="J23" s="151"/>
      <c r="K23" s="151"/>
    </row>
    <row r="24" spans="1:11">
      <c r="A24" s="155">
        <v>1978</v>
      </c>
      <c r="B24" s="166">
        <v>2754</v>
      </c>
      <c r="C24" s="167">
        <v>1768</v>
      </c>
      <c r="D24" s="163">
        <v>6106</v>
      </c>
      <c r="E24" s="164">
        <v>158</v>
      </c>
      <c r="F24" s="165">
        <v>10786</v>
      </c>
      <c r="G24" s="160"/>
      <c r="H24" s="161">
        <v>2017922</v>
      </c>
      <c r="I24" s="161"/>
      <c r="J24" s="151"/>
      <c r="K24" s="151"/>
    </row>
    <row r="25" spans="1:11">
      <c r="A25" s="155">
        <v>1979</v>
      </c>
      <c r="B25" s="166">
        <v>2957</v>
      </c>
      <c r="C25" s="167">
        <v>1907</v>
      </c>
      <c r="D25" s="163">
        <v>6111</v>
      </c>
      <c r="E25" s="164">
        <v>154</v>
      </c>
      <c r="F25" s="165">
        <v>11129</v>
      </c>
      <c r="G25" s="160"/>
      <c r="H25" s="161">
        <v>2071099</v>
      </c>
      <c r="I25" s="161"/>
      <c r="J25" s="151"/>
      <c r="K25" s="151"/>
    </row>
    <row r="26" spans="1:11">
      <c r="A26" s="155">
        <v>1980</v>
      </c>
      <c r="B26" s="166">
        <v>2916</v>
      </c>
      <c r="C26" s="167">
        <v>1957</v>
      </c>
      <c r="D26" s="163">
        <v>5815</v>
      </c>
      <c r="E26" s="164">
        <v>137</v>
      </c>
      <c r="F26" s="165">
        <v>10825</v>
      </c>
      <c r="G26" s="160"/>
      <c r="H26" s="161">
        <v>2094449</v>
      </c>
      <c r="I26" s="161"/>
      <c r="J26" s="151"/>
      <c r="K26" s="151"/>
    </row>
    <row r="27" spans="1:11">
      <c r="A27" s="155">
        <v>1981</v>
      </c>
      <c r="B27" s="166">
        <v>2906</v>
      </c>
      <c r="C27" s="167">
        <v>2045</v>
      </c>
      <c r="D27" s="163">
        <v>5848</v>
      </c>
      <c r="E27" s="164">
        <v>157</v>
      </c>
      <c r="F27" s="165">
        <v>10956</v>
      </c>
      <c r="G27" s="160"/>
      <c r="H27" s="161">
        <v>2147103</v>
      </c>
      <c r="I27" s="161"/>
      <c r="J27" s="151"/>
      <c r="K27" s="151"/>
    </row>
    <row r="28" spans="1:11">
      <c r="A28" s="155">
        <v>1982</v>
      </c>
      <c r="B28" s="166">
        <v>3178</v>
      </c>
      <c r="C28" s="167">
        <v>2180</v>
      </c>
      <c r="D28" s="163">
        <v>4759</v>
      </c>
      <c r="E28" s="164">
        <v>159</v>
      </c>
      <c r="F28" s="165">
        <v>10276</v>
      </c>
      <c r="G28" s="160"/>
      <c r="H28" s="161">
        <v>2086441</v>
      </c>
      <c r="I28" s="161"/>
      <c r="J28" s="151"/>
      <c r="K28" s="151"/>
    </row>
    <row r="29" spans="1:11">
      <c r="A29" s="155">
        <v>1983</v>
      </c>
      <c r="B29" s="166">
        <v>3097</v>
      </c>
      <c r="C29" s="167">
        <v>2334</v>
      </c>
      <c r="D29" s="163">
        <v>4217</v>
      </c>
      <c r="E29" s="164">
        <v>166</v>
      </c>
      <c r="F29" s="165">
        <v>9813</v>
      </c>
      <c r="G29" s="160"/>
      <c r="H29" s="161">
        <v>2150955</v>
      </c>
      <c r="I29" s="161"/>
      <c r="J29" s="151"/>
      <c r="K29" s="151"/>
    </row>
    <row r="30" spans="1:11">
      <c r="A30" s="155">
        <v>1984</v>
      </c>
      <c r="B30" s="166">
        <v>3386</v>
      </c>
      <c r="C30" s="167">
        <v>2687</v>
      </c>
      <c r="D30" s="163">
        <v>5229</v>
      </c>
      <c r="E30" s="164">
        <v>164</v>
      </c>
      <c r="F30" s="165">
        <v>11466</v>
      </c>
      <c r="G30" s="160"/>
      <c r="H30" s="161">
        <v>2278372</v>
      </c>
      <c r="I30" s="161"/>
      <c r="J30" s="151"/>
      <c r="K30" s="151"/>
    </row>
    <row r="31" spans="1:11">
      <c r="A31" s="155">
        <v>1985</v>
      </c>
      <c r="B31" s="166">
        <v>3505</v>
      </c>
      <c r="C31" s="167">
        <v>2521</v>
      </c>
      <c r="D31" s="163">
        <v>5623</v>
      </c>
      <c r="E31" s="164">
        <v>173</v>
      </c>
      <c r="F31" s="165">
        <v>11822</v>
      </c>
      <c r="G31" s="160"/>
      <c r="H31" s="161">
        <v>2309543</v>
      </c>
      <c r="I31" s="161"/>
      <c r="J31" s="151"/>
      <c r="K31" s="151"/>
    </row>
    <row r="32" spans="1:11">
      <c r="A32" s="155">
        <v>1986</v>
      </c>
      <c r="B32" s="166">
        <v>3181</v>
      </c>
      <c r="C32" s="167">
        <v>2302</v>
      </c>
      <c r="D32" s="163">
        <v>5948</v>
      </c>
      <c r="E32" s="164">
        <v>161</v>
      </c>
      <c r="F32" s="165">
        <v>11593</v>
      </c>
      <c r="G32" s="160"/>
      <c r="H32" s="161">
        <v>2350835</v>
      </c>
      <c r="I32" s="161"/>
      <c r="J32" s="151"/>
      <c r="K32" s="151"/>
    </row>
    <row r="33" spans="1:11">
      <c r="A33" s="155">
        <v>1987</v>
      </c>
      <c r="B33" s="166">
        <v>3139</v>
      </c>
      <c r="C33" s="167">
        <v>2495</v>
      </c>
      <c r="D33" s="163">
        <v>6304</v>
      </c>
      <c r="E33" s="164">
        <v>484</v>
      </c>
      <c r="F33" s="165">
        <v>12423</v>
      </c>
      <c r="G33" s="160"/>
      <c r="H33" s="161">
        <v>2457272</v>
      </c>
      <c r="I33" s="161"/>
      <c r="J33" s="151"/>
      <c r="K33" s="151"/>
    </row>
    <row r="34" spans="1:11">
      <c r="A34" s="155">
        <v>1988</v>
      </c>
      <c r="B34" s="166">
        <v>3301</v>
      </c>
      <c r="C34" s="167">
        <v>2620</v>
      </c>
      <c r="D34" s="163">
        <v>6438</v>
      </c>
      <c r="E34" s="164">
        <v>582</v>
      </c>
      <c r="F34" s="165">
        <v>12942</v>
      </c>
      <c r="G34" s="160"/>
      <c r="H34" s="161">
        <v>2578062</v>
      </c>
      <c r="I34" s="161"/>
      <c r="J34" s="151"/>
      <c r="K34" s="151"/>
    </row>
    <row r="35" spans="1:11">
      <c r="A35" s="155">
        <v>1989</v>
      </c>
      <c r="B35" s="166">
        <v>3456</v>
      </c>
      <c r="C35" s="167">
        <v>2670</v>
      </c>
      <c r="D35" s="163">
        <v>6535</v>
      </c>
      <c r="E35" s="164">
        <v>400</v>
      </c>
      <c r="F35" s="165">
        <v>13061</v>
      </c>
      <c r="G35" s="160"/>
      <c r="H35" s="161">
        <v>2646809</v>
      </c>
      <c r="I35" s="161"/>
      <c r="J35" s="151"/>
      <c r="K35" s="151"/>
    </row>
    <row r="36" spans="1:11">
      <c r="A36" s="155">
        <v>1990</v>
      </c>
      <c r="B36" s="166">
        <v>3358.3850000000002</v>
      </c>
      <c r="C36" s="166">
        <v>2737.5259999999998</v>
      </c>
      <c r="D36" s="166">
        <v>6529.326</v>
      </c>
      <c r="E36" s="166">
        <v>499.346</v>
      </c>
      <c r="F36" s="165">
        <v>13124.583000000001</v>
      </c>
      <c r="G36" s="160"/>
      <c r="H36" s="161">
        <v>2712554.665</v>
      </c>
      <c r="I36" s="161"/>
      <c r="J36" s="178"/>
      <c r="K36" s="178"/>
    </row>
    <row r="37" spans="1:11">
      <c r="A37" s="155">
        <v>1991</v>
      </c>
      <c r="B37" s="166">
        <v>3458.893</v>
      </c>
      <c r="C37" s="166">
        <v>2818.85</v>
      </c>
      <c r="D37" s="166">
        <v>6622.098</v>
      </c>
      <c r="E37" s="166">
        <v>506.75900000000001</v>
      </c>
      <c r="F37" s="165">
        <v>13406.6</v>
      </c>
      <c r="G37" s="160"/>
      <c r="H37" s="161">
        <v>2762003.04</v>
      </c>
      <c r="I37" s="161"/>
      <c r="J37" s="178"/>
      <c r="K37" s="178"/>
    </row>
    <row r="38" spans="1:11">
      <c r="A38" s="155">
        <v>1992</v>
      </c>
      <c r="B38" s="166">
        <v>3286.3649999999998</v>
      </c>
      <c r="C38" s="166">
        <v>2859.4879999999998</v>
      </c>
      <c r="D38" s="166">
        <v>6414.3789999999999</v>
      </c>
      <c r="E38" s="166">
        <v>536.15</v>
      </c>
      <c r="F38" s="165">
        <v>13096.382</v>
      </c>
      <c r="G38" s="160"/>
      <c r="H38" s="161">
        <v>2763365.449</v>
      </c>
      <c r="I38" s="161"/>
      <c r="J38" s="178"/>
      <c r="K38" s="178"/>
    </row>
    <row r="39" spans="1:11">
      <c r="A39" s="155">
        <v>1993</v>
      </c>
      <c r="B39" s="166">
        <v>3597.9870000000001</v>
      </c>
      <c r="C39" s="166">
        <v>3026.0770000000002</v>
      </c>
      <c r="D39" s="166">
        <v>5836.5789999999997</v>
      </c>
      <c r="E39" s="166">
        <v>468.584</v>
      </c>
      <c r="F39" s="165">
        <v>12929.227000000001</v>
      </c>
      <c r="G39" s="160"/>
      <c r="H39" s="161">
        <v>2861462.34</v>
      </c>
      <c r="I39" s="161"/>
      <c r="J39" s="178"/>
      <c r="K39" s="178"/>
    </row>
    <row r="40" spans="1:11">
      <c r="A40" s="155">
        <v>1994</v>
      </c>
      <c r="B40" s="166">
        <v>3566.9169999999999</v>
      </c>
      <c r="C40" s="166">
        <v>3096.0320000000002</v>
      </c>
      <c r="D40" s="166">
        <v>5960.54</v>
      </c>
      <c r="E40" s="166">
        <v>560.64499999999998</v>
      </c>
      <c r="F40" s="165">
        <v>13184.134</v>
      </c>
      <c r="G40" s="160"/>
      <c r="H40" s="161">
        <v>2934562.8640000001</v>
      </c>
      <c r="I40" s="161"/>
      <c r="J40" s="178"/>
      <c r="K40" s="178"/>
    </row>
    <row r="41" spans="1:11">
      <c r="A41" s="155">
        <v>1995</v>
      </c>
      <c r="B41" s="166">
        <v>3639.8789999999999</v>
      </c>
      <c r="C41" s="166">
        <v>3133.252</v>
      </c>
      <c r="D41" s="166">
        <v>6367.7020000000002</v>
      </c>
      <c r="E41" s="166">
        <v>277.69</v>
      </c>
      <c r="F41" s="165">
        <v>13418.522999999999</v>
      </c>
      <c r="G41" s="160"/>
      <c r="H41" s="161">
        <v>3013286.5890000002</v>
      </c>
      <c r="I41" s="161"/>
      <c r="J41" s="178"/>
      <c r="K41" s="178"/>
    </row>
    <row r="42" spans="1:11">
      <c r="A42" s="155">
        <v>1996</v>
      </c>
      <c r="B42" s="166">
        <v>3910.5160000000001</v>
      </c>
      <c r="C42" s="166">
        <v>3298.6</v>
      </c>
      <c r="D42" s="166">
        <v>6305.683</v>
      </c>
      <c r="E42" s="166">
        <v>304.75700000000001</v>
      </c>
      <c r="F42" s="165">
        <v>13819.556</v>
      </c>
      <c r="G42" s="160"/>
      <c r="H42" s="161">
        <v>3101127.023</v>
      </c>
      <c r="I42" s="161"/>
      <c r="J42" s="178"/>
      <c r="K42" s="178"/>
    </row>
    <row r="43" spans="1:11" ht="15.6">
      <c r="A43" s="168" t="s">
        <v>142</v>
      </c>
      <c r="B43" s="166">
        <v>3803.973</v>
      </c>
      <c r="C43" s="166">
        <v>3292.924</v>
      </c>
      <c r="D43" s="163">
        <v>6353</v>
      </c>
      <c r="E43" s="166">
        <v>283.91800000000001</v>
      </c>
      <c r="F43" s="165">
        <v>13733.815000000001</v>
      </c>
      <c r="G43" s="160"/>
      <c r="H43" s="161">
        <v>3145610.4279999998</v>
      </c>
      <c r="I43" s="161"/>
      <c r="J43" s="178"/>
      <c r="K43" s="178"/>
    </row>
    <row r="44" spans="1:11" ht="15.6">
      <c r="A44" s="169" t="s">
        <v>143</v>
      </c>
      <c r="B44" s="166">
        <v>3722.471</v>
      </c>
      <c r="C44" s="166">
        <v>3313.181</v>
      </c>
      <c r="D44" s="166">
        <v>6773.7870000000003</v>
      </c>
      <c r="E44" s="166">
        <v>335.39299999999997</v>
      </c>
      <c r="F44" s="165">
        <v>14144.832</v>
      </c>
      <c r="G44" s="160"/>
      <c r="H44" s="161">
        <v>3264230.7519999999</v>
      </c>
      <c r="I44" s="161"/>
      <c r="J44" s="178"/>
      <c r="K44" s="178"/>
    </row>
    <row r="45" spans="1:11" ht="15.6">
      <c r="A45" s="169" t="s">
        <v>144</v>
      </c>
      <c r="B45" s="166">
        <v>3664.4140000000002</v>
      </c>
      <c r="C45" s="166">
        <v>3025.1109999999999</v>
      </c>
      <c r="D45" s="166">
        <v>6257.7479999999996</v>
      </c>
      <c r="E45" s="166">
        <v>334.32600000000002</v>
      </c>
      <c r="F45" s="165">
        <v>13281.599</v>
      </c>
      <c r="G45" s="160"/>
      <c r="H45" s="161">
        <v>3312087.0809999998</v>
      </c>
      <c r="I45" s="161"/>
      <c r="J45" s="178"/>
      <c r="K45" s="178"/>
    </row>
    <row r="46" spans="1:11">
      <c r="A46" s="169">
        <v>2000</v>
      </c>
      <c r="B46" s="166">
        <v>3907.7539999999999</v>
      </c>
      <c r="C46" s="166">
        <v>3791.8609999999999</v>
      </c>
      <c r="D46" s="166">
        <v>6567.9340000000002</v>
      </c>
      <c r="E46" s="166">
        <v>312.43299999999999</v>
      </c>
      <c r="F46" s="165">
        <v>14579.982</v>
      </c>
      <c r="G46" s="160"/>
      <c r="H46" s="161">
        <v>3421414.2659999998</v>
      </c>
      <c r="I46" s="161"/>
      <c r="J46" s="178"/>
      <c r="K46" s="178"/>
    </row>
    <row r="47" spans="1:11">
      <c r="A47" s="169">
        <v>2001</v>
      </c>
      <c r="B47" s="166">
        <v>3886.2240000000002</v>
      </c>
      <c r="C47" s="166">
        <v>3865.6790000000001</v>
      </c>
      <c r="D47" s="166">
        <v>3370.259</v>
      </c>
      <c r="E47" s="166">
        <v>324.49599999999998</v>
      </c>
      <c r="F47" s="165">
        <v>11446.657999999999</v>
      </c>
      <c r="G47" s="160"/>
      <c r="H47" s="161">
        <v>3394458.1039999998</v>
      </c>
      <c r="I47" s="161"/>
      <c r="J47" s="178"/>
      <c r="K47" s="178"/>
    </row>
    <row r="48" spans="1:11">
      <c r="A48" s="169">
        <v>2002</v>
      </c>
      <c r="B48" s="166">
        <v>4030.6640000000002</v>
      </c>
      <c r="C48" s="166">
        <v>4003.1080000000002</v>
      </c>
      <c r="D48" s="166">
        <v>4462.7939999999999</v>
      </c>
      <c r="E48" s="166">
        <v>334.822</v>
      </c>
      <c r="F48" s="165">
        <v>12831.388000000001</v>
      </c>
      <c r="G48" s="160"/>
      <c r="H48" s="161">
        <v>3465466.0109999999</v>
      </c>
      <c r="I48" s="161"/>
      <c r="J48" s="178"/>
      <c r="K48" s="178"/>
    </row>
    <row r="49" spans="1:11">
      <c r="A49" s="169">
        <v>2003</v>
      </c>
      <c r="B49" s="166">
        <v>4120.1499999999996</v>
      </c>
      <c r="C49" s="166">
        <v>4437.53</v>
      </c>
      <c r="D49" s="166">
        <v>4266.9799999999996</v>
      </c>
      <c r="E49" s="164" t="s">
        <v>106</v>
      </c>
      <c r="F49" s="165">
        <v>12824.66</v>
      </c>
      <c r="G49" s="160"/>
      <c r="H49" s="161">
        <v>3493734.486</v>
      </c>
      <c r="I49" s="161"/>
      <c r="J49" s="178"/>
      <c r="K49" s="178"/>
    </row>
    <row r="50" spans="1:11">
      <c r="A50" s="169">
        <v>2004</v>
      </c>
      <c r="B50" s="166">
        <v>4052.761</v>
      </c>
      <c r="C50" s="166">
        <v>4330.1779999999999</v>
      </c>
      <c r="D50" s="166">
        <v>4573.8429999999998</v>
      </c>
      <c r="E50" s="164" t="s">
        <v>106</v>
      </c>
      <c r="F50" s="165">
        <v>12956.781999999999</v>
      </c>
      <c r="G50" s="160"/>
      <c r="H50" s="161">
        <v>3547479.483</v>
      </c>
      <c r="I50" s="161"/>
      <c r="J50" s="178"/>
      <c r="K50" s="178"/>
    </row>
    <row r="51" spans="1:11">
      <c r="A51" s="169">
        <v>2005</v>
      </c>
      <c r="B51" s="166">
        <v>4221.4480000000003</v>
      </c>
      <c r="C51" s="166">
        <v>4473.3940000000002</v>
      </c>
      <c r="D51" s="166">
        <v>4783.9960000000001</v>
      </c>
      <c r="E51" s="164" t="s">
        <v>106</v>
      </c>
      <c r="F51" s="165">
        <v>13478.838</v>
      </c>
      <c r="G51" s="160"/>
      <c r="H51" s="161">
        <v>3660968.5129999998</v>
      </c>
      <c r="I51" s="161"/>
      <c r="J51" s="178"/>
      <c r="K51" s="178"/>
    </row>
    <row r="52" spans="1:11">
      <c r="A52" s="169">
        <v>2006</v>
      </c>
      <c r="B52" s="166">
        <v>4393.973</v>
      </c>
      <c r="C52" s="166">
        <v>4685.9920000000002</v>
      </c>
      <c r="D52" s="166">
        <v>4735.0150000000003</v>
      </c>
      <c r="E52" s="164" t="s">
        <v>106</v>
      </c>
      <c r="F52" s="165">
        <v>13814.98</v>
      </c>
      <c r="G52" s="160"/>
      <c r="H52" s="161">
        <v>3669918.84</v>
      </c>
      <c r="I52" s="161"/>
      <c r="J52" s="178"/>
      <c r="K52" s="178"/>
    </row>
    <row r="53" spans="1:11">
      <c r="A53" s="169">
        <v>2007</v>
      </c>
      <c r="B53" s="166">
        <v>4541.5439999999999</v>
      </c>
      <c r="C53" s="166">
        <v>4827.7240000000002</v>
      </c>
      <c r="D53" s="166">
        <v>6162.7169999999996</v>
      </c>
      <c r="E53" s="164" t="s">
        <v>106</v>
      </c>
      <c r="F53" s="165">
        <v>15531.985000000001</v>
      </c>
      <c r="G53" s="160"/>
      <c r="H53" s="161">
        <v>3764560.7119999998</v>
      </c>
      <c r="I53" s="161"/>
      <c r="J53" s="178"/>
      <c r="K53" s="178"/>
    </row>
    <row r="54" spans="1:11">
      <c r="A54" s="169">
        <v>2008</v>
      </c>
      <c r="B54" s="166">
        <v>4669.4669999999996</v>
      </c>
      <c r="C54" s="166">
        <v>4825.5200000000004</v>
      </c>
      <c r="D54" s="166">
        <v>5831.4129999999996</v>
      </c>
      <c r="E54" s="164" t="s">
        <v>106</v>
      </c>
      <c r="F54" s="165">
        <v>15326.4</v>
      </c>
      <c r="G54" s="160"/>
      <c r="H54" s="161">
        <v>3732962.18</v>
      </c>
      <c r="I54" s="161"/>
      <c r="J54" s="178"/>
      <c r="K54" s="178"/>
    </row>
    <row r="55" spans="1:11">
      <c r="A55" s="169">
        <v>2009</v>
      </c>
      <c r="B55" s="166">
        <v>4774.2809999999999</v>
      </c>
      <c r="C55" s="166">
        <v>4779.366</v>
      </c>
      <c r="D55" s="166">
        <v>4772.5119999999997</v>
      </c>
      <c r="E55" s="164" t="s">
        <v>106</v>
      </c>
      <c r="F55" s="165">
        <v>14326.159</v>
      </c>
      <c r="G55" s="160"/>
      <c r="H55" s="161">
        <v>3596864.8659999999</v>
      </c>
      <c r="I55" s="161"/>
      <c r="J55" s="178"/>
      <c r="K55" s="178"/>
    </row>
    <row r="56" spans="1:11">
      <c r="A56" s="169">
        <v>2010</v>
      </c>
      <c r="B56" s="166">
        <v>4742.7939999999999</v>
      </c>
      <c r="C56" s="166">
        <v>4789.1819999999998</v>
      </c>
      <c r="D56" s="166">
        <v>3891.1619999999998</v>
      </c>
      <c r="E56" s="164" t="s">
        <v>106</v>
      </c>
      <c r="F56" s="165">
        <v>13423.138000000001</v>
      </c>
      <c r="G56" s="160"/>
      <c r="H56" s="161">
        <v>3754493.0529999998</v>
      </c>
      <c r="I56" s="161"/>
      <c r="J56" s="178"/>
      <c r="K56" s="178"/>
    </row>
    <row r="57" spans="1:11">
      <c r="A57" s="169">
        <v>2011</v>
      </c>
      <c r="B57" s="179">
        <v>4913</v>
      </c>
      <c r="C57" s="166">
        <v>4892</v>
      </c>
      <c r="D57" s="166">
        <v>3983</v>
      </c>
      <c r="E57" s="158" t="s">
        <v>106</v>
      </c>
      <c r="F57" s="159">
        <v>13788</v>
      </c>
      <c r="G57" s="160"/>
      <c r="H57" s="161">
        <v>3282882</v>
      </c>
      <c r="I57" s="161"/>
      <c r="J57" s="178"/>
      <c r="K57" s="178"/>
    </row>
    <row r="58" spans="1:11">
      <c r="A58" s="169">
        <v>2012</v>
      </c>
      <c r="B58" s="300">
        <v>4778</v>
      </c>
      <c r="C58" s="166">
        <v>4918</v>
      </c>
      <c r="D58" s="166">
        <v>4168</v>
      </c>
      <c r="E58" s="241" t="s">
        <v>106</v>
      </c>
      <c r="F58" s="159">
        <v>13863</v>
      </c>
      <c r="G58" s="160"/>
      <c r="H58" s="161">
        <v>3694650</v>
      </c>
      <c r="I58" s="161"/>
      <c r="J58" s="178"/>
      <c r="K58" s="178"/>
    </row>
    <row r="59" spans="1:11">
      <c r="A59" s="166">
        <v>2013</v>
      </c>
      <c r="B59" s="179">
        <v>4926</v>
      </c>
      <c r="C59" s="166">
        <v>4890</v>
      </c>
      <c r="D59" s="166">
        <v>4229</v>
      </c>
      <c r="E59" s="455" t="s">
        <v>106</v>
      </c>
      <c r="F59" s="161">
        <v>14045</v>
      </c>
      <c r="G59" s="456"/>
      <c r="H59" s="166">
        <v>3725064</v>
      </c>
      <c r="I59" s="166"/>
      <c r="J59" s="166"/>
      <c r="K59" s="166"/>
    </row>
    <row r="60" spans="1:11">
      <c r="A60" s="172" t="s">
        <v>148</v>
      </c>
      <c r="B60" s="173"/>
      <c r="C60" s="173"/>
      <c r="D60" s="173"/>
      <c r="E60" s="173"/>
      <c r="F60" s="173"/>
      <c r="G60" s="173"/>
      <c r="H60" s="174"/>
      <c r="I60" s="175"/>
      <c r="J60" s="174"/>
      <c r="K60" s="173"/>
    </row>
    <row r="61" spans="1:11">
      <c r="A61" s="176"/>
      <c r="B61" s="177"/>
      <c r="C61" s="177"/>
      <c r="D61" s="177"/>
      <c r="E61" s="177"/>
      <c r="F61" s="177"/>
      <c r="G61" s="177"/>
      <c r="H61" s="174"/>
      <c r="I61" s="175"/>
      <c r="J61" s="174"/>
      <c r="K61" s="177"/>
    </row>
    <row r="62" spans="1:11" ht="39.6" customHeight="1">
      <c r="A62" s="525" t="s">
        <v>485</v>
      </c>
      <c r="B62" s="516"/>
      <c r="C62" s="516"/>
      <c r="D62" s="516"/>
      <c r="E62" s="516"/>
      <c r="F62" s="516"/>
      <c r="G62" s="516"/>
      <c r="H62" s="516"/>
      <c r="I62" s="516"/>
      <c r="J62" s="516"/>
      <c r="K62" s="516"/>
    </row>
    <row r="63" spans="1:11" ht="15.75" customHeight="1">
      <c r="A63" s="525" t="s">
        <v>149</v>
      </c>
      <c r="B63" s="516"/>
      <c r="C63" s="516"/>
      <c r="D63" s="516"/>
      <c r="E63" s="516"/>
      <c r="F63" s="516"/>
      <c r="G63" s="516"/>
      <c r="H63" s="516"/>
      <c r="I63" s="516"/>
      <c r="J63" s="516"/>
      <c r="K63" s="516"/>
    </row>
    <row r="64" spans="1:11" ht="25.5" customHeight="1">
      <c r="A64" s="525" t="s">
        <v>150</v>
      </c>
      <c r="B64" s="522"/>
      <c r="C64" s="522"/>
      <c r="D64" s="522"/>
      <c r="E64" s="522"/>
      <c r="F64" s="522"/>
      <c r="G64" s="522"/>
      <c r="H64" s="522"/>
      <c r="I64" s="522"/>
      <c r="J64" s="522"/>
      <c r="K64" s="522"/>
    </row>
    <row r="65" spans="1:11" ht="15.6">
      <c r="A65" s="170"/>
      <c r="B65" s="151"/>
      <c r="C65" s="151"/>
      <c r="D65" s="151"/>
      <c r="E65" s="151"/>
      <c r="F65" s="151"/>
      <c r="G65" s="151"/>
      <c r="H65" s="151"/>
      <c r="I65" s="151"/>
      <c r="J65" s="151"/>
      <c r="K65" s="143"/>
    </row>
    <row r="66" spans="1:11" ht="64.8" customHeight="1">
      <c r="A66" s="515" t="s">
        <v>486</v>
      </c>
      <c r="B66" s="516"/>
      <c r="C66" s="516"/>
      <c r="D66" s="516"/>
      <c r="E66" s="516"/>
      <c r="F66" s="516"/>
      <c r="G66" s="516"/>
      <c r="H66" s="516"/>
      <c r="I66" s="516"/>
      <c r="J66" s="516"/>
      <c r="K66" s="516"/>
    </row>
  </sheetData>
  <mergeCells count="5">
    <mergeCell ref="A66:K66"/>
    <mergeCell ref="B3:F3"/>
    <mergeCell ref="A62:K62"/>
    <mergeCell ref="A63:K63"/>
    <mergeCell ref="A64:K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8"/>
  <sheetViews>
    <sheetView topLeftCell="A22" workbookViewId="0"/>
  </sheetViews>
  <sheetFormatPr defaultRowHeight="13.2"/>
  <cols>
    <col min="1" max="1" width="6.5546875" style="88" customWidth="1"/>
    <col min="2" max="2" width="11.109375" style="88" customWidth="1"/>
    <col min="3" max="3" width="11.88671875" style="88" customWidth="1"/>
    <col min="4" max="4" width="9.33203125" style="88" customWidth="1"/>
    <col min="5" max="5" width="10.33203125" style="88" customWidth="1"/>
    <col min="6" max="6" width="10.6640625" style="88" customWidth="1"/>
    <col min="7" max="7" width="11.88671875" style="88" customWidth="1"/>
    <col min="8" max="8" width="9.88671875" style="89" customWidth="1"/>
    <col min="9" max="9" width="8.33203125" style="88" customWidth="1"/>
    <col min="10" max="10" width="6" style="88" customWidth="1"/>
    <col min="11" max="11" width="10.44140625" style="87" customWidth="1"/>
    <col min="12" max="12" width="9.88671875" style="88" customWidth="1"/>
    <col min="13" max="255" width="9.109375" style="88"/>
    <col min="256" max="256" width="6.5546875" style="88" customWidth="1"/>
    <col min="257" max="257" width="11.109375" style="88" customWidth="1"/>
    <col min="258" max="258" width="11.88671875" style="88" customWidth="1"/>
    <col min="259" max="259" width="9.33203125" style="88" customWidth="1"/>
    <col min="260" max="260" width="10.33203125" style="88" customWidth="1"/>
    <col min="261" max="261" width="10.6640625" style="88" customWidth="1"/>
    <col min="262" max="262" width="11" style="88" customWidth="1"/>
    <col min="263" max="263" width="11.88671875" style="88" customWidth="1"/>
    <col min="264" max="264" width="7.6640625" style="88" customWidth="1"/>
    <col min="265" max="265" width="8.33203125" style="88" customWidth="1"/>
    <col min="266" max="266" width="6" style="88" customWidth="1"/>
    <col min="267" max="267" width="10.44140625" style="88" customWidth="1"/>
    <col min="268" max="268" width="9.88671875" style="88" customWidth="1"/>
    <col min="269" max="511" width="9.109375" style="88"/>
    <col min="512" max="512" width="6.5546875" style="88" customWidth="1"/>
    <col min="513" max="513" width="11.109375" style="88" customWidth="1"/>
    <col min="514" max="514" width="11.88671875" style="88" customWidth="1"/>
    <col min="515" max="515" width="9.33203125" style="88" customWidth="1"/>
    <col min="516" max="516" width="10.33203125" style="88" customWidth="1"/>
    <col min="517" max="517" width="10.6640625" style="88" customWidth="1"/>
    <col min="518" max="518" width="11" style="88" customWidth="1"/>
    <col min="519" max="519" width="11.88671875" style="88" customWidth="1"/>
    <col min="520" max="520" width="7.6640625" style="88" customWidth="1"/>
    <col min="521" max="521" width="8.33203125" style="88" customWidth="1"/>
    <col min="522" max="522" width="6" style="88" customWidth="1"/>
    <col min="523" max="523" width="10.44140625" style="88" customWidth="1"/>
    <col min="524" max="524" width="9.88671875" style="88" customWidth="1"/>
    <col min="525" max="767" width="9.109375" style="88"/>
    <col min="768" max="768" width="6.5546875" style="88" customWidth="1"/>
    <col min="769" max="769" width="11.109375" style="88" customWidth="1"/>
    <col min="770" max="770" width="11.88671875" style="88" customWidth="1"/>
    <col min="771" max="771" width="9.33203125" style="88" customWidth="1"/>
    <col min="772" max="772" width="10.33203125" style="88" customWidth="1"/>
    <col min="773" max="773" width="10.6640625" style="88" customWidth="1"/>
    <col min="774" max="774" width="11" style="88" customWidth="1"/>
    <col min="775" max="775" width="11.88671875" style="88" customWidth="1"/>
    <col min="776" max="776" width="7.6640625" style="88" customWidth="1"/>
    <col min="777" max="777" width="8.33203125" style="88" customWidth="1"/>
    <col min="778" max="778" width="6" style="88" customWidth="1"/>
    <col min="779" max="779" width="10.44140625" style="88" customWidth="1"/>
    <col min="780" max="780" width="9.88671875" style="88" customWidth="1"/>
    <col min="781" max="1023" width="9.109375" style="88"/>
    <col min="1024" max="1024" width="6.5546875" style="88" customWidth="1"/>
    <col min="1025" max="1025" width="11.109375" style="88" customWidth="1"/>
    <col min="1026" max="1026" width="11.88671875" style="88" customWidth="1"/>
    <col min="1027" max="1027" width="9.33203125" style="88" customWidth="1"/>
    <col min="1028" max="1028" width="10.33203125" style="88" customWidth="1"/>
    <col min="1029" max="1029" width="10.6640625" style="88" customWidth="1"/>
    <col min="1030" max="1030" width="11" style="88" customWidth="1"/>
    <col min="1031" max="1031" width="11.88671875" style="88" customWidth="1"/>
    <col min="1032" max="1032" width="7.6640625" style="88" customWidth="1"/>
    <col min="1033" max="1033" width="8.33203125" style="88" customWidth="1"/>
    <col min="1034" max="1034" width="6" style="88" customWidth="1"/>
    <col min="1035" max="1035" width="10.44140625" style="88" customWidth="1"/>
    <col min="1036" max="1036" width="9.88671875" style="88" customWidth="1"/>
    <col min="1037" max="1279" width="9.109375" style="88"/>
    <col min="1280" max="1280" width="6.5546875" style="88" customWidth="1"/>
    <col min="1281" max="1281" width="11.109375" style="88" customWidth="1"/>
    <col min="1282" max="1282" width="11.88671875" style="88" customWidth="1"/>
    <col min="1283" max="1283" width="9.33203125" style="88" customWidth="1"/>
    <col min="1284" max="1284" width="10.33203125" style="88" customWidth="1"/>
    <col min="1285" max="1285" width="10.6640625" style="88" customWidth="1"/>
    <col min="1286" max="1286" width="11" style="88" customWidth="1"/>
    <col min="1287" max="1287" width="11.88671875" style="88" customWidth="1"/>
    <col min="1288" max="1288" width="7.6640625" style="88" customWidth="1"/>
    <col min="1289" max="1289" width="8.33203125" style="88" customWidth="1"/>
    <col min="1290" max="1290" width="6" style="88" customWidth="1"/>
    <col min="1291" max="1291" width="10.44140625" style="88" customWidth="1"/>
    <col min="1292" max="1292" width="9.88671875" style="88" customWidth="1"/>
    <col min="1293" max="1535" width="9.109375" style="88"/>
    <col min="1536" max="1536" width="6.5546875" style="88" customWidth="1"/>
    <col min="1537" max="1537" width="11.109375" style="88" customWidth="1"/>
    <col min="1538" max="1538" width="11.88671875" style="88" customWidth="1"/>
    <col min="1539" max="1539" width="9.33203125" style="88" customWidth="1"/>
    <col min="1540" max="1540" width="10.33203125" style="88" customWidth="1"/>
    <col min="1541" max="1541" width="10.6640625" style="88" customWidth="1"/>
    <col min="1542" max="1542" width="11" style="88" customWidth="1"/>
    <col min="1543" max="1543" width="11.88671875" style="88" customWidth="1"/>
    <col min="1544" max="1544" width="7.6640625" style="88" customWidth="1"/>
    <col min="1545" max="1545" width="8.33203125" style="88" customWidth="1"/>
    <col min="1546" max="1546" width="6" style="88" customWidth="1"/>
    <col min="1547" max="1547" width="10.44140625" style="88" customWidth="1"/>
    <col min="1548" max="1548" width="9.88671875" style="88" customWidth="1"/>
    <col min="1549" max="1791" width="9.109375" style="88"/>
    <col min="1792" max="1792" width="6.5546875" style="88" customWidth="1"/>
    <col min="1793" max="1793" width="11.109375" style="88" customWidth="1"/>
    <col min="1794" max="1794" width="11.88671875" style="88" customWidth="1"/>
    <col min="1795" max="1795" width="9.33203125" style="88" customWidth="1"/>
    <col min="1796" max="1796" width="10.33203125" style="88" customWidth="1"/>
    <col min="1797" max="1797" width="10.6640625" style="88" customWidth="1"/>
    <col min="1798" max="1798" width="11" style="88" customWidth="1"/>
    <col min="1799" max="1799" width="11.88671875" style="88" customWidth="1"/>
    <col min="1800" max="1800" width="7.6640625" style="88" customWidth="1"/>
    <col min="1801" max="1801" width="8.33203125" style="88" customWidth="1"/>
    <col min="1802" max="1802" width="6" style="88" customWidth="1"/>
    <col min="1803" max="1803" width="10.44140625" style="88" customWidth="1"/>
    <col min="1804" max="1804" width="9.88671875" style="88" customWidth="1"/>
    <col min="1805" max="2047" width="9.109375" style="88"/>
    <col min="2048" max="2048" width="6.5546875" style="88" customWidth="1"/>
    <col min="2049" max="2049" width="11.109375" style="88" customWidth="1"/>
    <col min="2050" max="2050" width="11.88671875" style="88" customWidth="1"/>
    <col min="2051" max="2051" width="9.33203125" style="88" customWidth="1"/>
    <col min="2052" max="2052" width="10.33203125" style="88" customWidth="1"/>
    <col min="2053" max="2053" width="10.6640625" style="88" customWidth="1"/>
    <col min="2054" max="2054" width="11" style="88" customWidth="1"/>
    <col min="2055" max="2055" width="11.88671875" style="88" customWidth="1"/>
    <col min="2056" max="2056" width="7.6640625" style="88" customWidth="1"/>
    <col min="2057" max="2057" width="8.33203125" style="88" customWidth="1"/>
    <col min="2058" max="2058" width="6" style="88" customWidth="1"/>
    <col min="2059" max="2059" width="10.44140625" style="88" customWidth="1"/>
    <col min="2060" max="2060" width="9.88671875" style="88" customWidth="1"/>
    <col min="2061" max="2303" width="9.109375" style="88"/>
    <col min="2304" max="2304" width="6.5546875" style="88" customWidth="1"/>
    <col min="2305" max="2305" width="11.109375" style="88" customWidth="1"/>
    <col min="2306" max="2306" width="11.88671875" style="88" customWidth="1"/>
    <col min="2307" max="2307" width="9.33203125" style="88" customWidth="1"/>
    <col min="2308" max="2308" width="10.33203125" style="88" customWidth="1"/>
    <col min="2309" max="2309" width="10.6640625" style="88" customWidth="1"/>
    <col min="2310" max="2310" width="11" style="88" customWidth="1"/>
    <col min="2311" max="2311" width="11.88671875" style="88" customWidth="1"/>
    <col min="2312" max="2312" width="7.6640625" style="88" customWidth="1"/>
    <col min="2313" max="2313" width="8.33203125" style="88" customWidth="1"/>
    <col min="2314" max="2314" width="6" style="88" customWidth="1"/>
    <col min="2315" max="2315" width="10.44140625" style="88" customWidth="1"/>
    <col min="2316" max="2316" width="9.88671875" style="88" customWidth="1"/>
    <col min="2317" max="2559" width="9.109375" style="88"/>
    <col min="2560" max="2560" width="6.5546875" style="88" customWidth="1"/>
    <col min="2561" max="2561" width="11.109375" style="88" customWidth="1"/>
    <col min="2562" max="2562" width="11.88671875" style="88" customWidth="1"/>
    <col min="2563" max="2563" width="9.33203125" style="88" customWidth="1"/>
    <col min="2564" max="2564" width="10.33203125" style="88" customWidth="1"/>
    <col min="2565" max="2565" width="10.6640625" style="88" customWidth="1"/>
    <col min="2566" max="2566" width="11" style="88" customWidth="1"/>
    <col min="2567" max="2567" width="11.88671875" style="88" customWidth="1"/>
    <col min="2568" max="2568" width="7.6640625" style="88" customWidth="1"/>
    <col min="2569" max="2569" width="8.33203125" style="88" customWidth="1"/>
    <col min="2570" max="2570" width="6" style="88" customWidth="1"/>
    <col min="2571" max="2571" width="10.44140625" style="88" customWidth="1"/>
    <col min="2572" max="2572" width="9.88671875" style="88" customWidth="1"/>
    <col min="2573" max="2815" width="9.109375" style="88"/>
    <col min="2816" max="2816" width="6.5546875" style="88" customWidth="1"/>
    <col min="2817" max="2817" width="11.109375" style="88" customWidth="1"/>
    <col min="2818" max="2818" width="11.88671875" style="88" customWidth="1"/>
    <col min="2819" max="2819" width="9.33203125" style="88" customWidth="1"/>
    <col min="2820" max="2820" width="10.33203125" style="88" customWidth="1"/>
    <col min="2821" max="2821" width="10.6640625" style="88" customWidth="1"/>
    <col min="2822" max="2822" width="11" style="88" customWidth="1"/>
    <col min="2823" max="2823" width="11.88671875" style="88" customWidth="1"/>
    <col min="2824" max="2824" width="7.6640625" style="88" customWidth="1"/>
    <col min="2825" max="2825" width="8.33203125" style="88" customWidth="1"/>
    <col min="2826" max="2826" width="6" style="88" customWidth="1"/>
    <col min="2827" max="2827" width="10.44140625" style="88" customWidth="1"/>
    <col min="2828" max="2828" width="9.88671875" style="88" customWidth="1"/>
    <col min="2829" max="3071" width="9.109375" style="88"/>
    <col min="3072" max="3072" width="6.5546875" style="88" customWidth="1"/>
    <col min="3073" max="3073" width="11.109375" style="88" customWidth="1"/>
    <col min="3074" max="3074" width="11.88671875" style="88" customWidth="1"/>
    <col min="3075" max="3075" width="9.33203125" style="88" customWidth="1"/>
    <col min="3076" max="3076" width="10.33203125" style="88" customWidth="1"/>
    <col min="3077" max="3077" width="10.6640625" style="88" customWidth="1"/>
    <col min="3078" max="3078" width="11" style="88" customWidth="1"/>
    <col min="3079" max="3079" width="11.88671875" style="88" customWidth="1"/>
    <col min="3080" max="3080" width="7.6640625" style="88" customWidth="1"/>
    <col min="3081" max="3081" width="8.33203125" style="88" customWidth="1"/>
    <col min="3082" max="3082" width="6" style="88" customWidth="1"/>
    <col min="3083" max="3083" width="10.44140625" style="88" customWidth="1"/>
    <col min="3084" max="3084" width="9.88671875" style="88" customWidth="1"/>
    <col min="3085" max="3327" width="9.109375" style="88"/>
    <col min="3328" max="3328" width="6.5546875" style="88" customWidth="1"/>
    <col min="3329" max="3329" width="11.109375" style="88" customWidth="1"/>
    <col min="3330" max="3330" width="11.88671875" style="88" customWidth="1"/>
    <col min="3331" max="3331" width="9.33203125" style="88" customWidth="1"/>
    <col min="3332" max="3332" width="10.33203125" style="88" customWidth="1"/>
    <col min="3333" max="3333" width="10.6640625" style="88" customWidth="1"/>
    <col min="3334" max="3334" width="11" style="88" customWidth="1"/>
    <col min="3335" max="3335" width="11.88671875" style="88" customWidth="1"/>
    <col min="3336" max="3336" width="7.6640625" style="88" customWidth="1"/>
    <col min="3337" max="3337" width="8.33203125" style="88" customWidth="1"/>
    <col min="3338" max="3338" width="6" style="88" customWidth="1"/>
    <col min="3339" max="3339" width="10.44140625" style="88" customWidth="1"/>
    <col min="3340" max="3340" width="9.88671875" style="88" customWidth="1"/>
    <col min="3341" max="3583" width="9.109375" style="88"/>
    <col min="3584" max="3584" width="6.5546875" style="88" customWidth="1"/>
    <col min="3585" max="3585" width="11.109375" style="88" customWidth="1"/>
    <col min="3586" max="3586" width="11.88671875" style="88" customWidth="1"/>
    <col min="3587" max="3587" width="9.33203125" style="88" customWidth="1"/>
    <col min="3588" max="3588" width="10.33203125" style="88" customWidth="1"/>
    <col min="3589" max="3589" width="10.6640625" style="88" customWidth="1"/>
    <col min="3590" max="3590" width="11" style="88" customWidth="1"/>
    <col min="3591" max="3591" width="11.88671875" style="88" customWidth="1"/>
    <col min="3592" max="3592" width="7.6640625" style="88" customWidth="1"/>
    <col min="3593" max="3593" width="8.33203125" style="88" customWidth="1"/>
    <col min="3594" max="3594" width="6" style="88" customWidth="1"/>
    <col min="3595" max="3595" width="10.44140625" style="88" customWidth="1"/>
    <col min="3596" max="3596" width="9.88671875" style="88" customWidth="1"/>
    <col min="3597" max="3839" width="9.109375" style="88"/>
    <col min="3840" max="3840" width="6.5546875" style="88" customWidth="1"/>
    <col min="3841" max="3841" width="11.109375" style="88" customWidth="1"/>
    <col min="3842" max="3842" width="11.88671875" style="88" customWidth="1"/>
    <col min="3843" max="3843" width="9.33203125" style="88" customWidth="1"/>
    <col min="3844" max="3844" width="10.33203125" style="88" customWidth="1"/>
    <col min="3845" max="3845" width="10.6640625" style="88" customWidth="1"/>
    <col min="3846" max="3846" width="11" style="88" customWidth="1"/>
    <col min="3847" max="3847" width="11.88671875" style="88" customWidth="1"/>
    <col min="3848" max="3848" width="7.6640625" style="88" customWidth="1"/>
    <col min="3849" max="3849" width="8.33203125" style="88" customWidth="1"/>
    <col min="3850" max="3850" width="6" style="88" customWidth="1"/>
    <col min="3851" max="3851" width="10.44140625" style="88" customWidth="1"/>
    <col min="3852" max="3852" width="9.88671875" style="88" customWidth="1"/>
    <col min="3853" max="4095" width="9.109375" style="88"/>
    <col min="4096" max="4096" width="6.5546875" style="88" customWidth="1"/>
    <col min="4097" max="4097" width="11.109375" style="88" customWidth="1"/>
    <col min="4098" max="4098" width="11.88671875" style="88" customWidth="1"/>
    <col min="4099" max="4099" width="9.33203125" style="88" customWidth="1"/>
    <col min="4100" max="4100" width="10.33203125" style="88" customWidth="1"/>
    <col min="4101" max="4101" width="10.6640625" style="88" customWidth="1"/>
    <col min="4102" max="4102" width="11" style="88" customWidth="1"/>
    <col min="4103" max="4103" width="11.88671875" style="88" customWidth="1"/>
    <col min="4104" max="4104" width="7.6640625" style="88" customWidth="1"/>
    <col min="4105" max="4105" width="8.33203125" style="88" customWidth="1"/>
    <col min="4106" max="4106" width="6" style="88" customWidth="1"/>
    <col min="4107" max="4107" width="10.44140625" style="88" customWidth="1"/>
    <col min="4108" max="4108" width="9.88671875" style="88" customWidth="1"/>
    <col min="4109" max="4351" width="9.109375" style="88"/>
    <col min="4352" max="4352" width="6.5546875" style="88" customWidth="1"/>
    <col min="4353" max="4353" width="11.109375" style="88" customWidth="1"/>
    <col min="4354" max="4354" width="11.88671875" style="88" customWidth="1"/>
    <col min="4355" max="4355" width="9.33203125" style="88" customWidth="1"/>
    <col min="4356" max="4356" width="10.33203125" style="88" customWidth="1"/>
    <col min="4357" max="4357" width="10.6640625" style="88" customWidth="1"/>
    <col min="4358" max="4358" width="11" style="88" customWidth="1"/>
    <col min="4359" max="4359" width="11.88671875" style="88" customWidth="1"/>
    <col min="4360" max="4360" width="7.6640625" style="88" customWidth="1"/>
    <col min="4361" max="4361" width="8.33203125" style="88" customWidth="1"/>
    <col min="4362" max="4362" width="6" style="88" customWidth="1"/>
    <col min="4363" max="4363" width="10.44140625" style="88" customWidth="1"/>
    <col min="4364" max="4364" width="9.88671875" style="88" customWidth="1"/>
    <col min="4365" max="4607" width="9.109375" style="88"/>
    <col min="4608" max="4608" width="6.5546875" style="88" customWidth="1"/>
    <col min="4609" max="4609" width="11.109375" style="88" customWidth="1"/>
    <col min="4610" max="4610" width="11.88671875" style="88" customWidth="1"/>
    <col min="4611" max="4611" width="9.33203125" style="88" customWidth="1"/>
    <col min="4612" max="4612" width="10.33203125" style="88" customWidth="1"/>
    <col min="4613" max="4613" width="10.6640625" style="88" customWidth="1"/>
    <col min="4614" max="4614" width="11" style="88" customWidth="1"/>
    <col min="4615" max="4615" width="11.88671875" style="88" customWidth="1"/>
    <col min="4616" max="4616" width="7.6640625" style="88" customWidth="1"/>
    <col min="4617" max="4617" width="8.33203125" style="88" customWidth="1"/>
    <col min="4618" max="4618" width="6" style="88" customWidth="1"/>
    <col min="4619" max="4619" width="10.44140625" style="88" customWidth="1"/>
    <col min="4620" max="4620" width="9.88671875" style="88" customWidth="1"/>
    <col min="4621" max="4863" width="9.109375" style="88"/>
    <col min="4864" max="4864" width="6.5546875" style="88" customWidth="1"/>
    <col min="4865" max="4865" width="11.109375" style="88" customWidth="1"/>
    <col min="4866" max="4866" width="11.88671875" style="88" customWidth="1"/>
    <col min="4867" max="4867" width="9.33203125" style="88" customWidth="1"/>
    <col min="4868" max="4868" width="10.33203125" style="88" customWidth="1"/>
    <col min="4869" max="4869" width="10.6640625" style="88" customWidth="1"/>
    <col min="4870" max="4870" width="11" style="88" customWidth="1"/>
    <col min="4871" max="4871" width="11.88671875" style="88" customWidth="1"/>
    <col min="4872" max="4872" width="7.6640625" style="88" customWidth="1"/>
    <col min="4873" max="4873" width="8.33203125" style="88" customWidth="1"/>
    <col min="4874" max="4874" width="6" style="88" customWidth="1"/>
    <col min="4875" max="4875" width="10.44140625" style="88" customWidth="1"/>
    <col min="4876" max="4876" width="9.88671875" style="88" customWidth="1"/>
    <col min="4877" max="5119" width="9.109375" style="88"/>
    <col min="5120" max="5120" width="6.5546875" style="88" customWidth="1"/>
    <col min="5121" max="5121" width="11.109375" style="88" customWidth="1"/>
    <col min="5122" max="5122" width="11.88671875" style="88" customWidth="1"/>
    <col min="5123" max="5123" width="9.33203125" style="88" customWidth="1"/>
    <col min="5124" max="5124" width="10.33203125" style="88" customWidth="1"/>
    <col min="5125" max="5125" width="10.6640625" style="88" customWidth="1"/>
    <col min="5126" max="5126" width="11" style="88" customWidth="1"/>
    <col min="5127" max="5127" width="11.88671875" style="88" customWidth="1"/>
    <col min="5128" max="5128" width="7.6640625" style="88" customWidth="1"/>
    <col min="5129" max="5129" width="8.33203125" style="88" customWidth="1"/>
    <col min="5130" max="5130" width="6" style="88" customWidth="1"/>
    <col min="5131" max="5131" width="10.44140625" style="88" customWidth="1"/>
    <col min="5132" max="5132" width="9.88671875" style="88" customWidth="1"/>
    <col min="5133" max="5375" width="9.109375" style="88"/>
    <col min="5376" max="5376" width="6.5546875" style="88" customWidth="1"/>
    <col min="5377" max="5377" width="11.109375" style="88" customWidth="1"/>
    <col min="5378" max="5378" width="11.88671875" style="88" customWidth="1"/>
    <col min="5379" max="5379" width="9.33203125" style="88" customWidth="1"/>
    <col min="5380" max="5380" width="10.33203125" style="88" customWidth="1"/>
    <col min="5381" max="5381" width="10.6640625" style="88" customWidth="1"/>
    <col min="5382" max="5382" width="11" style="88" customWidth="1"/>
    <col min="5383" max="5383" width="11.88671875" style="88" customWidth="1"/>
    <col min="5384" max="5384" width="7.6640625" style="88" customWidth="1"/>
    <col min="5385" max="5385" width="8.33203125" style="88" customWidth="1"/>
    <col min="5386" max="5386" width="6" style="88" customWidth="1"/>
    <col min="5387" max="5387" width="10.44140625" style="88" customWidth="1"/>
    <col min="5388" max="5388" width="9.88671875" style="88" customWidth="1"/>
    <col min="5389" max="5631" width="9.109375" style="88"/>
    <col min="5632" max="5632" width="6.5546875" style="88" customWidth="1"/>
    <col min="5633" max="5633" width="11.109375" style="88" customWidth="1"/>
    <col min="5634" max="5634" width="11.88671875" style="88" customWidth="1"/>
    <col min="5635" max="5635" width="9.33203125" style="88" customWidth="1"/>
    <col min="5636" max="5636" width="10.33203125" style="88" customWidth="1"/>
    <col min="5637" max="5637" width="10.6640625" style="88" customWidth="1"/>
    <col min="5638" max="5638" width="11" style="88" customWidth="1"/>
    <col min="5639" max="5639" width="11.88671875" style="88" customWidth="1"/>
    <col min="5640" max="5640" width="7.6640625" style="88" customWidth="1"/>
    <col min="5641" max="5641" width="8.33203125" style="88" customWidth="1"/>
    <col min="5642" max="5642" width="6" style="88" customWidth="1"/>
    <col min="5643" max="5643" width="10.44140625" style="88" customWidth="1"/>
    <col min="5644" max="5644" width="9.88671875" style="88" customWidth="1"/>
    <col min="5645" max="5887" width="9.109375" style="88"/>
    <col min="5888" max="5888" width="6.5546875" style="88" customWidth="1"/>
    <col min="5889" max="5889" width="11.109375" style="88" customWidth="1"/>
    <col min="5890" max="5890" width="11.88671875" style="88" customWidth="1"/>
    <col min="5891" max="5891" width="9.33203125" style="88" customWidth="1"/>
    <col min="5892" max="5892" width="10.33203125" style="88" customWidth="1"/>
    <col min="5893" max="5893" width="10.6640625" style="88" customWidth="1"/>
    <col min="5894" max="5894" width="11" style="88" customWidth="1"/>
    <col min="5895" max="5895" width="11.88671875" style="88" customWidth="1"/>
    <col min="5896" max="5896" width="7.6640625" style="88" customWidth="1"/>
    <col min="5897" max="5897" width="8.33203125" style="88" customWidth="1"/>
    <col min="5898" max="5898" width="6" style="88" customWidth="1"/>
    <col min="5899" max="5899" width="10.44140625" style="88" customWidth="1"/>
    <col min="5900" max="5900" width="9.88671875" style="88" customWidth="1"/>
    <col min="5901" max="6143" width="9.109375" style="88"/>
    <col min="6144" max="6144" width="6.5546875" style="88" customWidth="1"/>
    <col min="6145" max="6145" width="11.109375" style="88" customWidth="1"/>
    <col min="6146" max="6146" width="11.88671875" style="88" customWidth="1"/>
    <col min="6147" max="6147" width="9.33203125" style="88" customWidth="1"/>
    <col min="6148" max="6148" width="10.33203125" style="88" customWidth="1"/>
    <col min="6149" max="6149" width="10.6640625" style="88" customWidth="1"/>
    <col min="6150" max="6150" width="11" style="88" customWidth="1"/>
    <col min="6151" max="6151" width="11.88671875" style="88" customWidth="1"/>
    <col min="6152" max="6152" width="7.6640625" style="88" customWidth="1"/>
    <col min="6153" max="6153" width="8.33203125" style="88" customWidth="1"/>
    <col min="6154" max="6154" width="6" style="88" customWidth="1"/>
    <col min="6155" max="6155" width="10.44140625" style="88" customWidth="1"/>
    <col min="6156" max="6156" width="9.88671875" style="88" customWidth="1"/>
    <col min="6157" max="6399" width="9.109375" style="88"/>
    <col min="6400" max="6400" width="6.5546875" style="88" customWidth="1"/>
    <col min="6401" max="6401" width="11.109375" style="88" customWidth="1"/>
    <col min="6402" max="6402" width="11.88671875" style="88" customWidth="1"/>
    <col min="6403" max="6403" width="9.33203125" style="88" customWidth="1"/>
    <col min="6404" max="6404" width="10.33203125" style="88" customWidth="1"/>
    <col min="6405" max="6405" width="10.6640625" style="88" customWidth="1"/>
    <col min="6406" max="6406" width="11" style="88" customWidth="1"/>
    <col min="6407" max="6407" width="11.88671875" style="88" customWidth="1"/>
    <col min="6408" max="6408" width="7.6640625" style="88" customWidth="1"/>
    <col min="6409" max="6409" width="8.33203125" style="88" customWidth="1"/>
    <col min="6410" max="6410" width="6" style="88" customWidth="1"/>
    <col min="6411" max="6411" width="10.44140625" style="88" customWidth="1"/>
    <col min="6412" max="6412" width="9.88671875" style="88" customWidth="1"/>
    <col min="6413" max="6655" width="9.109375" style="88"/>
    <col min="6656" max="6656" width="6.5546875" style="88" customWidth="1"/>
    <col min="6657" max="6657" width="11.109375" style="88" customWidth="1"/>
    <col min="6658" max="6658" width="11.88671875" style="88" customWidth="1"/>
    <col min="6659" max="6659" width="9.33203125" style="88" customWidth="1"/>
    <col min="6660" max="6660" width="10.33203125" style="88" customWidth="1"/>
    <col min="6661" max="6661" width="10.6640625" style="88" customWidth="1"/>
    <col min="6662" max="6662" width="11" style="88" customWidth="1"/>
    <col min="6663" max="6663" width="11.88671875" style="88" customWidth="1"/>
    <col min="6664" max="6664" width="7.6640625" style="88" customWidth="1"/>
    <col min="6665" max="6665" width="8.33203125" style="88" customWidth="1"/>
    <col min="6666" max="6666" width="6" style="88" customWidth="1"/>
    <col min="6667" max="6667" width="10.44140625" style="88" customWidth="1"/>
    <col min="6668" max="6668" width="9.88671875" style="88" customWidth="1"/>
    <col min="6669" max="6911" width="9.109375" style="88"/>
    <col min="6912" max="6912" width="6.5546875" style="88" customWidth="1"/>
    <col min="6913" max="6913" width="11.109375" style="88" customWidth="1"/>
    <col min="6914" max="6914" width="11.88671875" style="88" customWidth="1"/>
    <col min="6915" max="6915" width="9.33203125" style="88" customWidth="1"/>
    <col min="6916" max="6916" width="10.33203125" style="88" customWidth="1"/>
    <col min="6917" max="6917" width="10.6640625" style="88" customWidth="1"/>
    <col min="6918" max="6918" width="11" style="88" customWidth="1"/>
    <col min="6919" max="6919" width="11.88671875" style="88" customWidth="1"/>
    <col min="6920" max="6920" width="7.6640625" style="88" customWidth="1"/>
    <col min="6921" max="6921" width="8.33203125" style="88" customWidth="1"/>
    <col min="6922" max="6922" width="6" style="88" customWidth="1"/>
    <col min="6923" max="6923" width="10.44140625" style="88" customWidth="1"/>
    <col min="6924" max="6924" width="9.88671875" style="88" customWidth="1"/>
    <col min="6925" max="7167" width="9.109375" style="88"/>
    <col min="7168" max="7168" width="6.5546875" style="88" customWidth="1"/>
    <col min="7169" max="7169" width="11.109375" style="88" customWidth="1"/>
    <col min="7170" max="7170" width="11.88671875" style="88" customWidth="1"/>
    <col min="7171" max="7171" width="9.33203125" style="88" customWidth="1"/>
    <col min="7172" max="7172" width="10.33203125" style="88" customWidth="1"/>
    <col min="7173" max="7173" width="10.6640625" style="88" customWidth="1"/>
    <col min="7174" max="7174" width="11" style="88" customWidth="1"/>
    <col min="7175" max="7175" width="11.88671875" style="88" customWidth="1"/>
    <col min="7176" max="7176" width="7.6640625" style="88" customWidth="1"/>
    <col min="7177" max="7177" width="8.33203125" style="88" customWidth="1"/>
    <col min="7178" max="7178" width="6" style="88" customWidth="1"/>
    <col min="7179" max="7179" width="10.44140625" style="88" customWidth="1"/>
    <col min="7180" max="7180" width="9.88671875" style="88" customWidth="1"/>
    <col min="7181" max="7423" width="9.109375" style="88"/>
    <col min="7424" max="7424" width="6.5546875" style="88" customWidth="1"/>
    <col min="7425" max="7425" width="11.109375" style="88" customWidth="1"/>
    <col min="7426" max="7426" width="11.88671875" style="88" customWidth="1"/>
    <col min="7427" max="7427" width="9.33203125" style="88" customWidth="1"/>
    <col min="7428" max="7428" width="10.33203125" style="88" customWidth="1"/>
    <col min="7429" max="7429" width="10.6640625" style="88" customWidth="1"/>
    <col min="7430" max="7430" width="11" style="88" customWidth="1"/>
    <col min="7431" max="7431" width="11.88671875" style="88" customWidth="1"/>
    <col min="7432" max="7432" width="7.6640625" style="88" customWidth="1"/>
    <col min="7433" max="7433" width="8.33203125" style="88" customWidth="1"/>
    <col min="7434" max="7434" width="6" style="88" customWidth="1"/>
    <col min="7435" max="7435" width="10.44140625" style="88" customWidth="1"/>
    <col min="7436" max="7436" width="9.88671875" style="88" customWidth="1"/>
    <col min="7437" max="7679" width="9.109375" style="88"/>
    <col min="7680" max="7680" width="6.5546875" style="88" customWidth="1"/>
    <col min="7681" max="7681" width="11.109375" style="88" customWidth="1"/>
    <col min="7682" max="7682" width="11.88671875" style="88" customWidth="1"/>
    <col min="7683" max="7683" width="9.33203125" style="88" customWidth="1"/>
    <col min="7684" max="7684" width="10.33203125" style="88" customWidth="1"/>
    <col min="7685" max="7685" width="10.6640625" style="88" customWidth="1"/>
    <col min="7686" max="7686" width="11" style="88" customWidth="1"/>
    <col min="7687" max="7687" width="11.88671875" style="88" customWidth="1"/>
    <col min="7688" max="7688" width="7.6640625" style="88" customWidth="1"/>
    <col min="7689" max="7689" width="8.33203125" style="88" customWidth="1"/>
    <col min="7690" max="7690" width="6" style="88" customWidth="1"/>
    <col min="7691" max="7691" width="10.44140625" style="88" customWidth="1"/>
    <col min="7692" max="7692" width="9.88671875" style="88" customWidth="1"/>
    <col min="7693" max="7935" width="9.109375" style="88"/>
    <col min="7936" max="7936" width="6.5546875" style="88" customWidth="1"/>
    <col min="7937" max="7937" width="11.109375" style="88" customWidth="1"/>
    <col min="7938" max="7938" width="11.88671875" style="88" customWidth="1"/>
    <col min="7939" max="7939" width="9.33203125" style="88" customWidth="1"/>
    <col min="7940" max="7940" width="10.33203125" style="88" customWidth="1"/>
    <col min="7941" max="7941" width="10.6640625" style="88" customWidth="1"/>
    <col min="7942" max="7942" width="11" style="88" customWidth="1"/>
    <col min="7943" max="7943" width="11.88671875" style="88" customWidth="1"/>
    <col min="7944" max="7944" width="7.6640625" style="88" customWidth="1"/>
    <col min="7945" max="7945" width="8.33203125" style="88" customWidth="1"/>
    <col min="7946" max="7946" width="6" style="88" customWidth="1"/>
    <col min="7947" max="7947" width="10.44140625" style="88" customWidth="1"/>
    <col min="7948" max="7948" width="9.88671875" style="88" customWidth="1"/>
    <col min="7949" max="8191" width="9.109375" style="88"/>
    <col min="8192" max="8192" width="6.5546875" style="88" customWidth="1"/>
    <col min="8193" max="8193" width="11.109375" style="88" customWidth="1"/>
    <col min="8194" max="8194" width="11.88671875" style="88" customWidth="1"/>
    <col min="8195" max="8195" width="9.33203125" style="88" customWidth="1"/>
    <col min="8196" max="8196" width="10.33203125" style="88" customWidth="1"/>
    <col min="8197" max="8197" width="10.6640625" style="88" customWidth="1"/>
    <col min="8198" max="8198" width="11" style="88" customWidth="1"/>
    <col min="8199" max="8199" width="11.88671875" style="88" customWidth="1"/>
    <col min="8200" max="8200" width="7.6640625" style="88" customWidth="1"/>
    <col min="8201" max="8201" width="8.33203125" style="88" customWidth="1"/>
    <col min="8202" max="8202" width="6" style="88" customWidth="1"/>
    <col min="8203" max="8203" width="10.44140625" style="88" customWidth="1"/>
    <col min="8204" max="8204" width="9.88671875" style="88" customWidth="1"/>
    <col min="8205" max="8447" width="9.109375" style="88"/>
    <col min="8448" max="8448" width="6.5546875" style="88" customWidth="1"/>
    <col min="8449" max="8449" width="11.109375" style="88" customWidth="1"/>
    <col min="8450" max="8450" width="11.88671875" style="88" customWidth="1"/>
    <col min="8451" max="8451" width="9.33203125" style="88" customWidth="1"/>
    <col min="8452" max="8452" width="10.33203125" style="88" customWidth="1"/>
    <col min="8453" max="8453" width="10.6640625" style="88" customWidth="1"/>
    <col min="8454" max="8454" width="11" style="88" customWidth="1"/>
    <col min="8455" max="8455" width="11.88671875" style="88" customWidth="1"/>
    <col min="8456" max="8456" width="7.6640625" style="88" customWidth="1"/>
    <col min="8457" max="8457" width="8.33203125" style="88" customWidth="1"/>
    <col min="8458" max="8458" width="6" style="88" customWidth="1"/>
    <col min="8459" max="8459" width="10.44140625" style="88" customWidth="1"/>
    <col min="8460" max="8460" width="9.88671875" style="88" customWidth="1"/>
    <col min="8461" max="8703" width="9.109375" style="88"/>
    <col min="8704" max="8704" width="6.5546875" style="88" customWidth="1"/>
    <col min="8705" max="8705" width="11.109375" style="88" customWidth="1"/>
    <col min="8706" max="8706" width="11.88671875" style="88" customWidth="1"/>
    <col min="8707" max="8707" width="9.33203125" style="88" customWidth="1"/>
    <col min="8708" max="8708" width="10.33203125" style="88" customWidth="1"/>
    <col min="8709" max="8709" width="10.6640625" style="88" customWidth="1"/>
    <col min="8710" max="8710" width="11" style="88" customWidth="1"/>
    <col min="8711" max="8711" width="11.88671875" style="88" customWidth="1"/>
    <col min="8712" max="8712" width="7.6640625" style="88" customWidth="1"/>
    <col min="8713" max="8713" width="8.33203125" style="88" customWidth="1"/>
    <col min="8714" max="8714" width="6" style="88" customWidth="1"/>
    <col min="8715" max="8715" width="10.44140625" style="88" customWidth="1"/>
    <col min="8716" max="8716" width="9.88671875" style="88" customWidth="1"/>
    <col min="8717" max="8959" width="9.109375" style="88"/>
    <col min="8960" max="8960" width="6.5546875" style="88" customWidth="1"/>
    <col min="8961" max="8961" width="11.109375" style="88" customWidth="1"/>
    <col min="8962" max="8962" width="11.88671875" style="88" customWidth="1"/>
    <col min="8963" max="8963" width="9.33203125" style="88" customWidth="1"/>
    <col min="8964" max="8964" width="10.33203125" style="88" customWidth="1"/>
    <col min="8965" max="8965" width="10.6640625" style="88" customWidth="1"/>
    <col min="8966" max="8966" width="11" style="88" customWidth="1"/>
    <col min="8967" max="8967" width="11.88671875" style="88" customWidth="1"/>
    <col min="8968" max="8968" width="7.6640625" style="88" customWidth="1"/>
    <col min="8969" max="8969" width="8.33203125" style="88" customWidth="1"/>
    <col min="8970" max="8970" width="6" style="88" customWidth="1"/>
    <col min="8971" max="8971" width="10.44140625" style="88" customWidth="1"/>
    <col min="8972" max="8972" width="9.88671875" style="88" customWidth="1"/>
    <col min="8973" max="9215" width="9.109375" style="88"/>
    <col min="9216" max="9216" width="6.5546875" style="88" customWidth="1"/>
    <col min="9217" max="9217" width="11.109375" style="88" customWidth="1"/>
    <col min="9218" max="9218" width="11.88671875" style="88" customWidth="1"/>
    <col min="9219" max="9219" width="9.33203125" style="88" customWidth="1"/>
    <col min="9220" max="9220" width="10.33203125" style="88" customWidth="1"/>
    <col min="9221" max="9221" width="10.6640625" style="88" customWidth="1"/>
    <col min="9222" max="9222" width="11" style="88" customWidth="1"/>
    <col min="9223" max="9223" width="11.88671875" style="88" customWidth="1"/>
    <col min="9224" max="9224" width="7.6640625" style="88" customWidth="1"/>
    <col min="9225" max="9225" width="8.33203125" style="88" customWidth="1"/>
    <col min="9226" max="9226" width="6" style="88" customWidth="1"/>
    <col min="9227" max="9227" width="10.44140625" style="88" customWidth="1"/>
    <col min="9228" max="9228" width="9.88671875" style="88" customWidth="1"/>
    <col min="9229" max="9471" width="9.109375" style="88"/>
    <col min="9472" max="9472" width="6.5546875" style="88" customWidth="1"/>
    <col min="9473" max="9473" width="11.109375" style="88" customWidth="1"/>
    <col min="9474" max="9474" width="11.88671875" style="88" customWidth="1"/>
    <col min="9475" max="9475" width="9.33203125" style="88" customWidth="1"/>
    <col min="9476" max="9476" width="10.33203125" style="88" customWidth="1"/>
    <col min="9477" max="9477" width="10.6640625" style="88" customWidth="1"/>
    <col min="9478" max="9478" width="11" style="88" customWidth="1"/>
    <col min="9479" max="9479" width="11.88671875" style="88" customWidth="1"/>
    <col min="9480" max="9480" width="7.6640625" style="88" customWidth="1"/>
    <col min="9481" max="9481" width="8.33203125" style="88" customWidth="1"/>
    <col min="9482" max="9482" width="6" style="88" customWidth="1"/>
    <col min="9483" max="9483" width="10.44140625" style="88" customWidth="1"/>
    <col min="9484" max="9484" width="9.88671875" style="88" customWidth="1"/>
    <col min="9485" max="9727" width="9.109375" style="88"/>
    <col min="9728" max="9728" width="6.5546875" style="88" customWidth="1"/>
    <col min="9729" max="9729" width="11.109375" style="88" customWidth="1"/>
    <col min="9730" max="9730" width="11.88671875" style="88" customWidth="1"/>
    <col min="9731" max="9731" width="9.33203125" style="88" customWidth="1"/>
    <col min="9732" max="9732" width="10.33203125" style="88" customWidth="1"/>
    <col min="9733" max="9733" width="10.6640625" style="88" customWidth="1"/>
    <col min="9734" max="9734" width="11" style="88" customWidth="1"/>
    <col min="9735" max="9735" width="11.88671875" style="88" customWidth="1"/>
    <col min="9736" max="9736" width="7.6640625" style="88" customWidth="1"/>
    <col min="9737" max="9737" width="8.33203125" style="88" customWidth="1"/>
    <col min="9738" max="9738" width="6" style="88" customWidth="1"/>
    <col min="9739" max="9739" width="10.44140625" style="88" customWidth="1"/>
    <col min="9740" max="9740" width="9.88671875" style="88" customWidth="1"/>
    <col min="9741" max="9983" width="9.109375" style="88"/>
    <col min="9984" max="9984" width="6.5546875" style="88" customWidth="1"/>
    <col min="9985" max="9985" width="11.109375" style="88" customWidth="1"/>
    <col min="9986" max="9986" width="11.88671875" style="88" customWidth="1"/>
    <col min="9987" max="9987" width="9.33203125" style="88" customWidth="1"/>
    <col min="9988" max="9988" width="10.33203125" style="88" customWidth="1"/>
    <col min="9989" max="9989" width="10.6640625" style="88" customWidth="1"/>
    <col min="9990" max="9990" width="11" style="88" customWidth="1"/>
    <col min="9991" max="9991" width="11.88671875" style="88" customWidth="1"/>
    <col min="9992" max="9992" width="7.6640625" style="88" customWidth="1"/>
    <col min="9993" max="9993" width="8.33203125" style="88" customWidth="1"/>
    <col min="9994" max="9994" width="6" style="88" customWidth="1"/>
    <col min="9995" max="9995" width="10.44140625" style="88" customWidth="1"/>
    <col min="9996" max="9996" width="9.88671875" style="88" customWidth="1"/>
    <col min="9997" max="10239" width="9.109375" style="88"/>
    <col min="10240" max="10240" width="6.5546875" style="88" customWidth="1"/>
    <col min="10241" max="10241" width="11.109375" style="88" customWidth="1"/>
    <col min="10242" max="10242" width="11.88671875" style="88" customWidth="1"/>
    <col min="10243" max="10243" width="9.33203125" style="88" customWidth="1"/>
    <col min="10244" max="10244" width="10.33203125" style="88" customWidth="1"/>
    <col min="10245" max="10245" width="10.6640625" style="88" customWidth="1"/>
    <col min="10246" max="10246" width="11" style="88" customWidth="1"/>
    <col min="10247" max="10247" width="11.88671875" style="88" customWidth="1"/>
    <col min="10248" max="10248" width="7.6640625" style="88" customWidth="1"/>
    <col min="10249" max="10249" width="8.33203125" style="88" customWidth="1"/>
    <col min="10250" max="10250" width="6" style="88" customWidth="1"/>
    <col min="10251" max="10251" width="10.44140625" style="88" customWidth="1"/>
    <col min="10252" max="10252" width="9.88671875" style="88" customWidth="1"/>
    <col min="10253" max="10495" width="9.109375" style="88"/>
    <col min="10496" max="10496" width="6.5546875" style="88" customWidth="1"/>
    <col min="10497" max="10497" width="11.109375" style="88" customWidth="1"/>
    <col min="10498" max="10498" width="11.88671875" style="88" customWidth="1"/>
    <col min="10499" max="10499" width="9.33203125" style="88" customWidth="1"/>
    <col min="10500" max="10500" width="10.33203125" style="88" customWidth="1"/>
    <col min="10501" max="10501" width="10.6640625" style="88" customWidth="1"/>
    <col min="10502" max="10502" width="11" style="88" customWidth="1"/>
    <col min="10503" max="10503" width="11.88671875" style="88" customWidth="1"/>
    <col min="10504" max="10504" width="7.6640625" style="88" customWidth="1"/>
    <col min="10505" max="10505" width="8.33203125" style="88" customWidth="1"/>
    <col min="10506" max="10506" width="6" style="88" customWidth="1"/>
    <col min="10507" max="10507" width="10.44140625" style="88" customWidth="1"/>
    <col min="10508" max="10508" width="9.88671875" style="88" customWidth="1"/>
    <col min="10509" max="10751" width="9.109375" style="88"/>
    <col min="10752" max="10752" width="6.5546875" style="88" customWidth="1"/>
    <col min="10753" max="10753" width="11.109375" style="88" customWidth="1"/>
    <col min="10754" max="10754" width="11.88671875" style="88" customWidth="1"/>
    <col min="10755" max="10755" width="9.33203125" style="88" customWidth="1"/>
    <col min="10756" max="10756" width="10.33203125" style="88" customWidth="1"/>
    <col min="10757" max="10757" width="10.6640625" style="88" customWidth="1"/>
    <col min="10758" max="10758" width="11" style="88" customWidth="1"/>
    <col min="10759" max="10759" width="11.88671875" style="88" customWidth="1"/>
    <col min="10760" max="10760" width="7.6640625" style="88" customWidth="1"/>
    <col min="10761" max="10761" width="8.33203125" style="88" customWidth="1"/>
    <col min="10762" max="10762" width="6" style="88" customWidth="1"/>
    <col min="10763" max="10763" width="10.44140625" style="88" customWidth="1"/>
    <col min="10764" max="10764" width="9.88671875" style="88" customWidth="1"/>
    <col min="10765" max="11007" width="9.109375" style="88"/>
    <col min="11008" max="11008" width="6.5546875" style="88" customWidth="1"/>
    <col min="11009" max="11009" width="11.109375" style="88" customWidth="1"/>
    <col min="11010" max="11010" width="11.88671875" style="88" customWidth="1"/>
    <col min="11011" max="11011" width="9.33203125" style="88" customWidth="1"/>
    <col min="11012" max="11012" width="10.33203125" style="88" customWidth="1"/>
    <col min="11013" max="11013" width="10.6640625" style="88" customWidth="1"/>
    <col min="11014" max="11014" width="11" style="88" customWidth="1"/>
    <col min="11015" max="11015" width="11.88671875" style="88" customWidth="1"/>
    <col min="11016" max="11016" width="7.6640625" style="88" customWidth="1"/>
    <col min="11017" max="11017" width="8.33203125" style="88" customWidth="1"/>
    <col min="11018" max="11018" width="6" style="88" customWidth="1"/>
    <col min="11019" max="11019" width="10.44140625" style="88" customWidth="1"/>
    <col min="11020" max="11020" width="9.88671875" style="88" customWidth="1"/>
    <col min="11021" max="11263" width="9.109375" style="88"/>
    <col min="11264" max="11264" width="6.5546875" style="88" customWidth="1"/>
    <col min="11265" max="11265" width="11.109375" style="88" customWidth="1"/>
    <col min="11266" max="11266" width="11.88671875" style="88" customWidth="1"/>
    <col min="11267" max="11267" width="9.33203125" style="88" customWidth="1"/>
    <col min="11268" max="11268" width="10.33203125" style="88" customWidth="1"/>
    <col min="11269" max="11269" width="10.6640625" style="88" customWidth="1"/>
    <col min="11270" max="11270" width="11" style="88" customWidth="1"/>
    <col min="11271" max="11271" width="11.88671875" style="88" customWidth="1"/>
    <col min="11272" max="11272" width="7.6640625" style="88" customWidth="1"/>
    <col min="11273" max="11273" width="8.33203125" style="88" customWidth="1"/>
    <col min="11274" max="11274" width="6" style="88" customWidth="1"/>
    <col min="11275" max="11275" width="10.44140625" style="88" customWidth="1"/>
    <col min="11276" max="11276" width="9.88671875" style="88" customWidth="1"/>
    <col min="11277" max="11519" width="9.109375" style="88"/>
    <col min="11520" max="11520" width="6.5546875" style="88" customWidth="1"/>
    <col min="11521" max="11521" width="11.109375" style="88" customWidth="1"/>
    <col min="11522" max="11522" width="11.88671875" style="88" customWidth="1"/>
    <col min="11523" max="11523" width="9.33203125" style="88" customWidth="1"/>
    <col min="11524" max="11524" width="10.33203125" style="88" customWidth="1"/>
    <col min="11525" max="11525" width="10.6640625" style="88" customWidth="1"/>
    <col min="11526" max="11526" width="11" style="88" customWidth="1"/>
    <col min="11527" max="11527" width="11.88671875" style="88" customWidth="1"/>
    <col min="11528" max="11528" width="7.6640625" style="88" customWidth="1"/>
    <col min="11529" max="11529" width="8.33203125" style="88" customWidth="1"/>
    <col min="11530" max="11530" width="6" style="88" customWidth="1"/>
    <col min="11531" max="11531" width="10.44140625" style="88" customWidth="1"/>
    <col min="11532" max="11532" width="9.88671875" style="88" customWidth="1"/>
    <col min="11533" max="11775" width="9.109375" style="88"/>
    <col min="11776" max="11776" width="6.5546875" style="88" customWidth="1"/>
    <col min="11777" max="11777" width="11.109375" style="88" customWidth="1"/>
    <col min="11778" max="11778" width="11.88671875" style="88" customWidth="1"/>
    <col min="11779" max="11779" width="9.33203125" style="88" customWidth="1"/>
    <col min="11780" max="11780" width="10.33203125" style="88" customWidth="1"/>
    <col min="11781" max="11781" width="10.6640625" style="88" customWidth="1"/>
    <col min="11782" max="11782" width="11" style="88" customWidth="1"/>
    <col min="11783" max="11783" width="11.88671875" style="88" customWidth="1"/>
    <col min="11784" max="11784" width="7.6640625" style="88" customWidth="1"/>
    <col min="11785" max="11785" width="8.33203125" style="88" customWidth="1"/>
    <col min="11786" max="11786" width="6" style="88" customWidth="1"/>
    <col min="11787" max="11787" width="10.44140625" style="88" customWidth="1"/>
    <col min="11788" max="11788" width="9.88671875" style="88" customWidth="1"/>
    <col min="11789" max="12031" width="9.109375" style="88"/>
    <col min="12032" max="12032" width="6.5546875" style="88" customWidth="1"/>
    <col min="12033" max="12033" width="11.109375" style="88" customWidth="1"/>
    <col min="12034" max="12034" width="11.88671875" style="88" customWidth="1"/>
    <col min="12035" max="12035" width="9.33203125" style="88" customWidth="1"/>
    <col min="12036" max="12036" width="10.33203125" style="88" customWidth="1"/>
    <col min="12037" max="12037" width="10.6640625" style="88" customWidth="1"/>
    <col min="12038" max="12038" width="11" style="88" customWidth="1"/>
    <col min="12039" max="12039" width="11.88671875" style="88" customWidth="1"/>
    <col min="12040" max="12040" width="7.6640625" style="88" customWidth="1"/>
    <col min="12041" max="12041" width="8.33203125" style="88" customWidth="1"/>
    <col min="12042" max="12042" width="6" style="88" customWidth="1"/>
    <col min="12043" max="12043" width="10.44140625" style="88" customWidth="1"/>
    <col min="12044" max="12044" width="9.88671875" style="88" customWidth="1"/>
    <col min="12045" max="12287" width="9.109375" style="88"/>
    <col min="12288" max="12288" width="6.5546875" style="88" customWidth="1"/>
    <col min="12289" max="12289" width="11.109375" style="88" customWidth="1"/>
    <col min="12290" max="12290" width="11.88671875" style="88" customWidth="1"/>
    <col min="12291" max="12291" width="9.33203125" style="88" customWidth="1"/>
    <col min="12292" max="12292" width="10.33203125" style="88" customWidth="1"/>
    <col min="12293" max="12293" width="10.6640625" style="88" customWidth="1"/>
    <col min="12294" max="12294" width="11" style="88" customWidth="1"/>
    <col min="12295" max="12295" width="11.88671875" style="88" customWidth="1"/>
    <col min="12296" max="12296" width="7.6640625" style="88" customWidth="1"/>
    <col min="12297" max="12297" width="8.33203125" style="88" customWidth="1"/>
    <col min="12298" max="12298" width="6" style="88" customWidth="1"/>
    <col min="12299" max="12299" width="10.44140625" style="88" customWidth="1"/>
    <col min="12300" max="12300" width="9.88671875" style="88" customWidth="1"/>
    <col min="12301" max="12543" width="9.109375" style="88"/>
    <col min="12544" max="12544" width="6.5546875" style="88" customWidth="1"/>
    <col min="12545" max="12545" width="11.109375" style="88" customWidth="1"/>
    <col min="12546" max="12546" width="11.88671875" style="88" customWidth="1"/>
    <col min="12547" max="12547" width="9.33203125" style="88" customWidth="1"/>
    <col min="12548" max="12548" width="10.33203125" style="88" customWidth="1"/>
    <col min="12549" max="12549" width="10.6640625" style="88" customWidth="1"/>
    <col min="12550" max="12550" width="11" style="88" customWidth="1"/>
    <col min="12551" max="12551" width="11.88671875" style="88" customWidth="1"/>
    <col min="12552" max="12552" width="7.6640625" style="88" customWidth="1"/>
    <col min="12553" max="12553" width="8.33203125" style="88" customWidth="1"/>
    <col min="12554" max="12554" width="6" style="88" customWidth="1"/>
    <col min="12555" max="12555" width="10.44140625" style="88" customWidth="1"/>
    <col min="12556" max="12556" width="9.88671875" style="88" customWidth="1"/>
    <col min="12557" max="12799" width="9.109375" style="88"/>
    <col min="12800" max="12800" width="6.5546875" style="88" customWidth="1"/>
    <col min="12801" max="12801" width="11.109375" style="88" customWidth="1"/>
    <col min="12802" max="12802" width="11.88671875" style="88" customWidth="1"/>
    <col min="12803" max="12803" width="9.33203125" style="88" customWidth="1"/>
    <col min="12804" max="12804" width="10.33203125" style="88" customWidth="1"/>
    <col min="12805" max="12805" width="10.6640625" style="88" customWidth="1"/>
    <col min="12806" max="12806" width="11" style="88" customWidth="1"/>
    <col min="12807" max="12807" width="11.88671875" style="88" customWidth="1"/>
    <col min="12808" max="12808" width="7.6640625" style="88" customWidth="1"/>
    <col min="12809" max="12809" width="8.33203125" style="88" customWidth="1"/>
    <col min="12810" max="12810" width="6" style="88" customWidth="1"/>
    <col min="12811" max="12811" width="10.44140625" style="88" customWidth="1"/>
    <col min="12812" max="12812" width="9.88671875" style="88" customWidth="1"/>
    <col min="12813" max="13055" width="9.109375" style="88"/>
    <col min="13056" max="13056" width="6.5546875" style="88" customWidth="1"/>
    <col min="13057" max="13057" width="11.109375" style="88" customWidth="1"/>
    <col min="13058" max="13058" width="11.88671875" style="88" customWidth="1"/>
    <col min="13059" max="13059" width="9.33203125" style="88" customWidth="1"/>
    <col min="13060" max="13060" width="10.33203125" style="88" customWidth="1"/>
    <col min="13061" max="13061" width="10.6640625" style="88" customWidth="1"/>
    <col min="13062" max="13062" width="11" style="88" customWidth="1"/>
    <col min="13063" max="13063" width="11.88671875" style="88" customWidth="1"/>
    <col min="13064" max="13064" width="7.6640625" style="88" customWidth="1"/>
    <col min="13065" max="13065" width="8.33203125" style="88" customWidth="1"/>
    <col min="13066" max="13066" width="6" style="88" customWidth="1"/>
    <col min="13067" max="13067" width="10.44140625" style="88" customWidth="1"/>
    <col min="13068" max="13068" width="9.88671875" style="88" customWidth="1"/>
    <col min="13069" max="13311" width="9.109375" style="88"/>
    <col min="13312" max="13312" width="6.5546875" style="88" customWidth="1"/>
    <col min="13313" max="13313" width="11.109375" style="88" customWidth="1"/>
    <col min="13314" max="13314" width="11.88671875" style="88" customWidth="1"/>
    <col min="13315" max="13315" width="9.33203125" style="88" customWidth="1"/>
    <col min="13316" max="13316" width="10.33203125" style="88" customWidth="1"/>
    <col min="13317" max="13317" width="10.6640625" style="88" customWidth="1"/>
    <col min="13318" max="13318" width="11" style="88" customWidth="1"/>
    <col min="13319" max="13319" width="11.88671875" style="88" customWidth="1"/>
    <col min="13320" max="13320" width="7.6640625" style="88" customWidth="1"/>
    <col min="13321" max="13321" width="8.33203125" style="88" customWidth="1"/>
    <col min="13322" max="13322" width="6" style="88" customWidth="1"/>
    <col min="13323" max="13323" width="10.44140625" style="88" customWidth="1"/>
    <col min="13324" max="13324" width="9.88671875" style="88" customWidth="1"/>
    <col min="13325" max="13567" width="9.109375" style="88"/>
    <col min="13568" max="13568" width="6.5546875" style="88" customWidth="1"/>
    <col min="13569" max="13569" width="11.109375" style="88" customWidth="1"/>
    <col min="13570" max="13570" width="11.88671875" style="88" customWidth="1"/>
    <col min="13571" max="13571" width="9.33203125" style="88" customWidth="1"/>
    <col min="13572" max="13572" width="10.33203125" style="88" customWidth="1"/>
    <col min="13573" max="13573" width="10.6640625" style="88" customWidth="1"/>
    <col min="13574" max="13574" width="11" style="88" customWidth="1"/>
    <col min="13575" max="13575" width="11.88671875" style="88" customWidth="1"/>
    <col min="13576" max="13576" width="7.6640625" style="88" customWidth="1"/>
    <col min="13577" max="13577" width="8.33203125" style="88" customWidth="1"/>
    <col min="13578" max="13578" width="6" style="88" customWidth="1"/>
    <col min="13579" max="13579" width="10.44140625" style="88" customWidth="1"/>
    <col min="13580" max="13580" width="9.88671875" style="88" customWidth="1"/>
    <col min="13581" max="13823" width="9.109375" style="88"/>
    <col min="13824" max="13824" width="6.5546875" style="88" customWidth="1"/>
    <col min="13825" max="13825" width="11.109375" style="88" customWidth="1"/>
    <col min="13826" max="13826" width="11.88671875" style="88" customWidth="1"/>
    <col min="13827" max="13827" width="9.33203125" style="88" customWidth="1"/>
    <col min="13828" max="13828" width="10.33203125" style="88" customWidth="1"/>
    <col min="13829" max="13829" width="10.6640625" style="88" customWidth="1"/>
    <col min="13830" max="13830" width="11" style="88" customWidth="1"/>
    <col min="13831" max="13831" width="11.88671875" style="88" customWidth="1"/>
    <col min="13832" max="13832" width="7.6640625" style="88" customWidth="1"/>
    <col min="13833" max="13833" width="8.33203125" style="88" customWidth="1"/>
    <col min="13834" max="13834" width="6" style="88" customWidth="1"/>
    <col min="13835" max="13835" width="10.44140625" style="88" customWidth="1"/>
    <col min="13836" max="13836" width="9.88671875" style="88" customWidth="1"/>
    <col min="13837" max="14079" width="9.109375" style="88"/>
    <col min="14080" max="14080" width="6.5546875" style="88" customWidth="1"/>
    <col min="14081" max="14081" width="11.109375" style="88" customWidth="1"/>
    <col min="14082" max="14082" width="11.88671875" style="88" customWidth="1"/>
    <col min="14083" max="14083" width="9.33203125" style="88" customWidth="1"/>
    <col min="14084" max="14084" width="10.33203125" style="88" customWidth="1"/>
    <col min="14085" max="14085" width="10.6640625" style="88" customWidth="1"/>
    <col min="14086" max="14086" width="11" style="88" customWidth="1"/>
    <col min="14087" max="14087" width="11.88671875" style="88" customWidth="1"/>
    <col min="14088" max="14088" width="7.6640625" style="88" customWidth="1"/>
    <col min="14089" max="14089" width="8.33203125" style="88" customWidth="1"/>
    <col min="14090" max="14090" width="6" style="88" customWidth="1"/>
    <col min="14091" max="14091" width="10.44140625" style="88" customWidth="1"/>
    <col min="14092" max="14092" width="9.88671875" style="88" customWidth="1"/>
    <col min="14093" max="14335" width="9.109375" style="88"/>
    <col min="14336" max="14336" width="6.5546875" style="88" customWidth="1"/>
    <col min="14337" max="14337" width="11.109375" style="88" customWidth="1"/>
    <col min="14338" max="14338" width="11.88671875" style="88" customWidth="1"/>
    <col min="14339" max="14339" width="9.33203125" style="88" customWidth="1"/>
    <col min="14340" max="14340" width="10.33203125" style="88" customWidth="1"/>
    <col min="14341" max="14341" width="10.6640625" style="88" customWidth="1"/>
    <col min="14342" max="14342" width="11" style="88" customWidth="1"/>
    <col min="14343" max="14343" width="11.88671875" style="88" customWidth="1"/>
    <col min="14344" max="14344" width="7.6640625" style="88" customWidth="1"/>
    <col min="14345" max="14345" width="8.33203125" style="88" customWidth="1"/>
    <col min="14346" max="14346" width="6" style="88" customWidth="1"/>
    <col min="14347" max="14347" width="10.44140625" style="88" customWidth="1"/>
    <col min="14348" max="14348" width="9.88671875" style="88" customWidth="1"/>
    <col min="14349" max="14591" width="9.109375" style="88"/>
    <col min="14592" max="14592" width="6.5546875" style="88" customWidth="1"/>
    <col min="14593" max="14593" width="11.109375" style="88" customWidth="1"/>
    <col min="14594" max="14594" width="11.88671875" style="88" customWidth="1"/>
    <col min="14595" max="14595" width="9.33203125" style="88" customWidth="1"/>
    <col min="14596" max="14596" width="10.33203125" style="88" customWidth="1"/>
    <col min="14597" max="14597" width="10.6640625" style="88" customWidth="1"/>
    <col min="14598" max="14598" width="11" style="88" customWidth="1"/>
    <col min="14599" max="14599" width="11.88671875" style="88" customWidth="1"/>
    <col min="14600" max="14600" width="7.6640625" style="88" customWidth="1"/>
    <col min="14601" max="14601" width="8.33203125" style="88" customWidth="1"/>
    <col min="14602" max="14602" width="6" style="88" customWidth="1"/>
    <col min="14603" max="14603" width="10.44140625" style="88" customWidth="1"/>
    <col min="14604" max="14604" width="9.88671875" style="88" customWidth="1"/>
    <col min="14605" max="14847" width="9.109375" style="88"/>
    <col min="14848" max="14848" width="6.5546875" style="88" customWidth="1"/>
    <col min="14849" max="14849" width="11.109375" style="88" customWidth="1"/>
    <col min="14850" max="14850" width="11.88671875" style="88" customWidth="1"/>
    <col min="14851" max="14851" width="9.33203125" style="88" customWidth="1"/>
    <col min="14852" max="14852" width="10.33203125" style="88" customWidth="1"/>
    <col min="14853" max="14853" width="10.6640625" style="88" customWidth="1"/>
    <col min="14854" max="14854" width="11" style="88" customWidth="1"/>
    <col min="14855" max="14855" width="11.88671875" style="88" customWidth="1"/>
    <col min="14856" max="14856" width="7.6640625" style="88" customWidth="1"/>
    <col min="14857" max="14857" width="8.33203125" style="88" customWidth="1"/>
    <col min="14858" max="14858" width="6" style="88" customWidth="1"/>
    <col min="14859" max="14859" width="10.44140625" style="88" customWidth="1"/>
    <col min="14860" max="14860" width="9.88671875" style="88" customWidth="1"/>
    <col min="14861" max="15103" width="9.109375" style="88"/>
    <col min="15104" max="15104" width="6.5546875" style="88" customWidth="1"/>
    <col min="15105" max="15105" width="11.109375" style="88" customWidth="1"/>
    <col min="15106" max="15106" width="11.88671875" style="88" customWidth="1"/>
    <col min="15107" max="15107" width="9.33203125" style="88" customWidth="1"/>
    <col min="15108" max="15108" width="10.33203125" style="88" customWidth="1"/>
    <col min="15109" max="15109" width="10.6640625" style="88" customWidth="1"/>
    <col min="15110" max="15110" width="11" style="88" customWidth="1"/>
    <col min="15111" max="15111" width="11.88671875" style="88" customWidth="1"/>
    <col min="15112" max="15112" width="7.6640625" style="88" customWidth="1"/>
    <col min="15113" max="15113" width="8.33203125" style="88" customWidth="1"/>
    <col min="15114" max="15114" width="6" style="88" customWidth="1"/>
    <col min="15115" max="15115" width="10.44140625" style="88" customWidth="1"/>
    <col min="15116" max="15116" width="9.88671875" style="88" customWidth="1"/>
    <col min="15117" max="15359" width="9.109375" style="88"/>
    <col min="15360" max="15360" width="6.5546875" style="88" customWidth="1"/>
    <col min="15361" max="15361" width="11.109375" style="88" customWidth="1"/>
    <col min="15362" max="15362" width="11.88671875" style="88" customWidth="1"/>
    <col min="15363" max="15363" width="9.33203125" style="88" customWidth="1"/>
    <col min="15364" max="15364" width="10.33203125" style="88" customWidth="1"/>
    <col min="15365" max="15365" width="10.6640625" style="88" customWidth="1"/>
    <col min="15366" max="15366" width="11" style="88" customWidth="1"/>
    <col min="15367" max="15367" width="11.88671875" style="88" customWidth="1"/>
    <col min="15368" max="15368" width="7.6640625" style="88" customWidth="1"/>
    <col min="15369" max="15369" width="8.33203125" style="88" customWidth="1"/>
    <col min="15370" max="15370" width="6" style="88" customWidth="1"/>
    <col min="15371" max="15371" width="10.44140625" style="88" customWidth="1"/>
    <col min="15372" max="15372" width="9.88671875" style="88" customWidth="1"/>
    <col min="15373" max="15615" width="9.109375" style="88"/>
    <col min="15616" max="15616" width="6.5546875" style="88" customWidth="1"/>
    <col min="15617" max="15617" width="11.109375" style="88" customWidth="1"/>
    <col min="15618" max="15618" width="11.88671875" style="88" customWidth="1"/>
    <col min="15619" max="15619" width="9.33203125" style="88" customWidth="1"/>
    <col min="15620" max="15620" width="10.33203125" style="88" customWidth="1"/>
    <col min="15621" max="15621" width="10.6640625" style="88" customWidth="1"/>
    <col min="15622" max="15622" width="11" style="88" customWidth="1"/>
    <col min="15623" max="15623" width="11.88671875" style="88" customWidth="1"/>
    <col min="15624" max="15624" width="7.6640625" style="88" customWidth="1"/>
    <col min="15625" max="15625" width="8.33203125" style="88" customWidth="1"/>
    <col min="15626" max="15626" width="6" style="88" customWidth="1"/>
    <col min="15627" max="15627" width="10.44140625" style="88" customWidth="1"/>
    <col min="15628" max="15628" width="9.88671875" style="88" customWidth="1"/>
    <col min="15629" max="15871" width="9.109375" style="88"/>
    <col min="15872" max="15872" width="6.5546875" style="88" customWidth="1"/>
    <col min="15873" max="15873" width="11.109375" style="88" customWidth="1"/>
    <col min="15874" max="15874" width="11.88671875" style="88" customWidth="1"/>
    <col min="15875" max="15875" width="9.33203125" style="88" customWidth="1"/>
    <col min="15876" max="15876" width="10.33203125" style="88" customWidth="1"/>
    <col min="15877" max="15877" width="10.6640625" style="88" customWidth="1"/>
    <col min="15878" max="15878" width="11" style="88" customWidth="1"/>
    <col min="15879" max="15879" width="11.88671875" style="88" customWidth="1"/>
    <col min="15880" max="15880" width="7.6640625" style="88" customWidth="1"/>
    <col min="15881" max="15881" width="8.33203125" style="88" customWidth="1"/>
    <col min="15882" max="15882" width="6" style="88" customWidth="1"/>
    <col min="15883" max="15883" width="10.44140625" style="88" customWidth="1"/>
    <col min="15884" max="15884" width="9.88671875" style="88" customWidth="1"/>
    <col min="15885" max="16127" width="9.109375" style="88"/>
    <col min="16128" max="16128" width="6.5546875" style="88" customWidth="1"/>
    <col min="16129" max="16129" width="11.109375" style="88" customWidth="1"/>
    <col min="16130" max="16130" width="11.88671875" style="88" customWidth="1"/>
    <col min="16131" max="16131" width="9.33203125" style="88" customWidth="1"/>
    <col min="16132" max="16132" width="10.33203125" style="88" customWidth="1"/>
    <col min="16133" max="16133" width="10.6640625" style="88" customWidth="1"/>
    <col min="16134" max="16134" width="11" style="88" customWidth="1"/>
    <col min="16135" max="16135" width="11.88671875" style="88" customWidth="1"/>
    <col min="16136" max="16136" width="7.6640625" style="88" customWidth="1"/>
    <col min="16137" max="16137" width="8.33203125" style="88" customWidth="1"/>
    <col min="16138" max="16138" width="6" style="88" customWidth="1"/>
    <col min="16139" max="16139" width="10.44140625" style="88" customWidth="1"/>
    <col min="16140" max="16140" width="9.88671875" style="88" customWidth="1"/>
    <col min="16141" max="16383" width="9.109375" style="88"/>
    <col min="16384" max="16384" width="9.109375" style="88" customWidth="1"/>
  </cols>
  <sheetData>
    <row r="1" spans="1:11" s="60" customFormat="1" ht="19.2">
      <c r="A1" s="59" t="s">
        <v>461</v>
      </c>
      <c r="G1" s="61"/>
      <c r="H1" s="62"/>
      <c r="I1" s="61"/>
      <c r="K1" s="63"/>
    </row>
    <row r="2" spans="1:11" s="64" customFormat="1" ht="5.25" customHeight="1">
      <c r="B2" s="526"/>
      <c r="C2" s="526"/>
      <c r="D2" s="526"/>
      <c r="E2" s="526"/>
      <c r="F2" s="526"/>
      <c r="G2" s="526"/>
      <c r="H2" s="526"/>
      <c r="I2" s="526"/>
      <c r="K2" s="65"/>
    </row>
    <row r="3" spans="1:11" s="60" customFormat="1">
      <c r="B3" s="527" t="s">
        <v>111</v>
      </c>
      <c r="C3" s="528"/>
      <c r="D3" s="528"/>
      <c r="E3" s="528"/>
      <c r="F3" s="528"/>
      <c r="G3" s="528"/>
      <c r="H3" s="529"/>
      <c r="I3" s="66" t="s">
        <v>112</v>
      </c>
      <c r="K3" s="63"/>
    </row>
    <row r="4" spans="1:11" s="70" customFormat="1" ht="41.25" customHeight="1">
      <c r="A4" s="67" t="s">
        <v>113</v>
      </c>
      <c r="B4" s="68" t="s">
        <v>114</v>
      </c>
      <c r="C4" s="68" t="s">
        <v>115</v>
      </c>
      <c r="D4" s="68" t="s">
        <v>116</v>
      </c>
      <c r="E4" s="68" t="s">
        <v>117</v>
      </c>
      <c r="F4" s="68" t="s">
        <v>118</v>
      </c>
      <c r="G4" s="68" t="s">
        <v>119</v>
      </c>
      <c r="H4" s="68" t="s">
        <v>400</v>
      </c>
      <c r="I4" s="69" t="s">
        <v>120</v>
      </c>
    </row>
    <row r="5" spans="1:11" s="70" customFormat="1" ht="5.25" customHeight="1">
      <c r="A5" s="71"/>
      <c r="B5" s="72"/>
      <c r="C5" s="73"/>
      <c r="D5" s="73"/>
      <c r="E5" s="72"/>
      <c r="F5" s="74"/>
      <c r="G5" s="74"/>
      <c r="H5" s="75"/>
      <c r="I5" s="74"/>
    </row>
    <row r="6" spans="1:11" s="79" customFormat="1">
      <c r="A6" s="76">
        <v>1960</v>
      </c>
      <c r="B6" s="77">
        <v>2.33</v>
      </c>
      <c r="C6" s="77">
        <v>2.25</v>
      </c>
      <c r="D6" s="77">
        <v>0.43</v>
      </c>
      <c r="E6" s="77">
        <v>2.4500000000000002</v>
      </c>
      <c r="F6" s="77">
        <v>0.79</v>
      </c>
      <c r="G6" s="77">
        <v>1.27</v>
      </c>
      <c r="H6" s="77">
        <v>1.05</v>
      </c>
      <c r="I6" s="78">
        <v>1.69</v>
      </c>
      <c r="K6" s="80"/>
    </row>
    <row r="7" spans="1:11" s="79" customFormat="1">
      <c r="A7" s="76">
        <v>1961</v>
      </c>
      <c r="B7" s="77">
        <v>2.3199999999999998</v>
      </c>
      <c r="C7" s="81">
        <v>2.1800000000000002</v>
      </c>
      <c r="D7" s="81">
        <v>0.45</v>
      </c>
      <c r="E7" s="81">
        <v>2.7</v>
      </c>
      <c r="F7" s="81">
        <v>0.74</v>
      </c>
      <c r="G7" s="81">
        <v>1.7</v>
      </c>
      <c r="H7" s="77">
        <v>1.06</v>
      </c>
      <c r="I7" s="78">
        <v>1.69</v>
      </c>
      <c r="K7" s="80"/>
    </row>
    <row r="8" spans="1:11" s="79" customFormat="1">
      <c r="A8" s="76">
        <v>1962</v>
      </c>
      <c r="B8" s="77">
        <v>2.29</v>
      </c>
      <c r="C8" s="81">
        <v>2.13</v>
      </c>
      <c r="D8" s="81">
        <v>0.46</v>
      </c>
      <c r="E8" s="81">
        <v>2.5</v>
      </c>
      <c r="F8" s="81">
        <v>0.61</v>
      </c>
      <c r="G8" s="81">
        <v>1.43</v>
      </c>
      <c r="H8" s="77">
        <v>1.07</v>
      </c>
      <c r="I8" s="78">
        <v>1.67</v>
      </c>
      <c r="K8" s="80"/>
    </row>
    <row r="9" spans="1:11" s="79" customFormat="1">
      <c r="A9" s="76">
        <v>1963</v>
      </c>
      <c r="B9" s="77">
        <v>2.25</v>
      </c>
      <c r="C9" s="81">
        <v>2.06</v>
      </c>
      <c r="D9" s="81">
        <v>0.45</v>
      </c>
      <c r="E9" s="81">
        <v>2.78</v>
      </c>
      <c r="F9" s="81">
        <v>0.78</v>
      </c>
      <c r="G9" s="81">
        <v>1.67</v>
      </c>
      <c r="H9" s="77">
        <v>1.07</v>
      </c>
      <c r="I9" s="78">
        <v>1.64</v>
      </c>
      <c r="K9" s="80"/>
    </row>
    <row r="10" spans="1:11" s="79" customFormat="1">
      <c r="A10" s="76">
        <v>1964</v>
      </c>
      <c r="B10" s="77">
        <v>2.2000000000000002</v>
      </c>
      <c r="C10" s="81">
        <v>2.02</v>
      </c>
      <c r="D10" s="81">
        <v>0.45</v>
      </c>
      <c r="E10" s="81">
        <v>2.56</v>
      </c>
      <c r="F10" s="81">
        <v>0.71</v>
      </c>
      <c r="G10" s="81">
        <v>2</v>
      </c>
      <c r="H10" s="77">
        <v>1.03</v>
      </c>
      <c r="I10" s="78">
        <v>1.63</v>
      </c>
      <c r="K10" s="80"/>
    </row>
    <row r="11" spans="1:11" s="79" customFormat="1">
      <c r="A11" s="76">
        <v>1965</v>
      </c>
      <c r="B11" s="77">
        <v>2.12</v>
      </c>
      <c r="C11" s="81">
        <v>1.93</v>
      </c>
      <c r="D11" s="81">
        <v>0.44</v>
      </c>
      <c r="E11" s="81">
        <v>2.75</v>
      </c>
      <c r="F11" s="81">
        <v>0.7</v>
      </c>
      <c r="G11" s="81">
        <v>1.67</v>
      </c>
      <c r="H11" s="77">
        <v>0.98</v>
      </c>
      <c r="I11" s="78">
        <v>1.59</v>
      </c>
      <c r="K11" s="80"/>
    </row>
    <row r="12" spans="1:11" s="79" customFormat="1">
      <c r="A12" s="76">
        <v>1966</v>
      </c>
      <c r="B12" s="77">
        <v>2.09</v>
      </c>
      <c r="C12" s="81">
        <v>1.92</v>
      </c>
      <c r="D12" s="81">
        <v>0.43</v>
      </c>
      <c r="E12" s="81">
        <v>2.56</v>
      </c>
      <c r="F12" s="81">
        <v>0.66</v>
      </c>
      <c r="G12" s="81">
        <v>1.67</v>
      </c>
      <c r="H12" s="77">
        <v>0.92</v>
      </c>
      <c r="I12" s="78">
        <v>1.56</v>
      </c>
      <c r="K12" s="80"/>
    </row>
    <row r="13" spans="1:11" s="79" customFormat="1">
      <c r="A13" s="76">
        <v>1967</v>
      </c>
      <c r="B13" s="77">
        <v>2.04</v>
      </c>
      <c r="C13" s="81">
        <v>1.89</v>
      </c>
      <c r="D13" s="81">
        <v>0.42</v>
      </c>
      <c r="E13" s="81">
        <v>2.79</v>
      </c>
      <c r="F13" s="81">
        <v>0.63</v>
      </c>
      <c r="G13" s="81">
        <v>1.08</v>
      </c>
      <c r="H13" s="77">
        <v>0.95</v>
      </c>
      <c r="I13" s="78">
        <v>1.55</v>
      </c>
      <c r="K13" s="80"/>
    </row>
    <row r="14" spans="1:11" s="79" customFormat="1">
      <c r="A14" s="76">
        <v>1968</v>
      </c>
      <c r="B14" s="77">
        <v>1.99</v>
      </c>
      <c r="C14" s="81">
        <v>1.83</v>
      </c>
      <c r="D14" s="81">
        <v>0.4</v>
      </c>
      <c r="E14" s="81">
        <v>2.77</v>
      </c>
      <c r="F14" s="81">
        <v>0.61</v>
      </c>
      <c r="G14" s="81">
        <v>1.1100000000000001</v>
      </c>
      <c r="H14" s="77">
        <v>0.9</v>
      </c>
      <c r="I14" s="78">
        <v>1.54</v>
      </c>
      <c r="K14" s="80"/>
    </row>
    <row r="15" spans="1:11" s="79" customFormat="1">
      <c r="A15" s="76">
        <v>1969</v>
      </c>
      <c r="B15" s="77">
        <v>2.1</v>
      </c>
      <c r="C15" s="81">
        <v>1.93</v>
      </c>
      <c r="D15" s="82">
        <v>0.41</v>
      </c>
      <c r="E15" s="81">
        <v>2.75</v>
      </c>
      <c r="F15" s="81">
        <v>0.56999999999999995</v>
      </c>
      <c r="G15" s="81">
        <v>1.05</v>
      </c>
      <c r="H15" s="77">
        <v>0.88</v>
      </c>
      <c r="I15" s="78">
        <v>1.54</v>
      </c>
      <c r="K15" s="80"/>
    </row>
    <row r="16" spans="1:11" s="79" customFormat="1">
      <c r="A16" s="76">
        <v>1970</v>
      </c>
      <c r="B16" s="77">
        <v>2.13</v>
      </c>
      <c r="C16" s="81">
        <v>1.94</v>
      </c>
      <c r="D16" s="81">
        <v>0.42</v>
      </c>
      <c r="E16" s="81">
        <v>2.88</v>
      </c>
      <c r="F16" s="81">
        <v>0.6</v>
      </c>
      <c r="G16" s="81">
        <v>1</v>
      </c>
      <c r="H16" s="77">
        <v>0.94</v>
      </c>
      <c r="I16" s="78">
        <v>1.59</v>
      </c>
      <c r="K16" s="80"/>
    </row>
    <row r="17" spans="1:11" s="79" customFormat="1">
      <c r="A17" s="76">
        <v>1971</v>
      </c>
      <c r="B17" s="77">
        <v>2.12</v>
      </c>
      <c r="C17" s="81">
        <v>1.94</v>
      </c>
      <c r="D17" s="81">
        <v>0.43</v>
      </c>
      <c r="E17" s="81">
        <v>3.02</v>
      </c>
      <c r="F17" s="81">
        <v>0.62</v>
      </c>
      <c r="G17" s="81">
        <v>0.95</v>
      </c>
      <c r="H17" s="77">
        <v>0.95</v>
      </c>
      <c r="I17" s="78">
        <v>1.68</v>
      </c>
      <c r="K17" s="80"/>
    </row>
    <row r="18" spans="1:11" s="79" customFormat="1">
      <c r="A18" s="76">
        <v>1972</v>
      </c>
      <c r="B18" s="77">
        <v>2.16</v>
      </c>
      <c r="C18" s="81">
        <v>1.98</v>
      </c>
      <c r="D18" s="81">
        <v>0.44</v>
      </c>
      <c r="E18" s="81">
        <v>3.21</v>
      </c>
      <c r="F18" s="81">
        <v>0.53</v>
      </c>
      <c r="G18" s="81">
        <v>1.19</v>
      </c>
      <c r="H18" s="77">
        <v>1</v>
      </c>
      <c r="I18" s="78">
        <v>1.77</v>
      </c>
      <c r="K18" s="80"/>
    </row>
    <row r="19" spans="1:11" s="79" customFormat="1">
      <c r="A19" s="76">
        <v>1973</v>
      </c>
      <c r="B19" s="77">
        <v>2.21</v>
      </c>
      <c r="C19" s="81">
        <v>2.04</v>
      </c>
      <c r="D19" s="81">
        <v>0.53</v>
      </c>
      <c r="E19" s="81">
        <v>3.27</v>
      </c>
      <c r="F19" s="81">
        <v>0.6</v>
      </c>
      <c r="G19" s="81">
        <v>1.67</v>
      </c>
      <c r="H19" s="77">
        <v>1.1599999999999999</v>
      </c>
      <c r="I19" s="78">
        <v>1.86</v>
      </c>
      <c r="K19" s="80"/>
    </row>
    <row r="20" spans="1:11" s="79" customFormat="1">
      <c r="A20" s="76">
        <v>1974</v>
      </c>
      <c r="B20" s="77">
        <v>2.23</v>
      </c>
      <c r="C20" s="81">
        <v>2.0499999999999998</v>
      </c>
      <c r="D20" s="81">
        <v>0.5</v>
      </c>
      <c r="E20" s="81">
        <v>3.23</v>
      </c>
      <c r="F20" s="81">
        <v>0.57999999999999996</v>
      </c>
      <c r="G20" s="81">
        <v>1.41</v>
      </c>
      <c r="H20" s="77">
        <v>1.1000000000000001</v>
      </c>
      <c r="I20" s="78">
        <v>2.2999999999999998</v>
      </c>
      <c r="K20" s="80"/>
    </row>
    <row r="21" spans="1:11" s="79" customFormat="1">
      <c r="A21" s="76">
        <v>1975</v>
      </c>
      <c r="B21" s="77">
        <v>2.19</v>
      </c>
      <c r="C21" s="81">
        <v>2.08</v>
      </c>
      <c r="D21" s="81">
        <v>0.62</v>
      </c>
      <c r="E21" s="81">
        <v>2.99</v>
      </c>
      <c r="F21" s="81">
        <v>0.57999999999999996</v>
      </c>
      <c r="G21" s="81">
        <v>1.51</v>
      </c>
      <c r="H21" s="77">
        <v>1.25</v>
      </c>
      <c r="I21" s="78">
        <v>2.7</v>
      </c>
      <c r="K21" s="80"/>
    </row>
    <row r="22" spans="1:11" s="79" customFormat="1">
      <c r="A22" s="76">
        <v>1976</v>
      </c>
      <c r="B22" s="77">
        <v>2.23</v>
      </c>
      <c r="C22" s="81">
        <v>2.06</v>
      </c>
      <c r="D22" s="81">
        <v>0.6</v>
      </c>
      <c r="E22" s="81">
        <v>3.32</v>
      </c>
      <c r="F22" s="81">
        <v>0.73</v>
      </c>
      <c r="G22" s="81">
        <v>1.67</v>
      </c>
      <c r="H22" s="77">
        <v>1.24</v>
      </c>
      <c r="I22" s="78">
        <v>2.89</v>
      </c>
      <c r="K22" s="80"/>
    </row>
    <row r="23" spans="1:11" s="79" customFormat="1">
      <c r="A23" s="76">
        <v>1977</v>
      </c>
      <c r="B23" s="77">
        <v>2.38</v>
      </c>
      <c r="C23" s="81">
        <v>1.9</v>
      </c>
      <c r="D23" s="81">
        <v>0.67</v>
      </c>
      <c r="E23" s="81">
        <v>3.53</v>
      </c>
      <c r="F23" s="81">
        <v>0.8</v>
      </c>
      <c r="G23" s="81">
        <v>1.79</v>
      </c>
      <c r="H23" s="77">
        <v>1.38</v>
      </c>
      <c r="I23" s="78">
        <v>3.21</v>
      </c>
      <c r="K23" s="80"/>
    </row>
    <row r="24" spans="1:11" s="79" customFormat="1">
      <c r="A24" s="76">
        <v>1978</v>
      </c>
      <c r="B24" s="77">
        <v>2.62</v>
      </c>
      <c r="C24" s="81">
        <v>2.5</v>
      </c>
      <c r="D24" s="81">
        <v>0.72</v>
      </c>
      <c r="E24" s="81">
        <v>3.88</v>
      </c>
      <c r="F24" s="81">
        <v>0.87</v>
      </c>
      <c r="G24" s="81">
        <v>2.16</v>
      </c>
      <c r="H24" s="77">
        <v>1.53</v>
      </c>
      <c r="I24" s="78">
        <v>3.46</v>
      </c>
      <c r="K24" s="80"/>
    </row>
    <row r="25" spans="1:11" s="79" customFormat="1">
      <c r="A25" s="76">
        <v>1979</v>
      </c>
      <c r="B25" s="77">
        <v>2.67</v>
      </c>
      <c r="C25" s="81">
        <v>2.52</v>
      </c>
      <c r="D25" s="81">
        <v>0.8</v>
      </c>
      <c r="E25" s="81">
        <v>3.86</v>
      </c>
      <c r="F25" s="81">
        <v>0.87</v>
      </c>
      <c r="G25" s="81">
        <v>1.99</v>
      </c>
      <c r="H25" s="77">
        <v>1.62</v>
      </c>
      <c r="I25" s="78">
        <v>3.82</v>
      </c>
      <c r="K25" s="80"/>
    </row>
    <row r="26" spans="1:11" s="79" customFormat="1">
      <c r="A26" s="76">
        <v>1980</v>
      </c>
      <c r="B26" s="77">
        <v>2.95</v>
      </c>
      <c r="C26" s="81">
        <v>2.78</v>
      </c>
      <c r="D26" s="81">
        <v>0.98</v>
      </c>
      <c r="E26" s="81">
        <v>4</v>
      </c>
      <c r="F26" s="81">
        <v>0.97</v>
      </c>
      <c r="G26" s="81">
        <v>1.91</v>
      </c>
      <c r="H26" s="77">
        <v>1.87</v>
      </c>
      <c r="I26" s="78">
        <v>4.49</v>
      </c>
      <c r="K26" s="80"/>
    </row>
    <row r="27" spans="1:11" s="79" customFormat="1">
      <c r="A27" s="76">
        <v>1981</v>
      </c>
      <c r="B27" s="77">
        <v>3.38</v>
      </c>
      <c r="C27" s="81">
        <v>3.19</v>
      </c>
      <c r="D27" s="81">
        <v>1.3</v>
      </c>
      <c r="E27" s="81">
        <v>4.5</v>
      </c>
      <c r="F27" s="81">
        <v>1.42</v>
      </c>
      <c r="G27" s="81">
        <v>2.34</v>
      </c>
      <c r="H27" s="77">
        <v>2.2400000000000002</v>
      </c>
      <c r="I27" s="78">
        <v>5.16</v>
      </c>
      <c r="K27" s="80"/>
    </row>
    <row r="28" spans="1:11" s="79" customFormat="1">
      <c r="A28" s="76">
        <v>1982</v>
      </c>
      <c r="B28" s="77">
        <v>3.58</v>
      </c>
      <c r="C28" s="81">
        <v>3.3</v>
      </c>
      <c r="D28" s="81">
        <v>2.09</v>
      </c>
      <c r="E28" s="81">
        <v>4.6900000000000004</v>
      </c>
      <c r="F28" s="81">
        <v>1.69</v>
      </c>
      <c r="G28" s="81">
        <v>2.7</v>
      </c>
      <c r="H28" s="77">
        <v>2.81</v>
      </c>
      <c r="I28" s="78">
        <v>5.79</v>
      </c>
      <c r="K28" s="80"/>
    </row>
    <row r="29" spans="1:11" s="79" customFormat="1">
      <c r="A29" s="76">
        <v>1983</v>
      </c>
      <c r="B29" s="77">
        <v>4.1900000000000004</v>
      </c>
      <c r="C29" s="81">
        <v>3.88</v>
      </c>
      <c r="D29" s="81">
        <v>2.37</v>
      </c>
      <c r="E29" s="81">
        <v>5.28</v>
      </c>
      <c r="F29" s="81">
        <v>1.83</v>
      </c>
      <c r="G29" s="81">
        <v>3.01</v>
      </c>
      <c r="H29" s="77">
        <v>3.31</v>
      </c>
      <c r="I29" s="78">
        <v>6</v>
      </c>
      <c r="K29" s="80"/>
    </row>
    <row r="30" spans="1:11" s="79" customFormat="1">
      <c r="A30" s="76">
        <v>1984</v>
      </c>
      <c r="B30" s="77">
        <v>4.3</v>
      </c>
      <c r="C30" s="81">
        <v>3.88</v>
      </c>
      <c r="D30" s="81">
        <v>2.57</v>
      </c>
      <c r="E30" s="81">
        <v>5.72</v>
      </c>
      <c r="F30" s="81">
        <v>2.02</v>
      </c>
      <c r="G30" s="81">
        <v>2.58</v>
      </c>
      <c r="H30" s="77">
        <v>3.38</v>
      </c>
      <c r="I30" s="78">
        <v>6.27</v>
      </c>
      <c r="K30" s="80"/>
    </row>
    <row r="31" spans="1:11" s="79" customFormat="1">
      <c r="A31" s="76">
        <v>1985</v>
      </c>
      <c r="B31" s="77">
        <v>4.7</v>
      </c>
      <c r="C31" s="81">
        <v>4.2</v>
      </c>
      <c r="D31" s="81">
        <v>2.5499999999999998</v>
      </c>
      <c r="E31" s="81">
        <v>7.35</v>
      </c>
      <c r="F31" s="81">
        <v>2.08</v>
      </c>
      <c r="G31" s="81">
        <v>2.15</v>
      </c>
      <c r="H31" s="77">
        <v>3.56</v>
      </c>
      <c r="I31" s="78">
        <v>6.47</v>
      </c>
      <c r="K31" s="80"/>
    </row>
    <row r="32" spans="1:11" s="79" customFormat="1">
      <c r="A32" s="76">
        <v>1986</v>
      </c>
      <c r="B32" s="77">
        <v>5.0199999999999996</v>
      </c>
      <c r="C32" s="81">
        <v>4.54</v>
      </c>
      <c r="D32" s="81">
        <v>2.6</v>
      </c>
      <c r="E32" s="81">
        <v>8.0399999999999991</v>
      </c>
      <c r="F32" s="81">
        <v>2.54</v>
      </c>
      <c r="G32" s="81">
        <v>1.89</v>
      </c>
      <c r="H32" s="77">
        <v>3.71</v>
      </c>
      <c r="I32" s="78">
        <v>6.47</v>
      </c>
      <c r="K32" s="80"/>
    </row>
    <row r="33" spans="1:27" s="79" customFormat="1" ht="12.75" customHeight="1">
      <c r="A33" s="76">
        <v>1987</v>
      </c>
      <c r="B33" s="77">
        <v>5.23</v>
      </c>
      <c r="C33" s="81">
        <v>4.68</v>
      </c>
      <c r="D33" s="81">
        <v>2.72</v>
      </c>
      <c r="E33" s="81">
        <v>8.7899999999999991</v>
      </c>
      <c r="F33" s="81">
        <v>2.65</v>
      </c>
      <c r="G33" s="81">
        <v>3.49</v>
      </c>
      <c r="H33" s="77">
        <v>3.83</v>
      </c>
      <c r="I33" s="78">
        <v>6.39</v>
      </c>
      <c r="K33" s="80"/>
      <c r="L33" s="80"/>
      <c r="M33" s="80"/>
      <c r="N33" s="80"/>
      <c r="O33" s="80"/>
      <c r="P33" s="80"/>
      <c r="Q33" s="80"/>
      <c r="R33" s="80"/>
    </row>
    <row r="34" spans="1:27" s="79" customFormat="1" ht="15" hidden="1" customHeight="1">
      <c r="A34" s="76">
        <v>1988</v>
      </c>
      <c r="B34" s="77">
        <v>5.41</v>
      </c>
      <c r="C34" s="81">
        <v>4.79</v>
      </c>
      <c r="D34" s="81">
        <v>3.16</v>
      </c>
      <c r="E34" s="81">
        <v>9.41</v>
      </c>
      <c r="F34" s="81">
        <v>2.6</v>
      </c>
      <c r="G34" s="81">
        <v>3.4</v>
      </c>
      <c r="H34" s="77">
        <v>4.1399999999999997</v>
      </c>
      <c r="I34" s="78">
        <v>6.36</v>
      </c>
      <c r="K34" s="80"/>
      <c r="L34" s="80"/>
      <c r="M34" s="80"/>
      <c r="N34" s="80"/>
      <c r="O34" s="80"/>
      <c r="P34" s="80"/>
      <c r="Q34" s="80"/>
      <c r="R34" s="80"/>
    </row>
    <row r="35" spans="1:27" s="79" customFormat="1" ht="12.75" customHeight="1">
      <c r="A35" s="76">
        <v>1989</v>
      </c>
      <c r="B35" s="77">
        <v>5.38</v>
      </c>
      <c r="C35" s="81">
        <v>4.68</v>
      </c>
      <c r="D35" s="81">
        <v>3.09</v>
      </c>
      <c r="E35" s="81">
        <v>10.57</v>
      </c>
      <c r="F35" s="81">
        <v>2.83</v>
      </c>
      <c r="G35" s="81">
        <v>3.32</v>
      </c>
      <c r="H35" s="77">
        <v>4.09</v>
      </c>
      <c r="I35" s="78">
        <v>6.47</v>
      </c>
      <c r="K35" s="80"/>
      <c r="L35" s="80"/>
      <c r="M35" s="80"/>
      <c r="N35" s="80"/>
      <c r="O35" s="80"/>
      <c r="P35" s="80"/>
      <c r="Q35" s="80"/>
      <c r="R35" s="80"/>
    </row>
    <row r="36" spans="1:27" s="79" customFormat="1">
      <c r="A36" s="76">
        <v>1990</v>
      </c>
      <c r="B36" s="77">
        <v>5.45</v>
      </c>
      <c r="C36" s="81">
        <v>4.68</v>
      </c>
      <c r="D36" s="81">
        <v>2.87</v>
      </c>
      <c r="E36" s="81">
        <v>11.587272727272728</v>
      </c>
      <c r="F36" s="81">
        <v>2.0722222222222224</v>
      </c>
      <c r="G36" s="81">
        <v>3.8684210526315788</v>
      </c>
      <c r="H36" s="77">
        <v>3.96</v>
      </c>
      <c r="I36" s="78">
        <v>6.5710303831657866</v>
      </c>
      <c r="J36" s="83"/>
      <c r="K36" s="83"/>
      <c r="L36" s="83"/>
      <c r="M36" s="83"/>
      <c r="N36" s="83"/>
      <c r="O36" s="83"/>
      <c r="P36" s="83"/>
      <c r="Q36" s="84"/>
      <c r="R36" s="84"/>
      <c r="S36" s="84"/>
      <c r="T36" s="83"/>
      <c r="U36" s="83"/>
      <c r="V36" s="83"/>
      <c r="W36" s="83"/>
      <c r="X36" s="83"/>
      <c r="Y36" s="83"/>
      <c r="Z36" s="83"/>
      <c r="AA36" s="83"/>
    </row>
    <row r="37" spans="1:27" s="79" customFormat="1">
      <c r="A37" s="76">
        <v>1991</v>
      </c>
      <c r="B37" s="77">
        <v>5.76</v>
      </c>
      <c r="C37" s="81">
        <v>5</v>
      </c>
      <c r="D37" s="81">
        <v>2.92</v>
      </c>
      <c r="E37" s="81">
        <v>9.2712500000000002</v>
      </c>
      <c r="F37" s="81">
        <v>2.9155172413793102</v>
      </c>
      <c r="G37" s="81">
        <v>4.9555555555555557</v>
      </c>
      <c r="H37" s="77">
        <v>4.1399999999999997</v>
      </c>
      <c r="I37" s="78">
        <v>6.747230239300424</v>
      </c>
      <c r="J37" s="83"/>
      <c r="K37" s="83"/>
      <c r="L37" s="83"/>
      <c r="M37" s="83"/>
      <c r="N37" s="83"/>
      <c r="O37" s="83"/>
      <c r="P37" s="83"/>
      <c r="Q37" s="84"/>
      <c r="R37" s="84"/>
      <c r="S37" s="84"/>
      <c r="T37" s="83"/>
      <c r="U37" s="83"/>
      <c r="V37" s="83"/>
      <c r="W37" s="83"/>
      <c r="X37" s="83"/>
      <c r="Y37" s="83"/>
      <c r="Z37" s="83"/>
    </row>
    <row r="38" spans="1:27" s="79" customFormat="1">
      <c r="A38" s="76">
        <v>1992</v>
      </c>
      <c r="B38" s="77">
        <v>5.84</v>
      </c>
      <c r="C38" s="81">
        <v>5.17</v>
      </c>
      <c r="D38" s="81">
        <v>2.89</v>
      </c>
      <c r="E38" s="81">
        <v>10.208108108108108</v>
      </c>
      <c r="F38" s="81">
        <v>2.7347107438016529</v>
      </c>
      <c r="G38" s="81">
        <v>4.8210526315789473</v>
      </c>
      <c r="H38" s="77">
        <v>4.1900000000000004</v>
      </c>
      <c r="I38" s="78">
        <v>6.8206799561395979</v>
      </c>
      <c r="J38" s="83"/>
      <c r="K38" s="83"/>
      <c r="L38" s="83"/>
      <c r="M38" s="83"/>
      <c r="N38" s="83"/>
      <c r="O38" s="83"/>
      <c r="P38" s="83"/>
      <c r="Q38" s="84"/>
      <c r="R38" s="84"/>
      <c r="S38" s="84"/>
      <c r="T38" s="83"/>
      <c r="U38" s="83"/>
      <c r="V38" s="83"/>
      <c r="W38" s="83"/>
      <c r="X38" s="83"/>
      <c r="Y38" s="83"/>
      <c r="Z38" s="83"/>
    </row>
    <row r="39" spans="1:27" s="79" customFormat="1">
      <c r="A39" s="76">
        <v>1993</v>
      </c>
      <c r="B39" s="77">
        <v>5.77</v>
      </c>
      <c r="C39" s="81">
        <v>5.0999999999999996</v>
      </c>
      <c r="D39" s="81">
        <v>3.1</v>
      </c>
      <c r="E39" s="81">
        <v>7.0717821782178216</v>
      </c>
      <c r="F39" s="81">
        <v>2.4404761904761907</v>
      </c>
      <c r="G39" s="81">
        <v>4.6533333333333333</v>
      </c>
      <c r="H39" s="77">
        <v>4.3600000000000003</v>
      </c>
      <c r="I39" s="78">
        <v>6.927233865922183</v>
      </c>
      <c r="J39" s="83"/>
      <c r="K39" s="83"/>
      <c r="L39" s="83"/>
      <c r="M39" s="83"/>
      <c r="N39" s="83"/>
      <c r="O39" s="83"/>
      <c r="P39" s="83"/>
      <c r="Q39" s="84"/>
      <c r="R39" s="84"/>
      <c r="S39" s="84"/>
      <c r="T39" s="83"/>
      <c r="U39" s="83"/>
      <c r="V39" s="83"/>
      <c r="W39" s="83"/>
      <c r="X39" s="83"/>
      <c r="Y39" s="83"/>
      <c r="Z39" s="83"/>
    </row>
    <row r="40" spans="1:27" s="79" customFormat="1">
      <c r="A40" s="76">
        <v>1994</v>
      </c>
      <c r="B40" s="77">
        <v>5.96</v>
      </c>
      <c r="C40" s="81">
        <v>5.17</v>
      </c>
      <c r="D40" s="81">
        <v>3.3</v>
      </c>
      <c r="E40" s="81">
        <v>7.1734693877551017</v>
      </c>
      <c r="F40" s="81">
        <v>2.2836666666666665</v>
      </c>
      <c r="G40" s="81">
        <v>4.5374999999999996</v>
      </c>
      <c r="H40" s="77">
        <v>4.51</v>
      </c>
      <c r="I40" s="78">
        <v>6.9075356428545716</v>
      </c>
      <c r="J40" s="83"/>
      <c r="K40" s="83"/>
      <c r="L40" s="83"/>
      <c r="M40" s="83"/>
      <c r="N40" s="83"/>
      <c r="O40" s="83"/>
      <c r="P40" s="83"/>
      <c r="Q40" s="84"/>
      <c r="R40" s="84"/>
      <c r="S40" s="84"/>
      <c r="T40" s="83"/>
      <c r="U40" s="83"/>
      <c r="V40" s="83"/>
      <c r="W40" s="83"/>
      <c r="X40" s="83"/>
      <c r="Y40" s="83"/>
      <c r="Z40" s="83"/>
    </row>
    <row r="41" spans="1:27" s="79" customFormat="1">
      <c r="A41" s="76">
        <v>1995</v>
      </c>
      <c r="B41" s="77">
        <v>6.09</v>
      </c>
      <c r="C41" s="81">
        <v>5.31</v>
      </c>
      <c r="D41" s="81">
        <v>3.44</v>
      </c>
      <c r="E41" s="81">
        <v>10.345045045045046</v>
      </c>
      <c r="F41" s="81">
        <v>3.3326666666666669</v>
      </c>
      <c r="G41" s="81">
        <v>4.4294117647058826</v>
      </c>
      <c r="H41" s="77">
        <v>4.6500000000000004</v>
      </c>
      <c r="I41" s="78">
        <v>6.8933674521149717</v>
      </c>
      <c r="J41" s="83"/>
      <c r="K41" s="83"/>
      <c r="L41" s="83"/>
      <c r="M41" s="83"/>
      <c r="N41" s="83"/>
      <c r="O41" s="83"/>
      <c r="P41" s="83"/>
      <c r="Q41" s="84"/>
      <c r="R41" s="84"/>
      <c r="S41" s="84"/>
      <c r="T41" s="83"/>
      <c r="U41" s="83"/>
      <c r="V41" s="83"/>
      <c r="W41" s="83"/>
      <c r="X41" s="83"/>
      <c r="Y41" s="83"/>
      <c r="Z41" s="83"/>
    </row>
    <row r="42" spans="1:27" s="79" customFormat="1">
      <c r="A42" s="76">
        <v>1996</v>
      </c>
      <c r="B42" s="77">
        <v>6.22</v>
      </c>
      <c r="C42" s="81">
        <v>5.51</v>
      </c>
      <c r="D42" s="81">
        <v>3.3</v>
      </c>
      <c r="E42" s="81">
        <v>11.985714285714286</v>
      </c>
      <c r="F42" s="81">
        <v>5.3765432098765435</v>
      </c>
      <c r="G42" s="81">
        <v>4.7307692307692308</v>
      </c>
      <c r="H42" s="77">
        <v>4.72</v>
      </c>
      <c r="I42" s="78">
        <v>6.8558489157692781</v>
      </c>
      <c r="J42" s="83"/>
      <c r="K42" s="83"/>
      <c r="L42" s="83"/>
      <c r="M42" s="83"/>
      <c r="N42" s="83"/>
      <c r="O42" s="83"/>
      <c r="P42" s="83"/>
      <c r="Q42" s="84"/>
      <c r="R42" s="84"/>
      <c r="S42" s="84"/>
      <c r="T42" s="83"/>
      <c r="U42" s="83"/>
      <c r="V42" s="83"/>
      <c r="W42" s="83"/>
      <c r="X42" s="83"/>
      <c r="Y42" s="83"/>
      <c r="Z42" s="83"/>
    </row>
    <row r="43" spans="1:27" s="79" customFormat="1">
      <c r="A43" s="76">
        <v>1997</v>
      </c>
      <c r="B43" s="77">
        <v>6.4</v>
      </c>
      <c r="C43" s="81">
        <v>5.8</v>
      </c>
      <c r="D43" s="81">
        <v>3.66</v>
      </c>
      <c r="E43" s="81">
        <v>13.50625</v>
      </c>
      <c r="F43" s="81">
        <v>5.2847457627118644</v>
      </c>
      <c r="G43" s="81" t="s">
        <v>106</v>
      </c>
      <c r="H43" s="77">
        <v>5.2</v>
      </c>
      <c r="I43" s="78">
        <v>6.8455497841161472</v>
      </c>
      <c r="J43" s="83"/>
      <c r="K43" s="83"/>
      <c r="L43" s="83"/>
      <c r="M43" s="83"/>
      <c r="N43" s="83"/>
      <c r="O43" s="83"/>
      <c r="P43" s="83"/>
      <c r="Q43" s="84"/>
      <c r="R43" s="84"/>
      <c r="S43" s="84"/>
      <c r="T43" s="83"/>
      <c r="U43" s="83"/>
      <c r="V43" s="83"/>
      <c r="W43" s="83"/>
      <c r="X43" s="83"/>
      <c r="Y43" s="83"/>
      <c r="Z43" s="83"/>
    </row>
    <row r="44" spans="1:27" s="79" customFormat="1" ht="15.6">
      <c r="A44" s="85" t="s">
        <v>121</v>
      </c>
      <c r="B44" s="77">
        <v>6.5</v>
      </c>
      <c r="C44" s="81">
        <v>5.87</v>
      </c>
      <c r="D44" s="81">
        <v>3.19</v>
      </c>
      <c r="E44" s="81">
        <v>14.091666666666667</v>
      </c>
      <c r="F44" s="81" t="s">
        <v>106</v>
      </c>
      <c r="G44" s="81" t="s">
        <v>106</v>
      </c>
      <c r="H44" s="77">
        <v>4.8</v>
      </c>
      <c r="I44" s="78">
        <v>6.7350678277677112</v>
      </c>
      <c r="J44" s="83"/>
      <c r="K44" s="83"/>
      <c r="L44" s="83"/>
      <c r="M44" s="83"/>
      <c r="N44" s="83"/>
      <c r="O44" s="83"/>
      <c r="P44" s="83"/>
      <c r="Q44" s="84"/>
      <c r="R44" s="84"/>
      <c r="S44" s="84"/>
      <c r="T44" s="83"/>
      <c r="U44" s="83"/>
      <c r="V44" s="83"/>
      <c r="W44" s="83"/>
      <c r="X44" s="83"/>
      <c r="Y44" s="83"/>
      <c r="Z44" s="83"/>
    </row>
    <row r="45" spans="1:27" s="79" customFormat="1" ht="15.6">
      <c r="A45" s="85" t="s">
        <v>122</v>
      </c>
      <c r="B45" s="77">
        <v>6.78</v>
      </c>
      <c r="C45" s="81">
        <v>6.35</v>
      </c>
      <c r="D45" s="81">
        <v>2.74</v>
      </c>
      <c r="E45" s="81">
        <v>14.355102040816327</v>
      </c>
      <c r="F45" s="81" t="s">
        <v>106</v>
      </c>
      <c r="G45" s="81" t="s">
        <v>106</v>
      </c>
      <c r="H45" s="77">
        <v>4.7699999999999996</v>
      </c>
      <c r="I45" s="78">
        <v>6.6392000418305424</v>
      </c>
      <c r="J45" s="83"/>
      <c r="K45" s="83"/>
      <c r="L45" s="83"/>
      <c r="M45" s="83"/>
      <c r="N45" s="83"/>
      <c r="O45" s="83"/>
      <c r="P45" s="83"/>
      <c r="Q45" s="84"/>
      <c r="R45" s="84"/>
      <c r="S45" s="84"/>
      <c r="T45" s="83"/>
      <c r="U45" s="83"/>
      <c r="V45" s="83"/>
      <c r="W45" s="83"/>
      <c r="X45" s="83"/>
      <c r="Y45" s="83"/>
      <c r="Z45" s="83"/>
    </row>
    <row r="46" spans="1:27" s="79" customFormat="1">
      <c r="A46" s="85">
        <v>2000</v>
      </c>
      <c r="B46" s="77">
        <v>6.49</v>
      </c>
      <c r="C46" s="81">
        <v>5.6</v>
      </c>
      <c r="D46" s="81">
        <v>3.97</v>
      </c>
      <c r="E46" s="81" t="s">
        <v>106</v>
      </c>
      <c r="F46" s="81" t="s">
        <v>106</v>
      </c>
      <c r="G46" s="81" t="s">
        <v>106</v>
      </c>
      <c r="H46" s="81">
        <v>5</v>
      </c>
      <c r="I46" s="86">
        <v>6.81</v>
      </c>
      <c r="J46" s="83"/>
      <c r="K46" s="83"/>
      <c r="L46" s="83"/>
      <c r="M46" s="83"/>
      <c r="N46" s="83"/>
      <c r="O46" s="83"/>
      <c r="P46" s="83"/>
      <c r="Q46" s="84"/>
      <c r="R46" s="84"/>
      <c r="S46" s="84"/>
      <c r="T46" s="83"/>
      <c r="U46" s="83"/>
      <c r="V46" s="83"/>
      <c r="W46" s="83"/>
      <c r="X46" s="83"/>
      <c r="Y46" s="83"/>
      <c r="Z46" s="83"/>
    </row>
    <row r="47" spans="1:27" s="79" customFormat="1">
      <c r="A47" s="85">
        <v>2001</v>
      </c>
      <c r="B47" s="77">
        <v>6.88</v>
      </c>
      <c r="C47" s="81">
        <v>5.91</v>
      </c>
      <c r="D47" s="81">
        <v>6.59</v>
      </c>
      <c r="E47" s="81" t="s">
        <v>106</v>
      </c>
      <c r="F47" s="81" t="s">
        <v>106</v>
      </c>
      <c r="G47" s="81" t="s">
        <v>106</v>
      </c>
      <c r="H47" s="81">
        <v>6.48</v>
      </c>
      <c r="I47" s="86">
        <v>7.29</v>
      </c>
      <c r="J47" s="83"/>
      <c r="K47" s="83"/>
      <c r="L47" s="83"/>
      <c r="M47" s="83"/>
      <c r="N47" s="83"/>
      <c r="O47" s="83"/>
      <c r="P47" s="83"/>
      <c r="Q47" s="84"/>
      <c r="R47" s="84"/>
      <c r="S47" s="84"/>
      <c r="T47" s="83"/>
      <c r="U47" s="83"/>
      <c r="V47" s="83"/>
      <c r="W47" s="83"/>
      <c r="X47" s="83"/>
      <c r="Y47" s="83"/>
      <c r="Z47" s="83"/>
    </row>
    <row r="48" spans="1:27" s="79" customFormat="1">
      <c r="A48" s="85">
        <v>2002</v>
      </c>
      <c r="B48" s="77">
        <v>7.23</v>
      </c>
      <c r="C48" s="81">
        <v>6.28</v>
      </c>
      <c r="D48" s="81">
        <v>3.71</v>
      </c>
      <c r="E48" s="81" t="s">
        <v>106</v>
      </c>
      <c r="F48" s="81" t="s">
        <v>106</v>
      </c>
      <c r="G48" s="81" t="s">
        <v>106</v>
      </c>
      <c r="H48" s="81">
        <v>5.7</v>
      </c>
      <c r="I48" s="86">
        <v>7.2</v>
      </c>
      <c r="J48" s="83"/>
      <c r="K48" s="83"/>
      <c r="L48" s="83"/>
      <c r="M48" s="83"/>
      <c r="N48" s="83"/>
      <c r="O48" s="83"/>
      <c r="P48" s="83"/>
      <c r="Q48" s="84"/>
      <c r="R48" s="84"/>
      <c r="S48" s="84"/>
      <c r="T48" s="83"/>
      <c r="U48" s="83"/>
      <c r="V48" s="83"/>
      <c r="W48" s="83"/>
      <c r="X48" s="83"/>
      <c r="Y48" s="83"/>
      <c r="Z48" s="83"/>
    </row>
    <row r="49" spans="1:26" s="79" customFormat="1">
      <c r="A49" s="85">
        <v>2003</v>
      </c>
      <c r="B49" s="77">
        <v>7.56</v>
      </c>
      <c r="C49" s="81">
        <v>6.85</v>
      </c>
      <c r="D49" s="81">
        <v>4.03</v>
      </c>
      <c r="E49" s="81" t="s">
        <v>106</v>
      </c>
      <c r="F49" s="81" t="s">
        <v>106</v>
      </c>
      <c r="G49" s="81" t="s">
        <v>106</v>
      </c>
      <c r="H49" s="81">
        <v>6.14</v>
      </c>
      <c r="I49" s="86">
        <v>7.44</v>
      </c>
      <c r="J49" s="83"/>
      <c r="K49" s="83"/>
      <c r="L49" s="83"/>
      <c r="M49" s="83"/>
      <c r="N49" s="83"/>
      <c r="O49" s="83"/>
      <c r="P49" s="83"/>
      <c r="Q49" s="84"/>
      <c r="R49" s="84"/>
      <c r="S49" s="84"/>
      <c r="T49" s="83"/>
      <c r="U49" s="83"/>
      <c r="V49" s="83"/>
      <c r="W49" s="83"/>
      <c r="X49" s="83"/>
      <c r="Y49" s="83"/>
      <c r="Z49" s="83"/>
    </row>
    <row r="50" spans="1:26" s="79" customFormat="1">
      <c r="A50" s="85">
        <v>2004</v>
      </c>
      <c r="B50" s="77">
        <v>7.86</v>
      </c>
      <c r="C50" s="81">
        <v>7.42</v>
      </c>
      <c r="D50" s="81">
        <v>4.1500000000000004</v>
      </c>
      <c r="E50" s="81" t="s">
        <v>106</v>
      </c>
      <c r="F50" s="81" t="s">
        <v>106</v>
      </c>
      <c r="G50" s="81" t="s">
        <v>106</v>
      </c>
      <c r="H50" s="81">
        <v>6.4</v>
      </c>
      <c r="I50" s="86">
        <v>7.61</v>
      </c>
      <c r="J50" s="83"/>
      <c r="K50" s="83"/>
      <c r="L50" s="83"/>
      <c r="M50" s="83"/>
      <c r="N50" s="83"/>
      <c r="O50" s="83"/>
      <c r="P50" s="83"/>
      <c r="Q50" s="84"/>
      <c r="R50" s="84"/>
      <c r="S50" s="84"/>
      <c r="T50" s="83"/>
      <c r="U50" s="83"/>
      <c r="V50" s="83"/>
      <c r="W50" s="83"/>
      <c r="X50" s="83"/>
      <c r="Y50" s="83"/>
      <c r="Z50" s="83"/>
    </row>
    <row r="51" spans="1:26" s="79" customFormat="1">
      <c r="A51" s="85">
        <v>2005</v>
      </c>
      <c r="B51" s="77">
        <v>8.1</v>
      </c>
      <c r="C51" s="81">
        <v>7.43</v>
      </c>
      <c r="D51" s="81">
        <v>4.83</v>
      </c>
      <c r="E51" s="81" t="s">
        <v>106</v>
      </c>
      <c r="F51" s="81" t="s">
        <v>106</v>
      </c>
      <c r="G51" s="81" t="s">
        <v>106</v>
      </c>
      <c r="H51" s="81">
        <v>6.72</v>
      </c>
      <c r="I51" s="86">
        <v>8.14</v>
      </c>
      <c r="J51" s="83"/>
      <c r="K51" s="83"/>
      <c r="L51" s="83"/>
      <c r="M51" s="83"/>
      <c r="N51" s="83"/>
      <c r="O51" s="83"/>
      <c r="P51" s="83"/>
      <c r="Q51" s="84"/>
      <c r="R51" s="84"/>
      <c r="S51" s="84"/>
      <c r="T51" s="83"/>
      <c r="U51" s="83"/>
      <c r="V51" s="83"/>
      <c r="W51" s="83"/>
      <c r="X51" s="83"/>
      <c r="Y51" s="83"/>
      <c r="Z51" s="83"/>
    </row>
    <row r="52" spans="1:26" s="79" customFormat="1">
      <c r="A52" s="85">
        <v>2006</v>
      </c>
      <c r="B52" s="77">
        <v>8.2799999999999994</v>
      </c>
      <c r="C52" s="81">
        <v>7.44</v>
      </c>
      <c r="D52" s="81">
        <v>5.12</v>
      </c>
      <c r="E52" s="81" t="s">
        <v>106</v>
      </c>
      <c r="F52" s="81" t="s">
        <v>106</v>
      </c>
      <c r="G52" s="81" t="s">
        <v>106</v>
      </c>
      <c r="H52" s="81">
        <v>6.91</v>
      </c>
      <c r="I52" s="86">
        <v>8.9</v>
      </c>
      <c r="J52" s="83"/>
      <c r="K52" s="83"/>
      <c r="L52" s="83"/>
      <c r="M52" s="83"/>
      <c r="N52" s="83"/>
      <c r="O52" s="83"/>
      <c r="P52" s="83"/>
      <c r="Q52" s="84"/>
      <c r="R52" s="84"/>
      <c r="S52" s="84"/>
      <c r="T52" s="83"/>
      <c r="U52" s="83"/>
      <c r="V52" s="83"/>
      <c r="W52" s="83"/>
      <c r="X52" s="83"/>
      <c r="Y52" s="83"/>
      <c r="Z52" s="83"/>
    </row>
    <row r="53" spans="1:26" s="79" customFormat="1">
      <c r="A53" s="85">
        <v>2007</v>
      </c>
      <c r="B53" s="77">
        <v>8.77</v>
      </c>
      <c r="C53" s="81">
        <v>8.1</v>
      </c>
      <c r="D53" s="81">
        <v>5.16</v>
      </c>
      <c r="E53" s="81" t="s">
        <v>106</v>
      </c>
      <c r="F53" s="81" t="s">
        <v>106</v>
      </c>
      <c r="G53" s="81" t="s">
        <v>106</v>
      </c>
      <c r="H53" s="81">
        <v>7.13</v>
      </c>
      <c r="I53" s="86">
        <v>9.1300000000000008</v>
      </c>
      <c r="J53" s="83"/>
      <c r="K53" s="83"/>
      <c r="L53" s="83"/>
      <c r="M53" s="83"/>
      <c r="N53" s="83"/>
      <c r="O53" s="83"/>
      <c r="P53" s="83"/>
      <c r="Q53" s="84"/>
      <c r="R53" s="84"/>
      <c r="S53" s="84"/>
      <c r="T53" s="83"/>
      <c r="U53" s="83"/>
      <c r="V53" s="83"/>
      <c r="W53" s="83"/>
      <c r="X53" s="83"/>
      <c r="Y53" s="83"/>
      <c r="Z53" s="83"/>
    </row>
    <row r="54" spans="1:26" s="79" customFormat="1">
      <c r="A54" s="85">
        <v>2008</v>
      </c>
      <c r="B54" s="77">
        <v>9.1300000000000008</v>
      </c>
      <c r="C54" s="81">
        <v>8.5399999999999991</v>
      </c>
      <c r="D54" s="81">
        <v>5.9</v>
      </c>
      <c r="E54" s="81" t="s">
        <v>106</v>
      </c>
      <c r="F54" s="81" t="s">
        <v>106</v>
      </c>
      <c r="G54" s="81" t="s">
        <v>106</v>
      </c>
      <c r="H54" s="81">
        <v>7.72</v>
      </c>
      <c r="I54" s="86">
        <v>9.74</v>
      </c>
      <c r="J54" s="83"/>
      <c r="K54" s="83"/>
      <c r="L54" s="83"/>
      <c r="M54" s="83"/>
      <c r="N54" s="83"/>
      <c r="O54" s="83"/>
      <c r="P54" s="83"/>
      <c r="Q54" s="84"/>
      <c r="R54" s="84"/>
      <c r="S54" s="84"/>
      <c r="T54" s="83"/>
      <c r="U54" s="83"/>
      <c r="V54" s="83"/>
      <c r="W54" s="83"/>
      <c r="X54" s="83"/>
      <c r="Y54" s="83"/>
      <c r="Z54" s="83"/>
    </row>
    <row r="55" spans="1:26" s="79" customFormat="1">
      <c r="A55" s="85">
        <v>2009</v>
      </c>
      <c r="B55" s="77">
        <v>8.93</v>
      </c>
      <c r="C55" s="81">
        <v>8.32</v>
      </c>
      <c r="D55" s="81">
        <v>5.45</v>
      </c>
      <c r="E55" s="81" t="s">
        <v>106</v>
      </c>
      <c r="F55" s="81" t="s">
        <v>106</v>
      </c>
      <c r="G55" s="81" t="s">
        <v>106</v>
      </c>
      <c r="H55" s="81">
        <v>7.57</v>
      </c>
      <c r="I55" s="86">
        <v>9.82</v>
      </c>
      <c r="J55" s="83"/>
      <c r="K55" s="83"/>
      <c r="L55" s="83"/>
      <c r="M55" s="83"/>
      <c r="N55" s="83"/>
      <c r="O55" s="83"/>
      <c r="P55" s="83"/>
      <c r="Q55" s="84"/>
      <c r="R55" s="84"/>
      <c r="S55" s="84"/>
      <c r="T55" s="83"/>
      <c r="U55" s="83"/>
      <c r="V55" s="83"/>
      <c r="W55" s="83"/>
      <c r="X55" s="83"/>
      <c r="Y55" s="83"/>
      <c r="Z55" s="83"/>
    </row>
    <row r="56" spans="1:26" s="79" customFormat="1">
      <c r="A56" s="85">
        <v>2010</v>
      </c>
      <c r="B56" s="77">
        <v>9.16</v>
      </c>
      <c r="C56" s="81">
        <v>8.5500000000000007</v>
      </c>
      <c r="D56" s="81">
        <v>5.49</v>
      </c>
      <c r="E56" s="81" t="s">
        <v>106</v>
      </c>
      <c r="F56" s="81" t="s">
        <v>106</v>
      </c>
      <c r="G56" s="81" t="s">
        <v>106</v>
      </c>
      <c r="H56" s="81">
        <v>7.88</v>
      </c>
      <c r="I56" s="86">
        <v>9.83</v>
      </c>
      <c r="J56" s="83"/>
      <c r="K56" s="83"/>
      <c r="L56" s="83"/>
      <c r="M56" s="83"/>
      <c r="N56" s="83"/>
      <c r="O56" s="83"/>
      <c r="P56" s="83"/>
      <c r="Q56" s="84"/>
      <c r="R56" s="84"/>
      <c r="S56" s="84"/>
      <c r="T56" s="83"/>
      <c r="U56" s="83"/>
      <c r="V56" s="83"/>
      <c r="W56" s="83"/>
      <c r="X56" s="83"/>
      <c r="Y56" s="83"/>
      <c r="Z56" s="83"/>
    </row>
    <row r="57" spans="1:26" s="79" customFormat="1">
      <c r="A57" s="85">
        <v>2011</v>
      </c>
      <c r="B57" s="77">
        <v>9.75</v>
      </c>
      <c r="C57" s="81">
        <v>9.1199999999999992</v>
      </c>
      <c r="D57" s="81">
        <v>5.27</v>
      </c>
      <c r="E57" s="81" t="s">
        <v>106</v>
      </c>
      <c r="F57" s="81" t="s">
        <v>106</v>
      </c>
      <c r="G57" s="81" t="s">
        <v>106</v>
      </c>
      <c r="H57" s="457">
        <v>8.23</v>
      </c>
      <c r="I57" s="243">
        <v>9.9</v>
      </c>
      <c r="J57" s="83"/>
      <c r="K57" s="83"/>
      <c r="L57" s="83"/>
      <c r="M57" s="83"/>
      <c r="N57" s="83"/>
      <c r="O57" s="83"/>
      <c r="P57" s="83"/>
      <c r="Q57" s="84"/>
      <c r="R57" s="84"/>
      <c r="S57" s="84"/>
      <c r="T57" s="83"/>
      <c r="U57" s="83"/>
      <c r="V57" s="83"/>
      <c r="W57" s="83"/>
      <c r="X57" s="83"/>
      <c r="Y57" s="83"/>
      <c r="Z57" s="83"/>
    </row>
    <row r="58" spans="1:26" s="79" customFormat="1">
      <c r="A58" s="85">
        <v>2012</v>
      </c>
      <c r="B58" s="77">
        <v>10.08</v>
      </c>
      <c r="C58" s="81">
        <v>9.1300000000000008</v>
      </c>
      <c r="D58" s="81">
        <v>5.0999999999999996</v>
      </c>
      <c r="E58" s="81" t="s">
        <v>106</v>
      </c>
      <c r="F58" s="81" t="s">
        <v>106</v>
      </c>
      <c r="G58" s="81" t="s">
        <v>106</v>
      </c>
      <c r="H58" s="457">
        <v>8.25</v>
      </c>
      <c r="I58" s="243">
        <v>9.84</v>
      </c>
      <c r="J58" s="83"/>
      <c r="K58" s="83"/>
      <c r="L58" s="83"/>
      <c r="M58" s="83"/>
      <c r="N58" s="83"/>
      <c r="O58" s="83"/>
      <c r="P58" s="83"/>
      <c r="Q58" s="84"/>
      <c r="R58" s="84"/>
      <c r="S58" s="84"/>
      <c r="T58" s="83"/>
      <c r="U58" s="83"/>
      <c r="V58" s="83"/>
      <c r="W58" s="83"/>
      <c r="X58" s="83"/>
      <c r="Y58" s="83"/>
      <c r="Z58" s="83"/>
    </row>
    <row r="59" spans="1:26" s="79" customFormat="1">
      <c r="A59" s="85">
        <v>2013</v>
      </c>
      <c r="B59" s="77">
        <v>10.33</v>
      </c>
      <c r="C59" s="81">
        <v>9.5399999999999991</v>
      </c>
      <c r="D59" s="81">
        <v>5.43</v>
      </c>
      <c r="E59" s="81" t="s">
        <v>106</v>
      </c>
      <c r="F59" s="81" t="s">
        <v>106</v>
      </c>
      <c r="G59" s="81" t="s">
        <v>106</v>
      </c>
      <c r="H59" s="457">
        <v>8.58</v>
      </c>
      <c r="I59" s="243">
        <v>10.119999999999999</v>
      </c>
      <c r="J59" s="83"/>
      <c r="K59" s="83"/>
      <c r="L59" s="83"/>
      <c r="M59" s="83"/>
      <c r="N59" s="83"/>
      <c r="O59" s="83"/>
      <c r="P59" s="83"/>
      <c r="Q59" s="84"/>
      <c r="R59" s="84"/>
      <c r="S59" s="84"/>
      <c r="T59" s="83"/>
      <c r="U59" s="83"/>
      <c r="V59" s="83"/>
      <c r="W59" s="83"/>
      <c r="X59" s="83"/>
      <c r="Y59" s="83"/>
      <c r="Z59" s="83"/>
    </row>
    <row r="60" spans="1:26" ht="6.6" customHeight="1">
      <c r="A60" s="87"/>
      <c r="S60" s="83"/>
      <c r="T60" s="83"/>
      <c r="U60" s="83"/>
      <c r="V60" s="83"/>
      <c r="W60" s="83"/>
      <c r="X60" s="83"/>
      <c r="Y60" s="83"/>
      <c r="Z60" s="83"/>
    </row>
    <row r="61" spans="1:26" s="64" customFormat="1">
      <c r="A61" s="90" t="s">
        <v>123</v>
      </c>
      <c r="B61" s="91"/>
      <c r="C61" s="91"/>
      <c r="D61" s="91"/>
      <c r="E61" s="91"/>
      <c r="F61" s="91"/>
      <c r="G61" s="92"/>
      <c r="H61" s="93"/>
      <c r="I61" s="92"/>
      <c r="J61" s="91"/>
      <c r="K61" s="65"/>
    </row>
    <row r="62" spans="1:26" s="97" customFormat="1" ht="7.95" customHeight="1">
      <c r="A62" s="94"/>
      <c r="B62" s="95"/>
      <c r="C62" s="95"/>
      <c r="D62" s="95"/>
      <c r="E62" s="95"/>
      <c r="F62" s="95"/>
      <c r="G62" s="92"/>
      <c r="H62" s="93"/>
      <c r="I62" s="92"/>
      <c r="J62" s="95"/>
      <c r="K62" s="96"/>
    </row>
    <row r="63" spans="1:26" s="64" customFormat="1" ht="36.6" customHeight="1">
      <c r="A63" s="530" t="s">
        <v>487</v>
      </c>
      <c r="B63" s="531"/>
      <c r="C63" s="531"/>
      <c r="D63" s="531"/>
      <c r="E63" s="531"/>
      <c r="F63" s="531"/>
      <c r="G63" s="531"/>
      <c r="H63" s="531"/>
      <c r="I63" s="531"/>
      <c r="J63" s="91"/>
      <c r="K63" s="65"/>
    </row>
    <row r="64" spans="1:26" s="97" customFormat="1" ht="48.6" customHeight="1">
      <c r="A64" s="530" t="s">
        <v>124</v>
      </c>
      <c r="B64" s="531"/>
      <c r="C64" s="531"/>
      <c r="D64" s="531"/>
      <c r="E64" s="531"/>
      <c r="F64" s="531"/>
      <c r="G64" s="531"/>
      <c r="H64" s="531"/>
      <c r="I64" s="531"/>
      <c r="J64" s="95"/>
      <c r="K64" s="96"/>
    </row>
    <row r="65" spans="1:11" s="97" customFormat="1" ht="7.95" customHeight="1">
      <c r="A65" s="94"/>
      <c r="B65" s="95"/>
      <c r="C65" s="95"/>
      <c r="D65" s="95"/>
      <c r="E65" s="95"/>
      <c r="F65" s="95"/>
      <c r="G65" s="92"/>
      <c r="H65" s="93"/>
      <c r="I65" s="92"/>
      <c r="J65" s="95"/>
      <c r="K65" s="96"/>
    </row>
    <row r="66" spans="1:11" s="64" customFormat="1" ht="34.799999999999997" customHeight="1">
      <c r="A66" s="532" t="s">
        <v>462</v>
      </c>
      <c r="B66" s="506"/>
      <c r="C66" s="506"/>
      <c r="D66" s="506"/>
      <c r="E66" s="506"/>
      <c r="F66" s="506"/>
      <c r="G66" s="506"/>
      <c r="H66" s="506"/>
      <c r="I66" s="506"/>
      <c r="J66" s="91"/>
      <c r="K66" s="65"/>
    </row>
    <row r="67" spans="1:11">
      <c r="A67" s="87"/>
    </row>
    <row r="68" spans="1:11">
      <c r="A68" s="87"/>
    </row>
  </sheetData>
  <mergeCells count="5">
    <mergeCell ref="B2:I2"/>
    <mergeCell ref="B3:H3"/>
    <mergeCell ref="A63:I63"/>
    <mergeCell ref="A64:I64"/>
    <mergeCell ref="A66:I6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
  <sheetViews>
    <sheetView workbookViewId="0"/>
  </sheetViews>
  <sheetFormatPr defaultColWidth="7.44140625" defaultRowHeight="13.2"/>
  <cols>
    <col min="1" max="1" width="30.21875" style="8" customWidth="1"/>
    <col min="2" max="2" width="9.21875" style="9" customWidth="1"/>
    <col min="3" max="3" width="8.6640625" style="20" bestFit="1" customWidth="1"/>
    <col min="4" max="4" width="9.44140625" style="9" customWidth="1"/>
    <col min="5" max="5" width="7.5546875" style="20" bestFit="1" customWidth="1"/>
    <col min="6" max="6" width="7.5546875" style="57" bestFit="1" customWidth="1"/>
    <col min="7" max="7" width="13.5546875" style="25" bestFit="1" customWidth="1"/>
    <col min="8" max="8" width="7.5546875" style="10" bestFit="1" customWidth="1"/>
    <col min="9" max="9" width="11" style="9" bestFit="1" customWidth="1"/>
    <col min="10" max="10" width="7.5546875" style="20" bestFit="1" customWidth="1"/>
    <col min="11" max="11" width="7.5546875" style="57" bestFit="1" customWidth="1"/>
    <col min="12" max="12" width="9.5546875" style="25" customWidth="1"/>
    <col min="13" max="13" width="7.5546875" style="10" bestFit="1" customWidth="1"/>
    <col min="14" max="14" width="10.88671875" style="9" customWidth="1"/>
    <col min="15" max="15" width="7.5546875" style="20" bestFit="1" customWidth="1"/>
    <col min="16" max="16" width="7.5546875" style="57" bestFit="1" customWidth="1"/>
    <col min="17" max="17" width="11.109375" style="25" customWidth="1"/>
    <col min="18" max="18" width="8.21875" style="10" bestFit="1" customWidth="1"/>
    <col min="19" max="19" width="10.5546875" style="9" customWidth="1"/>
    <col min="20" max="20" width="10.21875" style="20" customWidth="1"/>
    <col min="21" max="21" width="7.5546875" style="57" bestFit="1" customWidth="1"/>
    <col min="22" max="23" width="7.44140625" style="7"/>
    <col min="24" max="24" width="17" style="7" customWidth="1"/>
    <col min="25" max="25" width="10.6640625" style="7" customWidth="1"/>
    <col min="26" max="26" width="11.21875" style="7" customWidth="1"/>
    <col min="27" max="28" width="10.44140625" style="7" customWidth="1"/>
    <col min="29" max="16384" width="7.44140625" style="7"/>
  </cols>
  <sheetData>
    <row r="1" spans="1:28" ht="17.399999999999999">
      <c r="A1" s="1" t="s">
        <v>458</v>
      </c>
      <c r="B1" s="2"/>
      <c r="C1" s="3"/>
      <c r="D1" s="2"/>
      <c r="E1" s="3"/>
      <c r="F1" s="4"/>
      <c r="G1" s="5"/>
      <c r="H1" s="6"/>
      <c r="I1" s="2"/>
      <c r="J1" s="3"/>
      <c r="K1" s="4"/>
      <c r="L1" s="5"/>
      <c r="M1" s="6"/>
      <c r="N1" s="2"/>
      <c r="O1" s="3"/>
      <c r="P1" s="4"/>
      <c r="Q1" s="5"/>
      <c r="R1" s="6"/>
      <c r="S1" s="2"/>
      <c r="T1" s="3"/>
      <c r="U1" s="4"/>
    </row>
    <row r="2" spans="1:28" ht="15" customHeight="1">
      <c r="B2" s="535" t="s">
        <v>57</v>
      </c>
      <c r="C2" s="536"/>
      <c r="E2" s="537" t="s">
        <v>58</v>
      </c>
      <c r="F2" s="538"/>
      <c r="G2" s="351" t="s">
        <v>59</v>
      </c>
      <c r="J2" s="537" t="s">
        <v>58</v>
      </c>
      <c r="K2" s="538"/>
      <c r="L2" s="351" t="s">
        <v>60</v>
      </c>
      <c r="O2" s="537" t="s">
        <v>58</v>
      </c>
      <c r="P2" s="538"/>
      <c r="Q2" s="351" t="s">
        <v>61</v>
      </c>
      <c r="T2" s="537" t="s">
        <v>58</v>
      </c>
      <c r="U2" s="538"/>
    </row>
    <row r="3" spans="1:28" ht="15.6">
      <c r="A3" s="352"/>
      <c r="B3" s="353" t="s">
        <v>62</v>
      </c>
      <c r="C3" s="303" t="s">
        <v>63</v>
      </c>
      <c r="D3" s="11"/>
      <c r="E3" s="537" t="s">
        <v>64</v>
      </c>
      <c r="F3" s="538"/>
      <c r="G3" s="354" t="s">
        <v>62</v>
      </c>
      <c r="H3" s="12" t="s">
        <v>63</v>
      </c>
      <c r="I3" s="11"/>
      <c r="J3" s="537" t="s">
        <v>65</v>
      </c>
      <c r="K3" s="538"/>
      <c r="L3" s="354" t="s">
        <v>62</v>
      </c>
      <c r="M3" s="12" t="s">
        <v>63</v>
      </c>
      <c r="N3" s="11"/>
      <c r="O3" s="537" t="s">
        <v>65</v>
      </c>
      <c r="P3" s="538"/>
      <c r="Q3" s="354" t="s">
        <v>62</v>
      </c>
      <c r="R3" s="12" t="s">
        <v>63</v>
      </c>
      <c r="S3" s="11"/>
      <c r="T3" s="537" t="s">
        <v>65</v>
      </c>
      <c r="U3" s="538"/>
    </row>
    <row r="4" spans="1:28" ht="15.6">
      <c r="A4" s="13" t="s">
        <v>66</v>
      </c>
      <c r="B4" s="14" t="s">
        <v>67</v>
      </c>
      <c r="C4" s="15" t="s">
        <v>68</v>
      </c>
      <c r="D4" s="16" t="s">
        <v>69</v>
      </c>
      <c r="E4" s="17">
        <v>2012</v>
      </c>
      <c r="F4" s="17">
        <v>2005</v>
      </c>
      <c r="G4" s="18" t="s">
        <v>67</v>
      </c>
      <c r="H4" s="19" t="s">
        <v>68</v>
      </c>
      <c r="I4" s="16" t="s">
        <v>70</v>
      </c>
      <c r="J4" s="17">
        <v>2012</v>
      </c>
      <c r="K4" s="17">
        <v>2005</v>
      </c>
      <c r="L4" s="18" t="s">
        <v>67</v>
      </c>
      <c r="M4" s="19" t="s">
        <v>68</v>
      </c>
      <c r="N4" s="16" t="s">
        <v>70</v>
      </c>
      <c r="O4" s="17">
        <v>2012</v>
      </c>
      <c r="P4" s="17">
        <v>2005</v>
      </c>
      <c r="Q4" s="18" t="s">
        <v>67</v>
      </c>
      <c r="R4" s="19" t="s">
        <v>68</v>
      </c>
      <c r="S4" s="16" t="s">
        <v>70</v>
      </c>
      <c r="T4" s="17">
        <v>2012</v>
      </c>
      <c r="U4" s="17">
        <v>2005</v>
      </c>
    </row>
    <row r="5" spans="1:28" ht="6" customHeight="1">
      <c r="B5" s="355"/>
      <c r="E5" s="7"/>
      <c r="F5" s="21"/>
      <c r="G5" s="356"/>
      <c r="J5" s="7"/>
      <c r="K5" s="21"/>
      <c r="L5" s="23"/>
      <c r="O5" s="7"/>
      <c r="P5" s="21"/>
      <c r="Q5" s="22"/>
      <c r="T5" s="7"/>
      <c r="U5" s="21"/>
    </row>
    <row r="6" spans="1:28">
      <c r="A6" s="24" t="s">
        <v>71</v>
      </c>
      <c r="B6" s="409">
        <v>188542.80000000002</v>
      </c>
      <c r="C6" s="410">
        <v>220.80764840182653</v>
      </c>
      <c r="D6" s="458">
        <v>155085</v>
      </c>
      <c r="E6" s="459">
        <v>9.7474661048713322</v>
      </c>
      <c r="F6" s="410">
        <v>7.7431917205152221</v>
      </c>
      <c r="G6" s="409">
        <v>94388.60000000002</v>
      </c>
      <c r="H6" s="410">
        <v>133.56552511415526</v>
      </c>
      <c r="I6" s="460">
        <v>23145</v>
      </c>
      <c r="J6" s="411">
        <v>8.0671672788995874</v>
      </c>
      <c r="K6" s="410">
        <v>6.9039805919214174</v>
      </c>
      <c r="L6" s="409">
        <v>53697.9</v>
      </c>
      <c r="M6" s="410">
        <v>87.126940639269392</v>
      </c>
      <c r="N6" s="458">
        <v>4443</v>
      </c>
      <c r="O6" s="411">
        <v>7.0355933713471135</v>
      </c>
      <c r="P6" s="410">
        <v>5.3039552832323329</v>
      </c>
      <c r="Q6" s="409">
        <v>351245.40000000008</v>
      </c>
      <c r="R6" s="410">
        <v>451.4130136986301</v>
      </c>
      <c r="S6" s="458">
        <v>192560</v>
      </c>
      <c r="T6" s="411">
        <v>8.8824437117544193</v>
      </c>
      <c r="U6" s="410">
        <v>6.9591046412550082</v>
      </c>
      <c r="W6" s="25"/>
      <c r="X6" s="545"/>
      <c r="Y6" s="533"/>
      <c r="Z6" s="533"/>
      <c r="AA6" s="533"/>
      <c r="AB6" s="534"/>
    </row>
    <row r="7" spans="1:28" customFormat="1" ht="14.4">
      <c r="A7" s="211" t="s">
        <v>72</v>
      </c>
      <c r="B7" s="357">
        <v>7681</v>
      </c>
      <c r="C7" s="238">
        <v>5.0913242009132418</v>
      </c>
      <c r="D7" s="470">
        <v>4943</v>
      </c>
      <c r="E7" s="363">
        <v>17.221973094170405</v>
      </c>
      <c r="F7" s="238">
        <v>8.6535314525103093</v>
      </c>
      <c r="G7" s="357">
        <v>1125</v>
      </c>
      <c r="H7" s="238">
        <v>0.89155251141552516</v>
      </c>
      <c r="I7" s="470">
        <v>400</v>
      </c>
      <c r="J7" s="363">
        <v>14.404609475032009</v>
      </c>
      <c r="K7" s="238">
        <v>7.7267932489451479</v>
      </c>
      <c r="L7" s="357">
        <v>234</v>
      </c>
      <c r="M7" s="238">
        <v>0.23904109589041095</v>
      </c>
      <c r="N7" s="470">
        <v>1</v>
      </c>
      <c r="O7" s="363">
        <v>0</v>
      </c>
      <c r="P7" s="238">
        <v>6.5163681284743662</v>
      </c>
      <c r="Q7" s="357">
        <v>9040</v>
      </c>
      <c r="R7" s="398">
        <v>7.0912100456621001</v>
      </c>
      <c r="S7" s="358">
        <v>5620</v>
      </c>
      <c r="T7" s="363">
        <v>14.552713340523834</v>
      </c>
      <c r="U7" s="238">
        <v>8.4561396871039136</v>
      </c>
      <c r="W7" s="25"/>
      <c r="X7" s="545"/>
      <c r="Y7" s="533"/>
      <c r="Z7" s="533"/>
      <c r="AA7" s="533"/>
      <c r="AB7" s="534"/>
    </row>
    <row r="8" spans="1:28" customFormat="1" ht="16.2">
      <c r="A8" s="211" t="s">
        <v>416</v>
      </c>
      <c r="B8" s="357" t="s">
        <v>74</v>
      </c>
      <c r="C8" s="399" t="s">
        <v>74</v>
      </c>
      <c r="D8" s="369" t="s">
        <v>74</v>
      </c>
      <c r="E8" s="400" t="s">
        <v>74</v>
      </c>
      <c r="F8" s="238">
        <v>9.3963794878004485</v>
      </c>
      <c r="G8" s="357" t="s">
        <v>74</v>
      </c>
      <c r="H8" s="399" t="s">
        <v>74</v>
      </c>
      <c r="I8" s="369" t="s">
        <v>74</v>
      </c>
      <c r="J8" s="238" t="s">
        <v>74</v>
      </c>
      <c r="K8" s="238">
        <v>9.5998805613615996</v>
      </c>
      <c r="L8" s="357" t="s">
        <v>74</v>
      </c>
      <c r="M8" s="238" t="s">
        <v>74</v>
      </c>
      <c r="N8" s="470" t="s">
        <v>74</v>
      </c>
      <c r="O8" s="358" t="s">
        <v>74</v>
      </c>
      <c r="P8" s="238">
        <v>10.275689223057643</v>
      </c>
      <c r="Q8" s="357">
        <v>3211.8</v>
      </c>
      <c r="R8" s="398">
        <v>3.0877853881278541</v>
      </c>
      <c r="S8" s="358">
        <v>1894</v>
      </c>
      <c r="T8" s="363">
        <v>11.874006432770159</v>
      </c>
      <c r="U8" s="238">
        <v>9.5542848487143566</v>
      </c>
      <c r="W8" s="25"/>
      <c r="X8" s="359"/>
      <c r="Y8" s="8"/>
      <c r="Z8" s="360"/>
      <c r="AA8" s="360"/>
      <c r="AB8" s="8"/>
    </row>
    <row r="9" spans="1:28" customFormat="1" ht="14.4">
      <c r="A9" s="211" t="s">
        <v>73</v>
      </c>
      <c r="B9" s="357">
        <v>3824</v>
      </c>
      <c r="C9" s="238">
        <v>4.4418949771689498</v>
      </c>
      <c r="D9" s="471">
        <v>0</v>
      </c>
      <c r="E9" s="363">
        <v>9.8275551900490861</v>
      </c>
      <c r="F9" s="238">
        <v>8.4229338177130639</v>
      </c>
      <c r="G9" s="357">
        <v>2055</v>
      </c>
      <c r="H9" s="238">
        <v>2.2856164383561643</v>
      </c>
      <c r="I9" s="471">
        <v>543</v>
      </c>
      <c r="J9" s="363">
        <v>10.263709919089003</v>
      </c>
      <c r="K9" s="361">
        <v>8.1105710814094767</v>
      </c>
      <c r="L9" s="357">
        <v>0</v>
      </c>
      <c r="M9" s="238">
        <v>0</v>
      </c>
      <c r="N9" s="471">
        <v>0</v>
      </c>
      <c r="O9" s="238" t="s">
        <v>74</v>
      </c>
      <c r="P9" s="238" t="s">
        <v>74</v>
      </c>
      <c r="Q9" s="357">
        <v>5879</v>
      </c>
      <c r="R9" s="398">
        <v>6.7275114155251146</v>
      </c>
      <c r="S9" s="401">
        <v>3631</v>
      </c>
      <c r="T9" s="363">
        <v>9.9757351568730588</v>
      </c>
      <c r="U9" s="238">
        <v>8.2970425170960365</v>
      </c>
      <c r="W9" s="25"/>
      <c r="X9" s="359"/>
      <c r="Y9" s="8"/>
      <c r="Z9" s="360"/>
      <c r="AA9" s="360"/>
      <c r="AB9" s="8"/>
    </row>
    <row r="10" spans="1:28" customFormat="1" ht="14.4">
      <c r="A10" s="211" t="s">
        <v>13</v>
      </c>
      <c r="B10" s="357">
        <v>25</v>
      </c>
      <c r="C10" s="238">
        <v>4.041095890410959E-2</v>
      </c>
      <c r="D10" s="471">
        <v>1</v>
      </c>
      <c r="E10" s="363">
        <v>7.0621468926553677</v>
      </c>
      <c r="F10" s="238">
        <v>9.5</v>
      </c>
      <c r="G10" s="357">
        <v>306</v>
      </c>
      <c r="H10" s="238">
        <v>0.23059360730593606</v>
      </c>
      <c r="I10" s="471">
        <v>30</v>
      </c>
      <c r="J10" s="363">
        <v>15.148514851485151</v>
      </c>
      <c r="K10" s="361">
        <v>9.0663058186738823</v>
      </c>
      <c r="L10" s="357">
        <v>1759</v>
      </c>
      <c r="M10" s="238">
        <v>1.5680365296803653</v>
      </c>
      <c r="N10" s="471">
        <v>1</v>
      </c>
      <c r="O10" s="363">
        <v>12.805765870704716</v>
      </c>
      <c r="P10" s="238">
        <v>8.4408673673007826</v>
      </c>
      <c r="Q10" s="357">
        <v>2090</v>
      </c>
      <c r="R10" s="398">
        <v>1.5794520547945206</v>
      </c>
      <c r="S10" s="401">
        <v>67</v>
      </c>
      <c r="T10" s="363">
        <v>15.105521827117663</v>
      </c>
      <c r="U10" s="238">
        <v>8.5205771050141923</v>
      </c>
      <c r="W10" s="25"/>
      <c r="X10" s="359"/>
      <c r="Y10" s="8"/>
      <c r="Z10" s="360"/>
      <c r="AA10" s="360"/>
      <c r="AB10" s="8"/>
    </row>
    <row r="11" spans="1:28" customFormat="1" ht="14.4">
      <c r="A11" s="211" t="s">
        <v>75</v>
      </c>
      <c r="B11" s="357">
        <v>1735</v>
      </c>
      <c r="C11" s="238">
        <v>1.8259132420091324</v>
      </c>
      <c r="D11" s="471">
        <v>1371</v>
      </c>
      <c r="E11" s="363">
        <v>10.847139731165989</v>
      </c>
      <c r="F11" s="238">
        <v>9.6769702032859914</v>
      </c>
      <c r="G11" s="357">
        <v>2232</v>
      </c>
      <c r="H11" s="238">
        <v>3.419178082191781</v>
      </c>
      <c r="I11" s="471">
        <v>484</v>
      </c>
      <c r="J11" s="363">
        <v>7.4519230769230766</v>
      </c>
      <c r="K11" s="361">
        <v>7.1021513036045025</v>
      </c>
      <c r="L11" s="357">
        <v>0</v>
      </c>
      <c r="M11" s="238">
        <v>0</v>
      </c>
      <c r="N11" s="471">
        <v>0</v>
      </c>
      <c r="O11" s="238" t="s">
        <v>74</v>
      </c>
      <c r="P11" s="238" t="s">
        <v>74</v>
      </c>
      <c r="Q11" s="357">
        <v>3967</v>
      </c>
      <c r="R11" s="398">
        <v>5.3028538812785389</v>
      </c>
      <c r="S11" s="401">
        <v>1854</v>
      </c>
      <c r="T11" s="363">
        <v>8.5398144360966981</v>
      </c>
      <c r="U11" s="238">
        <v>7.9736098020735158</v>
      </c>
      <c r="W11" s="25"/>
      <c r="X11" s="359"/>
      <c r="Y11" s="8"/>
      <c r="Z11" s="360"/>
      <c r="AA11" s="360"/>
      <c r="AB11" s="8"/>
    </row>
    <row r="12" spans="1:28" customFormat="1" ht="14.4">
      <c r="A12" s="211" t="s">
        <v>76</v>
      </c>
      <c r="B12" s="357">
        <v>8900</v>
      </c>
      <c r="C12" s="238">
        <v>6.506849315068493</v>
      </c>
      <c r="D12" s="471">
        <v>5816</v>
      </c>
      <c r="E12" s="363">
        <v>15.6140350877193</v>
      </c>
      <c r="F12" s="238">
        <v>10.152498258733825</v>
      </c>
      <c r="G12" s="357">
        <v>13100</v>
      </c>
      <c r="H12" s="238">
        <v>15.753424657534246</v>
      </c>
      <c r="I12" s="471">
        <v>236</v>
      </c>
      <c r="J12" s="363">
        <v>9.4927536231884062</v>
      </c>
      <c r="K12" s="238">
        <v>5.6410452468793606</v>
      </c>
      <c r="L12" s="357">
        <v>400</v>
      </c>
      <c r="M12" s="238">
        <v>0.34246575342465752</v>
      </c>
      <c r="N12" s="471">
        <v>94</v>
      </c>
      <c r="O12" s="363">
        <v>13.333333333333334</v>
      </c>
      <c r="P12" s="238">
        <v>10.210772833723654</v>
      </c>
      <c r="Q12" s="357">
        <v>22400</v>
      </c>
      <c r="R12" s="398">
        <v>21.993835616438357</v>
      </c>
      <c r="S12" s="401">
        <v>6137</v>
      </c>
      <c r="T12" s="363">
        <v>11.626337807397256</v>
      </c>
      <c r="U12" s="238">
        <v>7.9885510889308859</v>
      </c>
      <c r="W12" s="25"/>
      <c r="X12" s="359"/>
      <c r="Y12" s="395"/>
      <c r="Z12" s="395"/>
      <c r="AA12" s="396"/>
      <c r="AB12" s="397"/>
    </row>
    <row r="13" spans="1:28" customFormat="1" ht="14.4">
      <c r="A13" s="211" t="s">
        <v>77</v>
      </c>
      <c r="B13" s="357">
        <v>53850</v>
      </c>
      <c r="C13" s="238">
        <v>77.034132420091325</v>
      </c>
      <c r="D13" s="471">
        <v>51979</v>
      </c>
      <c r="E13" s="363">
        <v>7.9799175778986653</v>
      </c>
      <c r="F13" s="238">
        <v>7.4780893721590012</v>
      </c>
      <c r="G13" s="357">
        <v>27431</v>
      </c>
      <c r="H13" s="238">
        <v>48.847716894977168</v>
      </c>
      <c r="I13" s="471">
        <v>9561</v>
      </c>
      <c r="J13" s="363">
        <v>6.4105200674914586</v>
      </c>
      <c r="K13" s="238">
        <v>7.1633388117634711</v>
      </c>
      <c r="L13" s="357">
        <v>12006</v>
      </c>
      <c r="M13" s="238">
        <v>27.94417808219178</v>
      </c>
      <c r="N13" s="471">
        <v>81</v>
      </c>
      <c r="O13" s="363">
        <v>4.9045920805911987</v>
      </c>
      <c r="P13" s="238">
        <v>4.8305936604237329</v>
      </c>
      <c r="Q13" s="357">
        <v>93287</v>
      </c>
      <c r="R13" s="398">
        <v>153.67203196347032</v>
      </c>
      <c r="S13" s="401">
        <v>61456</v>
      </c>
      <c r="T13" s="363">
        <v>6.9298237142939918</v>
      </c>
      <c r="U13" s="238">
        <v>6.7010905935444409</v>
      </c>
      <c r="W13" s="25"/>
      <c r="X13" s="20"/>
      <c r="Y13" s="9"/>
    </row>
    <row r="14" spans="1:28" customFormat="1" ht="14.4">
      <c r="A14" s="211" t="s">
        <v>78</v>
      </c>
      <c r="B14" s="357">
        <v>6732</v>
      </c>
      <c r="C14" s="238">
        <v>7.7793378995433793</v>
      </c>
      <c r="D14" s="471">
        <v>5790</v>
      </c>
      <c r="E14" s="363">
        <v>9.8786446945573534</v>
      </c>
      <c r="F14" s="238">
        <v>8.8588588588588593</v>
      </c>
      <c r="G14" s="357">
        <v>6130</v>
      </c>
      <c r="H14" s="238">
        <v>9.3150684931506849</v>
      </c>
      <c r="I14" s="471">
        <v>1676</v>
      </c>
      <c r="J14" s="363">
        <v>7.5122549019607856</v>
      </c>
      <c r="K14" s="238">
        <v>6.432448604521948</v>
      </c>
      <c r="L14" s="357">
        <v>1238</v>
      </c>
      <c r="M14" s="238">
        <v>2.2139269406392694</v>
      </c>
      <c r="N14" s="471">
        <v>5</v>
      </c>
      <c r="O14" s="363">
        <v>6.3834175518201501</v>
      </c>
      <c r="P14" s="238">
        <v>5.2048172688252698</v>
      </c>
      <c r="Q14" s="357">
        <v>14100</v>
      </c>
      <c r="R14" s="398">
        <v>19.515182648401826</v>
      </c>
      <c r="S14" s="401">
        <v>7450</v>
      </c>
      <c r="T14" s="363">
        <v>8.2478809965312117</v>
      </c>
      <c r="U14" s="238">
        <v>7.1992795574424298</v>
      </c>
      <c r="W14" s="25"/>
      <c r="X14" s="20"/>
      <c r="Y14" s="9"/>
    </row>
    <row r="15" spans="1:28" customFormat="1" ht="16.2">
      <c r="A15" s="211" t="s">
        <v>417</v>
      </c>
      <c r="B15" s="357" t="s">
        <v>74</v>
      </c>
      <c r="C15" s="238" t="s">
        <v>74</v>
      </c>
      <c r="D15" s="471" t="s">
        <v>74</v>
      </c>
      <c r="E15" s="238" t="s">
        <v>74</v>
      </c>
      <c r="F15" s="238">
        <v>10.398924249215598</v>
      </c>
      <c r="G15" s="357" t="s">
        <v>74</v>
      </c>
      <c r="H15" s="238" t="s">
        <v>74</v>
      </c>
      <c r="I15" s="471" t="s">
        <v>74</v>
      </c>
      <c r="J15" s="238" t="s">
        <v>74</v>
      </c>
      <c r="K15" s="361">
        <v>8.4367245657568226</v>
      </c>
      <c r="L15" s="357" t="s">
        <v>74</v>
      </c>
      <c r="M15" s="238" t="s">
        <v>74</v>
      </c>
      <c r="N15" s="471" t="s">
        <v>74</v>
      </c>
      <c r="O15" s="238" t="s">
        <v>74</v>
      </c>
      <c r="P15" s="238" t="s">
        <v>74</v>
      </c>
      <c r="Q15" s="357">
        <v>821.3</v>
      </c>
      <c r="R15" s="398">
        <v>0.75673515981735162</v>
      </c>
      <c r="S15" s="401">
        <v>721</v>
      </c>
      <c r="T15" s="363">
        <v>12.389500678835418</v>
      </c>
      <c r="U15" s="238">
        <v>9.8781692459664132</v>
      </c>
      <c r="W15" s="25"/>
      <c r="X15" s="20"/>
      <c r="Y15" s="9"/>
    </row>
    <row r="16" spans="1:28" customFormat="1" ht="14.4">
      <c r="A16" s="211" t="s">
        <v>79</v>
      </c>
      <c r="B16" s="357">
        <v>11</v>
      </c>
      <c r="C16" s="238">
        <v>1.3356164383561644E-2</v>
      </c>
      <c r="D16" s="471">
        <v>15</v>
      </c>
      <c r="E16" s="363">
        <v>9.4017094017094021</v>
      </c>
      <c r="F16" s="361">
        <v>6.9444444444444446</v>
      </c>
      <c r="G16" s="357">
        <v>0</v>
      </c>
      <c r="H16" s="238">
        <v>0</v>
      </c>
      <c r="I16" s="471" t="s">
        <v>74</v>
      </c>
      <c r="J16" s="238" t="s">
        <v>74</v>
      </c>
      <c r="K16" s="361" t="s">
        <v>74</v>
      </c>
      <c r="L16" s="357">
        <v>0</v>
      </c>
      <c r="M16" s="238">
        <v>0</v>
      </c>
      <c r="N16" s="471" t="s">
        <v>74</v>
      </c>
      <c r="O16" s="238" t="s">
        <v>74</v>
      </c>
      <c r="P16" s="238" t="s">
        <v>74</v>
      </c>
      <c r="Q16" s="357">
        <v>11</v>
      </c>
      <c r="R16" s="398">
        <v>1.4383561643835616E-2</v>
      </c>
      <c r="S16" s="401">
        <v>15</v>
      </c>
      <c r="T16" s="363">
        <v>8.7301587301587311</v>
      </c>
      <c r="U16" s="238">
        <v>6.9444444444444446</v>
      </c>
      <c r="W16" s="25"/>
      <c r="X16" s="20"/>
      <c r="Y16" s="9"/>
    </row>
    <row r="17" spans="1:25" customFormat="1" ht="14.4">
      <c r="A17" s="211" t="s">
        <v>80</v>
      </c>
      <c r="B17" s="357">
        <v>4893.1000000000004</v>
      </c>
      <c r="C17" s="238">
        <v>4.45296803652968</v>
      </c>
      <c r="D17" s="471">
        <v>3566</v>
      </c>
      <c r="E17" s="363">
        <v>12.543837161607877</v>
      </c>
      <c r="F17" s="361">
        <v>9.9425554137170717</v>
      </c>
      <c r="G17" s="357">
        <v>2618.1</v>
      </c>
      <c r="H17" s="238">
        <v>3.0718036529680366</v>
      </c>
      <c r="I17" s="471">
        <v>190</v>
      </c>
      <c r="J17" s="363">
        <v>9.7294585454680593</v>
      </c>
      <c r="K17" s="238">
        <v>7.2981689554723266</v>
      </c>
      <c r="L17" s="357">
        <v>4551.5</v>
      </c>
      <c r="M17" s="238">
        <v>6.8026255707762555</v>
      </c>
      <c r="N17" s="471">
        <v>3</v>
      </c>
      <c r="O17" s="363">
        <v>7.6378983403534093</v>
      </c>
      <c r="P17" s="238">
        <v>3.4336645236703678</v>
      </c>
      <c r="Q17" s="357">
        <v>12062.7</v>
      </c>
      <c r="R17" s="398">
        <v>13.4</v>
      </c>
      <c r="S17" s="401">
        <v>3729</v>
      </c>
      <c r="T17" s="363">
        <v>10.276272745859742</v>
      </c>
      <c r="U17" s="238">
        <v>5.8788851406674736</v>
      </c>
      <c r="W17" s="25"/>
      <c r="X17" s="20"/>
      <c r="Y17" s="9"/>
    </row>
    <row r="18" spans="1:25" customFormat="1" ht="14.4">
      <c r="A18" s="211" t="s">
        <v>81</v>
      </c>
      <c r="B18" s="357">
        <v>6063</v>
      </c>
      <c r="C18" s="238">
        <v>8.1312785388127846</v>
      </c>
      <c r="D18" s="471">
        <v>4684</v>
      </c>
      <c r="E18" s="363">
        <v>8.5118629790818474</v>
      </c>
      <c r="F18" s="361">
        <v>5.3147215519893773</v>
      </c>
      <c r="G18" s="357">
        <v>1906</v>
      </c>
      <c r="H18" s="238">
        <v>2.9748858447488584</v>
      </c>
      <c r="I18" s="471">
        <v>695</v>
      </c>
      <c r="J18" s="363">
        <v>7.3138910207214121</v>
      </c>
      <c r="K18" s="238">
        <v>5.087908442527783</v>
      </c>
      <c r="L18" s="357">
        <v>860</v>
      </c>
      <c r="M18" s="238">
        <v>1.2568493150684932</v>
      </c>
      <c r="N18" s="471">
        <v>4</v>
      </c>
      <c r="O18" s="363">
        <v>7.8110808356039962</v>
      </c>
      <c r="P18" s="238">
        <v>5.0693339395317123</v>
      </c>
      <c r="Q18" s="357">
        <v>8829</v>
      </c>
      <c r="R18" s="398">
        <v>12.809246575342465</v>
      </c>
      <c r="S18" s="401">
        <v>5305</v>
      </c>
      <c r="T18" s="363">
        <v>7.8683528059246592</v>
      </c>
      <c r="U18" s="238">
        <v>5.2083054969134981</v>
      </c>
      <c r="W18" s="25"/>
      <c r="X18" s="20"/>
      <c r="Y18" s="9"/>
    </row>
    <row r="19" spans="1:25" customFormat="1" ht="14.4">
      <c r="A19" s="211" t="s">
        <v>82</v>
      </c>
      <c r="B19" s="357">
        <v>2835</v>
      </c>
      <c r="C19" s="238">
        <v>4.2537671232876715</v>
      </c>
      <c r="D19" s="471">
        <v>2813</v>
      </c>
      <c r="E19" s="363">
        <v>7.6080830850978183</v>
      </c>
      <c r="F19" s="361">
        <v>7.4510116933391863</v>
      </c>
      <c r="G19" s="357">
        <v>2683</v>
      </c>
      <c r="H19" s="238">
        <v>3.3537671232876711</v>
      </c>
      <c r="I19" s="471">
        <v>774</v>
      </c>
      <c r="J19" s="363">
        <v>9.13237346403894</v>
      </c>
      <c r="K19" s="238">
        <v>9.0754544265725112</v>
      </c>
      <c r="L19" s="357">
        <v>8648</v>
      </c>
      <c r="M19" s="238">
        <v>9.9253424657534239</v>
      </c>
      <c r="N19" s="471">
        <v>979</v>
      </c>
      <c r="O19" s="363">
        <v>9.9464035148252936</v>
      </c>
      <c r="P19" s="238">
        <v>8.1018729320341194</v>
      </c>
      <c r="Q19" s="357">
        <v>14166</v>
      </c>
      <c r="R19" s="398">
        <v>15.934246575342465</v>
      </c>
      <c r="S19" s="401">
        <v>4292</v>
      </c>
      <c r="T19" s="363">
        <v>10.148727647867952</v>
      </c>
      <c r="U19" s="238">
        <v>7.966853016893384</v>
      </c>
      <c r="W19" s="25"/>
      <c r="X19" s="20"/>
      <c r="Y19" s="9"/>
    </row>
    <row r="20" spans="1:25" customFormat="1" ht="14.4">
      <c r="A20" s="211" t="s">
        <v>83</v>
      </c>
      <c r="B20" s="357">
        <v>2354.4</v>
      </c>
      <c r="C20" s="238">
        <v>3.4067351598173516</v>
      </c>
      <c r="D20" s="471">
        <v>2512</v>
      </c>
      <c r="E20" s="363">
        <v>7.8892872700465775</v>
      </c>
      <c r="F20" s="361">
        <v>4.9254980746693455</v>
      </c>
      <c r="G20" s="357">
        <v>4431</v>
      </c>
      <c r="H20" s="238">
        <v>6.4375570776255708</v>
      </c>
      <c r="I20" s="471">
        <v>1326</v>
      </c>
      <c r="J20" s="363">
        <v>7.8573581827531784</v>
      </c>
      <c r="K20" s="361">
        <v>5.4180471642954586</v>
      </c>
      <c r="L20" s="357" t="s">
        <v>74</v>
      </c>
      <c r="M20" s="238" t="s">
        <v>74</v>
      </c>
      <c r="N20" s="471" t="s">
        <v>74</v>
      </c>
      <c r="O20" s="238" t="s">
        <v>74</v>
      </c>
      <c r="P20" s="238" t="s">
        <v>74</v>
      </c>
      <c r="Q20" s="357">
        <v>6785.4</v>
      </c>
      <c r="R20" s="398">
        <v>10.098744292237443</v>
      </c>
      <c r="S20" s="401">
        <v>3805</v>
      </c>
      <c r="T20" s="363">
        <v>7.6701520375289656</v>
      </c>
      <c r="U20" s="238">
        <v>5.2368340006159535</v>
      </c>
      <c r="W20" s="25"/>
      <c r="X20" s="20"/>
      <c r="Y20" s="9"/>
    </row>
    <row r="21" spans="1:25" customFormat="1" ht="14.4">
      <c r="A21" s="211" t="s">
        <v>84</v>
      </c>
      <c r="B21" s="357">
        <v>5377.4</v>
      </c>
      <c r="C21" s="238">
        <v>4.9479452054794519</v>
      </c>
      <c r="D21" s="471">
        <v>4539</v>
      </c>
      <c r="E21" s="363">
        <v>12.406330749354003</v>
      </c>
      <c r="F21" s="238">
        <v>9.4282018111254846</v>
      </c>
      <c r="G21" s="357">
        <v>2221.1999999999998</v>
      </c>
      <c r="H21" s="238">
        <v>2.4660958904109589</v>
      </c>
      <c r="I21" s="471">
        <v>514</v>
      </c>
      <c r="J21" s="363">
        <v>10.281905290931814</v>
      </c>
      <c r="K21" s="361">
        <v>7.5116848430892507</v>
      </c>
      <c r="L21" s="357">
        <v>214.1</v>
      </c>
      <c r="M21" s="238">
        <v>0.19908675799086759</v>
      </c>
      <c r="N21" s="471">
        <v>70</v>
      </c>
      <c r="O21" s="238" t="s">
        <v>74</v>
      </c>
      <c r="P21" s="238" t="s">
        <v>74</v>
      </c>
      <c r="Q21" s="357">
        <v>7812.6999999999989</v>
      </c>
      <c r="R21" s="398">
        <v>7.9860730593607308</v>
      </c>
      <c r="S21" s="401">
        <v>5074</v>
      </c>
      <c r="T21" s="363">
        <v>11.167700620372221</v>
      </c>
      <c r="U21" s="238">
        <v>8.8198933276818199</v>
      </c>
      <c r="W21" s="25"/>
      <c r="X21" s="20"/>
      <c r="Y21" s="9"/>
    </row>
    <row r="22" spans="1:25" customFormat="1" ht="14.4">
      <c r="A22" s="211" t="s">
        <v>85</v>
      </c>
      <c r="B22" s="357">
        <v>83.2</v>
      </c>
      <c r="C22" s="238">
        <v>8.5502283105022836E-2</v>
      </c>
      <c r="D22" s="471">
        <v>124</v>
      </c>
      <c r="E22" s="363">
        <v>11.108144192256342</v>
      </c>
      <c r="F22" s="238">
        <v>7.6586433260393871</v>
      </c>
      <c r="G22" s="357">
        <v>0.3</v>
      </c>
      <c r="H22" s="238">
        <v>1</v>
      </c>
      <c r="I22" s="471">
        <v>1</v>
      </c>
      <c r="J22" s="363">
        <v>3.4246575342465752E-3</v>
      </c>
      <c r="K22" s="361">
        <v>6.25</v>
      </c>
      <c r="L22" s="357" t="s">
        <v>74</v>
      </c>
      <c r="M22" s="238" t="s">
        <v>74</v>
      </c>
      <c r="N22" s="471" t="s">
        <v>74</v>
      </c>
      <c r="O22" s="238" t="s">
        <v>74</v>
      </c>
      <c r="P22" s="238" t="s">
        <v>74</v>
      </c>
      <c r="Q22" s="357">
        <v>83.5</v>
      </c>
      <c r="R22" s="398">
        <v>7.6712328767123292E-2</v>
      </c>
      <c r="S22" s="401">
        <v>125</v>
      </c>
      <c r="T22" s="363">
        <v>12.425595238095239</v>
      </c>
      <c r="U22" s="238">
        <v>7.6109936575052854</v>
      </c>
      <c r="W22" s="25"/>
      <c r="X22" s="20"/>
      <c r="Y22" s="9"/>
    </row>
    <row r="23" spans="1:25" customFormat="1" ht="14.4">
      <c r="A23" s="211" t="s">
        <v>86</v>
      </c>
      <c r="B23" s="357">
        <v>2108.3000000000002</v>
      </c>
      <c r="C23" s="238">
        <v>1.5340182648401826</v>
      </c>
      <c r="D23" s="471">
        <v>1020</v>
      </c>
      <c r="E23" s="363">
        <v>15.689090638487874</v>
      </c>
      <c r="F23" s="238">
        <v>9.2478360362153023</v>
      </c>
      <c r="G23" s="357">
        <v>497.4</v>
      </c>
      <c r="H23" s="238">
        <v>0.42385844748858448</v>
      </c>
      <c r="I23" s="471">
        <v>204</v>
      </c>
      <c r="J23" s="363">
        <v>13.396175599245892</v>
      </c>
      <c r="K23" s="238">
        <v>8.4033613445378155</v>
      </c>
      <c r="L23" s="357">
        <v>1588</v>
      </c>
      <c r="M23" s="238">
        <v>1.3565068493150685</v>
      </c>
      <c r="N23" s="471">
        <v>732</v>
      </c>
      <c r="O23" s="363">
        <v>13.363628713287893</v>
      </c>
      <c r="P23" s="238" t="s">
        <v>74</v>
      </c>
      <c r="Q23" s="357">
        <v>4193.7000000000007</v>
      </c>
      <c r="R23" s="398">
        <v>2.769406392694064</v>
      </c>
      <c r="S23" s="401">
        <v>1943</v>
      </c>
      <c r="T23" s="363">
        <v>17.286479802143447</v>
      </c>
      <c r="U23" s="238">
        <v>9.1427824723407944</v>
      </c>
      <c r="W23" s="25"/>
      <c r="X23" s="20"/>
      <c r="Y23" s="9"/>
    </row>
    <row r="24" spans="1:25" customFormat="1" ht="14.4">
      <c r="A24" s="211" t="s">
        <v>87</v>
      </c>
      <c r="B24" s="357">
        <v>13974.1</v>
      </c>
      <c r="C24" s="238">
        <v>17.107648401826484</v>
      </c>
      <c r="D24" s="471">
        <v>12460</v>
      </c>
      <c r="E24" s="363">
        <v>9.3245831192489135</v>
      </c>
      <c r="F24" s="238">
        <v>7.6191180275754995</v>
      </c>
      <c r="G24" s="357">
        <v>3384.8</v>
      </c>
      <c r="H24" s="238">
        <v>4.5837899543378997</v>
      </c>
      <c r="I24" s="471">
        <v>1284</v>
      </c>
      <c r="J24" s="363">
        <v>8.4295462469492453</v>
      </c>
      <c r="K24" s="238">
        <v>6.5848982400943861</v>
      </c>
      <c r="L24" s="357">
        <v>1306.2</v>
      </c>
      <c r="M24" s="238">
        <v>2.122488584474886</v>
      </c>
      <c r="N24" s="471">
        <v>272</v>
      </c>
      <c r="O24" s="363">
        <v>7.0252245468724785</v>
      </c>
      <c r="P24" s="238">
        <v>6.1259217243335229</v>
      </c>
      <c r="Q24" s="357">
        <v>18665.099999999999</v>
      </c>
      <c r="R24" s="398">
        <v>24.388356164383563</v>
      </c>
      <c r="S24" s="401">
        <v>13943</v>
      </c>
      <c r="T24" s="363">
        <v>8.7366248209621684</v>
      </c>
      <c r="U24" s="238">
        <v>7.2869147027408143</v>
      </c>
      <c r="W24" s="25"/>
      <c r="X24" s="20"/>
      <c r="Y24" s="9"/>
    </row>
    <row r="25" spans="1:25" customFormat="1" ht="14.4">
      <c r="A25" s="211" t="s">
        <v>88</v>
      </c>
      <c r="B25" s="357">
        <v>3920.3</v>
      </c>
      <c r="C25" s="238">
        <v>4.7361872146118724</v>
      </c>
      <c r="D25" s="471">
        <v>3717</v>
      </c>
      <c r="E25" s="363">
        <v>9.4490105811178857</v>
      </c>
      <c r="F25" s="238">
        <v>8.8731271007804953</v>
      </c>
      <c r="G25" s="357">
        <v>573.6</v>
      </c>
      <c r="H25" s="238">
        <v>0.75787671232876708</v>
      </c>
      <c r="I25" s="471">
        <v>250</v>
      </c>
      <c r="J25" s="363">
        <v>8.6398553999096261</v>
      </c>
      <c r="K25" s="238">
        <v>7.8533367165693981</v>
      </c>
      <c r="L25" s="357">
        <v>1909.8</v>
      </c>
      <c r="M25" s="238">
        <v>5.5121004566210043</v>
      </c>
      <c r="N25" s="471">
        <v>5</v>
      </c>
      <c r="O25" s="363">
        <v>3.9551836971378864</v>
      </c>
      <c r="P25" s="238">
        <v>4.3577443054111171</v>
      </c>
      <c r="Q25" s="357">
        <v>6403.7000000000007</v>
      </c>
      <c r="R25" s="398">
        <v>11.753310502283105</v>
      </c>
      <c r="S25" s="401">
        <v>3955</v>
      </c>
      <c r="T25" s="363">
        <v>6.2196602531104626</v>
      </c>
      <c r="U25" s="238">
        <v>6.9137464455952857</v>
      </c>
      <c r="W25" s="25"/>
      <c r="X25" s="20"/>
      <c r="Y25" s="9"/>
    </row>
    <row r="26" spans="1:25" customFormat="1" ht="16.2">
      <c r="A26" s="211" t="s">
        <v>418</v>
      </c>
      <c r="B26" s="357" t="s">
        <v>74</v>
      </c>
      <c r="C26" s="238" t="s">
        <v>74</v>
      </c>
      <c r="D26" s="471" t="s">
        <v>74</v>
      </c>
      <c r="E26" s="238" t="s">
        <v>74</v>
      </c>
      <c r="F26" s="238">
        <v>8.4868491108508159</v>
      </c>
      <c r="G26" s="357" t="s">
        <v>74</v>
      </c>
      <c r="H26" s="238" t="s">
        <v>74</v>
      </c>
      <c r="I26" s="471" t="s">
        <v>74</v>
      </c>
      <c r="J26" s="238" t="s">
        <v>74</v>
      </c>
      <c r="K26" s="238">
        <v>11.501024590163935</v>
      </c>
      <c r="L26" s="357" t="s">
        <v>74</v>
      </c>
      <c r="M26" s="238" t="s">
        <v>74</v>
      </c>
      <c r="N26" s="471" t="s">
        <v>74</v>
      </c>
      <c r="O26" s="358" t="s">
        <v>74</v>
      </c>
      <c r="P26" s="238">
        <v>9.6949047545299685</v>
      </c>
      <c r="Q26" s="357">
        <v>7244</v>
      </c>
      <c r="R26" s="398">
        <v>5.9988584474885842</v>
      </c>
      <c r="S26" s="401">
        <v>3255</v>
      </c>
      <c r="T26" s="363">
        <v>13.784966698382492</v>
      </c>
      <c r="U26" s="238">
        <v>9.2872481848859803</v>
      </c>
      <c r="W26" s="25"/>
      <c r="X26" s="20"/>
      <c r="Y26" s="9"/>
    </row>
    <row r="27" spans="1:25" customFormat="1" ht="14.4">
      <c r="A27" s="211" t="s">
        <v>89</v>
      </c>
      <c r="B27" s="357">
        <v>6333.9</v>
      </c>
      <c r="C27" s="238">
        <v>7.4308219178082195</v>
      </c>
      <c r="D27" s="471">
        <v>5181</v>
      </c>
      <c r="E27" s="363">
        <v>9.7303898976864218</v>
      </c>
      <c r="F27" s="238">
        <v>8.354236922105752</v>
      </c>
      <c r="G27" s="357">
        <v>552.6</v>
      </c>
      <c r="H27" s="238">
        <v>0.86872146118721461</v>
      </c>
      <c r="I27" s="471">
        <v>85</v>
      </c>
      <c r="J27" s="363">
        <v>7.2614980289093296</v>
      </c>
      <c r="K27" s="238">
        <v>6.4328582145536384</v>
      </c>
      <c r="L27" s="357">
        <v>6248.2</v>
      </c>
      <c r="M27" s="238">
        <v>9.3181506849315063</v>
      </c>
      <c r="N27" s="471">
        <v>292</v>
      </c>
      <c r="O27" s="363">
        <v>7.6545750793242426</v>
      </c>
      <c r="P27" s="238">
        <v>4.2437416531696641</v>
      </c>
      <c r="Q27" s="357">
        <v>13134.7</v>
      </c>
      <c r="R27" s="398">
        <v>16.907648401826485</v>
      </c>
      <c r="S27" s="401">
        <v>5513</v>
      </c>
      <c r="T27" s="363">
        <v>8.8681461876565546</v>
      </c>
      <c r="U27" s="238">
        <v>6.1501673840267816</v>
      </c>
      <c r="W27" s="25"/>
      <c r="X27" s="20"/>
      <c r="Y27" s="9"/>
    </row>
    <row r="28" spans="1:25" customFormat="1" ht="14.4">
      <c r="A28" s="211" t="s">
        <v>42</v>
      </c>
      <c r="B28" s="357">
        <v>45.7</v>
      </c>
      <c r="C28" s="238">
        <v>6.0730593607305934E-2</v>
      </c>
      <c r="D28" s="471">
        <v>44</v>
      </c>
      <c r="E28" s="363">
        <v>8.590225563909776</v>
      </c>
      <c r="F28" s="238">
        <v>6.4159292035398234</v>
      </c>
      <c r="G28" s="357">
        <v>1817.1</v>
      </c>
      <c r="H28" s="238">
        <v>1.4863013698630136</v>
      </c>
      <c r="I28" s="471">
        <v>175</v>
      </c>
      <c r="J28" s="363">
        <v>13.956221198156681</v>
      </c>
      <c r="K28" s="238">
        <v>5.9163754669237258</v>
      </c>
      <c r="L28" s="357">
        <v>5465.5</v>
      </c>
      <c r="M28" s="238">
        <v>11.003082191780821</v>
      </c>
      <c r="N28" s="471">
        <v>64</v>
      </c>
      <c r="O28" s="363">
        <v>5.670370485646405</v>
      </c>
      <c r="P28" s="238">
        <v>6.5513456885585297</v>
      </c>
      <c r="Q28" s="357">
        <v>7328.3</v>
      </c>
      <c r="R28" s="398">
        <v>13.578652968036529</v>
      </c>
      <c r="S28" s="401">
        <v>282</v>
      </c>
      <c r="T28" s="363">
        <v>6.1608756694045352</v>
      </c>
      <c r="U28" s="238">
        <v>6.4914036409431812</v>
      </c>
      <c r="W28" s="25"/>
      <c r="X28" s="20"/>
      <c r="Y28" s="9"/>
    </row>
    <row r="29" spans="1:25" customFormat="1" ht="14.4">
      <c r="A29" s="211" t="s">
        <v>90</v>
      </c>
      <c r="B29" s="357">
        <v>11060</v>
      </c>
      <c r="C29" s="238">
        <v>14.952853881278539</v>
      </c>
      <c r="D29" s="471">
        <v>9416</v>
      </c>
      <c r="E29" s="363">
        <v>8.4435860047180249</v>
      </c>
      <c r="F29" s="238">
        <v>6.6913887592275634</v>
      </c>
      <c r="G29" s="357">
        <v>759</v>
      </c>
      <c r="H29" s="238">
        <v>1.0800228310502282</v>
      </c>
      <c r="I29" s="471">
        <v>377</v>
      </c>
      <c r="J29" s="363">
        <v>8.0224077793045154</v>
      </c>
      <c r="K29" s="238">
        <v>6.2886825817860297</v>
      </c>
      <c r="L29" s="357">
        <v>173</v>
      </c>
      <c r="M29" s="238">
        <v>0.31312785388127856</v>
      </c>
      <c r="N29" s="471">
        <v>1</v>
      </c>
      <c r="O29" s="363">
        <v>6.3069631790010936</v>
      </c>
      <c r="P29" s="238">
        <v>4.9815498154981555</v>
      </c>
      <c r="Q29" s="357">
        <v>11992</v>
      </c>
      <c r="R29" s="398">
        <v>16.927739726027397</v>
      </c>
      <c r="S29" s="401">
        <v>9740</v>
      </c>
      <c r="T29" s="363">
        <v>8.0870204400925232</v>
      </c>
      <c r="U29" s="238">
        <v>6.6194740049692928</v>
      </c>
      <c r="W29" s="25"/>
      <c r="X29" s="20"/>
      <c r="Y29" s="9"/>
    </row>
    <row r="30" spans="1:25" customFormat="1" ht="14.4">
      <c r="A30" s="211" t="s">
        <v>91</v>
      </c>
      <c r="B30" s="357">
        <v>2950</v>
      </c>
      <c r="C30" s="238">
        <v>3.8880136986301368</v>
      </c>
      <c r="D30" s="471">
        <v>2729</v>
      </c>
      <c r="E30" s="363">
        <v>8.6614404415866595</v>
      </c>
      <c r="F30" s="238">
        <v>7.3655036258020417</v>
      </c>
      <c r="G30" s="357">
        <v>7448.1</v>
      </c>
      <c r="H30" s="238">
        <v>7.693949771689498</v>
      </c>
      <c r="I30" s="471">
        <v>781</v>
      </c>
      <c r="J30" s="363">
        <v>11.050757429635455</v>
      </c>
      <c r="K30" s="238">
        <v>7.7080706179066834</v>
      </c>
      <c r="L30" s="357">
        <v>606.29999999999995</v>
      </c>
      <c r="M30" s="238">
        <v>0.50627853881278539</v>
      </c>
      <c r="N30" s="471">
        <v>614</v>
      </c>
      <c r="O30" s="363">
        <v>13.670800450958284</v>
      </c>
      <c r="P30" s="238">
        <v>13.00639658848614</v>
      </c>
      <c r="Q30" s="357">
        <v>11004.400000000001</v>
      </c>
      <c r="R30" s="398">
        <v>11.292465753424658</v>
      </c>
      <c r="S30" s="401">
        <v>4113</v>
      </c>
      <c r="T30" s="363">
        <v>11.124320171448215</v>
      </c>
      <c r="U30" s="238">
        <v>7.7477267428304977</v>
      </c>
      <c r="W30" s="25"/>
      <c r="X30" s="20"/>
      <c r="Y30" s="9"/>
    </row>
    <row r="31" spans="1:25" customFormat="1" ht="16.2">
      <c r="A31" s="211" t="s">
        <v>419</v>
      </c>
      <c r="B31" s="357" t="s">
        <v>74</v>
      </c>
      <c r="C31" s="238" t="s">
        <v>74</v>
      </c>
      <c r="D31" s="471" t="s">
        <v>74</v>
      </c>
      <c r="E31" s="238" t="s">
        <v>74</v>
      </c>
      <c r="F31" s="238">
        <v>11.246926589392343</v>
      </c>
      <c r="G31" s="357" t="s">
        <v>74</v>
      </c>
      <c r="H31" s="238" t="s">
        <v>74</v>
      </c>
      <c r="I31" s="471" t="s">
        <v>74</v>
      </c>
      <c r="J31" s="238" t="s">
        <v>74</v>
      </c>
      <c r="K31" s="238">
        <v>8.4821428571428559</v>
      </c>
      <c r="L31" s="357" t="s">
        <v>74</v>
      </c>
      <c r="M31" s="238" t="s">
        <v>74</v>
      </c>
      <c r="N31" s="471" t="s">
        <v>74</v>
      </c>
      <c r="O31" s="238" t="s">
        <v>74</v>
      </c>
      <c r="P31" s="238">
        <v>4.873894334209897</v>
      </c>
      <c r="Q31" s="357">
        <v>3339</v>
      </c>
      <c r="R31" s="398">
        <v>3.0001141552511417</v>
      </c>
      <c r="S31" s="401">
        <v>1960</v>
      </c>
      <c r="T31" s="363">
        <v>12.704996004718236</v>
      </c>
      <c r="U31" s="238">
        <v>6.7995286431953046</v>
      </c>
      <c r="W31" s="25"/>
      <c r="X31" s="20"/>
      <c r="Y31" s="9"/>
    </row>
    <row r="32" spans="1:25" customFormat="1" ht="14.4">
      <c r="A32" s="211" t="s">
        <v>92</v>
      </c>
      <c r="B32" s="357">
        <v>5660.2</v>
      </c>
      <c r="C32" s="238">
        <v>5.1652968036529678</v>
      </c>
      <c r="D32" s="471">
        <v>4435</v>
      </c>
      <c r="E32" s="363">
        <v>12.50928217821782</v>
      </c>
      <c r="F32" s="238">
        <v>8.3975503378454714</v>
      </c>
      <c r="G32" s="357">
        <v>1318.2</v>
      </c>
      <c r="H32" s="238">
        <v>1.7437214611872147</v>
      </c>
      <c r="I32" s="471">
        <v>285</v>
      </c>
      <c r="J32" s="363">
        <v>8.6297872340425528</v>
      </c>
      <c r="K32" s="238">
        <v>5.6395679363274587</v>
      </c>
      <c r="L32" s="357">
        <v>3009.3</v>
      </c>
      <c r="M32" s="238">
        <v>3.3012557077625573</v>
      </c>
      <c r="N32" s="471">
        <v>890</v>
      </c>
      <c r="O32" s="363">
        <v>10.405961478612676</v>
      </c>
      <c r="P32" s="238">
        <v>6.7378745129652025</v>
      </c>
      <c r="Q32" s="357">
        <v>9987.7000000000007</v>
      </c>
      <c r="R32" s="398">
        <v>9.3598173515981742</v>
      </c>
      <c r="S32" s="401">
        <v>5550</v>
      </c>
      <c r="T32" s="363">
        <v>12.181310371743583</v>
      </c>
      <c r="U32" s="238">
        <v>7.5080296553889259</v>
      </c>
      <c r="W32" s="25"/>
      <c r="X32" s="20"/>
      <c r="Y32" s="9"/>
    </row>
    <row r="33" spans="1:35" customFormat="1" ht="14.4">
      <c r="A33" s="211" t="s">
        <v>93</v>
      </c>
      <c r="B33" s="357">
        <v>7360</v>
      </c>
      <c r="C33" s="238">
        <v>5.8663242009132421</v>
      </c>
      <c r="D33" s="471">
        <v>4258</v>
      </c>
      <c r="E33" s="363">
        <v>14.322131195392011</v>
      </c>
      <c r="F33" s="238">
        <v>7.5058609265107616</v>
      </c>
      <c r="G33" s="357">
        <v>1531</v>
      </c>
      <c r="H33" s="238">
        <v>1.4385844748858447</v>
      </c>
      <c r="I33" s="471">
        <v>527</v>
      </c>
      <c r="J33" s="363">
        <v>12.148865259482623</v>
      </c>
      <c r="K33" s="238">
        <v>7.7955792909063932</v>
      </c>
      <c r="L33" s="357">
        <v>2503</v>
      </c>
      <c r="M33" s="238">
        <v>2.1899543378995432</v>
      </c>
      <c r="N33" s="471">
        <v>148</v>
      </c>
      <c r="O33" s="363">
        <v>13.047331109257716</v>
      </c>
      <c r="P33" s="238">
        <v>6.1999156474061579</v>
      </c>
      <c r="Q33" s="357">
        <v>11394</v>
      </c>
      <c r="R33" s="398">
        <v>9.4852739726027391</v>
      </c>
      <c r="S33" s="401">
        <v>4915</v>
      </c>
      <c r="T33" s="363">
        <v>13.712676463154855</v>
      </c>
      <c r="U33" s="238">
        <v>7.2883513685550598</v>
      </c>
      <c r="W33" s="25"/>
      <c r="X33" s="20"/>
      <c r="Y33" s="9"/>
    </row>
    <row r="34" spans="1:35" customFormat="1" ht="14.4">
      <c r="A34" s="211" t="s">
        <v>94</v>
      </c>
      <c r="B34" s="357">
        <v>7462.2</v>
      </c>
      <c r="C34" s="238">
        <v>10.826255707762558</v>
      </c>
      <c r="D34" s="471">
        <v>7809</v>
      </c>
      <c r="E34" s="363">
        <v>7.8683650013707584</v>
      </c>
      <c r="F34" s="238">
        <v>6.4037169839907078</v>
      </c>
      <c r="G34" s="357">
        <v>4188.2</v>
      </c>
      <c r="H34" s="238">
        <v>7.5039954337899539</v>
      </c>
      <c r="I34" s="471">
        <v>1303</v>
      </c>
      <c r="J34" s="363">
        <v>6.3713394690803993</v>
      </c>
      <c r="K34" s="361">
        <v>5.6406891588705923</v>
      </c>
      <c r="L34" s="357">
        <v>0</v>
      </c>
      <c r="M34" s="238">
        <v>0</v>
      </c>
      <c r="N34" s="471" t="s">
        <v>74</v>
      </c>
      <c r="O34" s="238" t="s">
        <v>74</v>
      </c>
      <c r="P34" s="238" t="s">
        <v>74</v>
      </c>
      <c r="Q34" s="357">
        <v>11650.4</v>
      </c>
      <c r="R34" s="398">
        <v>17.453424657534246</v>
      </c>
      <c r="S34" s="401">
        <v>9068</v>
      </c>
      <c r="T34" s="363">
        <v>7.6200193600711614</v>
      </c>
      <c r="U34" s="238">
        <v>6.1186239620403331</v>
      </c>
      <c r="W34" s="25"/>
      <c r="X34" s="20"/>
      <c r="Y34" s="9"/>
    </row>
    <row r="35" spans="1:35" customFormat="1" ht="14.4">
      <c r="A35" s="211" t="s">
        <v>95</v>
      </c>
      <c r="B35" s="357">
        <v>23304</v>
      </c>
      <c r="C35" s="238">
        <v>21.228082191780821</v>
      </c>
      <c r="D35" s="471">
        <v>15863</v>
      </c>
      <c r="E35" s="363">
        <v>12.531862033362373</v>
      </c>
      <c r="F35" s="238">
        <v>7.6197172674117377</v>
      </c>
      <c r="G35" s="357">
        <v>6080</v>
      </c>
      <c r="H35" s="238">
        <v>5.9374429223744292</v>
      </c>
      <c r="I35" s="471">
        <v>1444</v>
      </c>
      <c r="J35" s="363">
        <v>11.689610089979235</v>
      </c>
      <c r="K35" s="238">
        <v>7.2116921671614529</v>
      </c>
      <c r="L35" s="357">
        <v>978</v>
      </c>
      <c r="M35" s="238">
        <v>1.0124429223744291</v>
      </c>
      <c r="N35" s="471">
        <v>187</v>
      </c>
      <c r="O35" s="363">
        <v>11.027173300259332</v>
      </c>
      <c r="P35" s="238" t="s">
        <v>74</v>
      </c>
      <c r="Q35" s="357">
        <v>30362</v>
      </c>
      <c r="R35" s="398">
        <v>28.451940639269406</v>
      </c>
      <c r="S35" s="401">
        <v>17148</v>
      </c>
      <c r="T35" s="363">
        <v>12.181881647735707</v>
      </c>
      <c r="U35" s="238">
        <v>7.5329493691786205</v>
      </c>
      <c r="W35" s="25"/>
      <c r="X35" s="20"/>
      <c r="Y35" s="9"/>
    </row>
    <row r="36" spans="1:35" ht="10.199999999999999" customHeight="1">
      <c r="A36" s="327"/>
      <c r="B36" s="402"/>
      <c r="C36" s="403"/>
      <c r="D36" s="404"/>
      <c r="E36" s="405"/>
      <c r="F36" s="403"/>
      <c r="G36" s="402"/>
      <c r="H36" s="403"/>
      <c r="I36" s="404"/>
      <c r="J36" s="405"/>
      <c r="K36" s="403"/>
      <c r="L36" s="357"/>
      <c r="M36" s="238"/>
      <c r="N36" s="358"/>
      <c r="O36" s="363"/>
      <c r="P36" s="238"/>
      <c r="Q36" s="402"/>
      <c r="R36" s="403"/>
      <c r="S36" s="404"/>
      <c r="T36" s="363"/>
      <c r="U36" s="238"/>
      <c r="W36" s="25"/>
      <c r="Y36" s="9"/>
    </row>
    <row r="37" spans="1:35" ht="14.4">
      <c r="A37" s="27" t="s">
        <v>96</v>
      </c>
      <c r="B37" s="465">
        <f>B38</f>
        <v>13793</v>
      </c>
      <c r="C37" s="410">
        <f>C38</f>
        <v>26.023401826484019</v>
      </c>
      <c r="D37" s="458">
        <f>D38</f>
        <v>14689</v>
      </c>
      <c r="E37" s="411">
        <f t="shared" ref="E37" si="0">B37/C37*100/8760</f>
        <v>6.0504902068299948</v>
      </c>
      <c r="F37" s="410">
        <v>5.3122800889660526</v>
      </c>
      <c r="G37" s="465">
        <f>SUM(G38:G40)</f>
        <v>8992.5</v>
      </c>
      <c r="H37" s="410">
        <f>SUM(H38:H40)</f>
        <v>24.30239726027397</v>
      </c>
      <c r="I37" s="458">
        <f>SUM(I38:I40)</f>
        <v>5173</v>
      </c>
      <c r="J37" s="411">
        <f t="shared" ref="J37" si="1">G37/H37*100/8760</f>
        <v>4.2240322421543626</v>
      </c>
      <c r="K37" s="410">
        <v>3.7459259440782224</v>
      </c>
      <c r="L37" s="465">
        <f>L38</f>
        <v>954</v>
      </c>
      <c r="M37" s="410">
        <f>M38</f>
        <v>2.409474885844749</v>
      </c>
      <c r="N37" s="461">
        <f>N38</f>
        <v>1048</v>
      </c>
      <c r="O37" s="411">
        <f t="shared" ref="O37" si="2">L37/M37*100/8760</f>
        <v>4.5198275453640964</v>
      </c>
      <c r="P37" s="410">
        <v>3.2941818709110606</v>
      </c>
      <c r="Q37" s="465">
        <f>SUM(Q38:Q40)</f>
        <v>24384.5</v>
      </c>
      <c r="R37" s="462">
        <f>SUM(R38:R40)</f>
        <v>53.199543378995436</v>
      </c>
      <c r="S37" s="458">
        <f>SUM(S38:S40)</f>
        <v>20911</v>
      </c>
      <c r="T37" s="411">
        <f t="shared" ref="T37" si="3">Q37/R37*100/8760</f>
        <v>5.2324109280987408</v>
      </c>
      <c r="U37" s="410">
        <v>3.7866750059143</v>
      </c>
      <c r="W37" s="25"/>
      <c r="X37" s="20"/>
      <c r="Y37" s="9"/>
    </row>
    <row r="38" spans="1:35" customFormat="1" ht="14.4">
      <c r="A38" s="211" t="s">
        <v>36</v>
      </c>
      <c r="B38" s="463">
        <v>13793</v>
      </c>
      <c r="C38" s="238">
        <f>227965/8760</f>
        <v>26.023401826484019</v>
      </c>
      <c r="D38" s="358">
        <v>14689</v>
      </c>
      <c r="E38" s="363">
        <f t="shared" ref="E38" si="4">B38/C38*100/8760</f>
        <v>6.0504902068299948</v>
      </c>
      <c r="F38" s="238">
        <v>5.3122800889660526</v>
      </c>
      <c r="G38" s="463">
        <v>6661</v>
      </c>
      <c r="H38" s="238">
        <f>120836/8760</f>
        <v>13.794063926940639</v>
      </c>
      <c r="I38" s="358">
        <v>5160</v>
      </c>
      <c r="J38" s="363">
        <f t="shared" ref="J38:J39" si="5">G38/H38*100/8760</f>
        <v>5.5124300705087883</v>
      </c>
      <c r="K38" s="238">
        <v>5.8229427561326252</v>
      </c>
      <c r="L38" s="463">
        <v>954</v>
      </c>
      <c r="M38" s="238">
        <f>21107/8760</f>
        <v>2.409474885844749</v>
      </c>
      <c r="N38" s="406">
        <v>1048</v>
      </c>
      <c r="O38" s="363">
        <f t="shared" ref="O38" si="6">L38/M38*100/8760</f>
        <v>4.5198275453640964</v>
      </c>
      <c r="P38" s="238">
        <v>4.682752457551385</v>
      </c>
      <c r="Q38" s="463">
        <v>21408</v>
      </c>
      <c r="R38" s="407">
        <f>369908/8760</f>
        <v>42.226940639269408</v>
      </c>
      <c r="S38" s="358">
        <v>20897</v>
      </c>
      <c r="T38" s="363">
        <f t="shared" ref="T38:T39" si="7">Q38/R38*100/8760</f>
        <v>5.7873849713982937</v>
      </c>
      <c r="U38" s="238">
        <v>5.4548333711106212</v>
      </c>
      <c r="W38" s="25"/>
      <c r="X38" s="20"/>
      <c r="Y38" s="9"/>
    </row>
    <row r="39" spans="1:35" customFormat="1" ht="14.4">
      <c r="A39" s="211" t="s">
        <v>97</v>
      </c>
      <c r="B39" s="464">
        <v>0</v>
      </c>
      <c r="C39" s="238">
        <v>0</v>
      </c>
      <c r="D39" s="238">
        <v>0</v>
      </c>
      <c r="E39" s="238" t="s">
        <v>74</v>
      </c>
      <c r="F39" s="238" t="s">
        <v>74</v>
      </c>
      <c r="G39" s="463">
        <v>2331.5</v>
      </c>
      <c r="H39" s="238">
        <f>92053/8760</f>
        <v>10.508333333333333</v>
      </c>
      <c r="I39" s="358">
        <v>13</v>
      </c>
      <c r="J39" s="363">
        <f t="shared" si="5"/>
        <v>2.5327800288963966</v>
      </c>
      <c r="K39" s="238">
        <v>1.2874847492454891</v>
      </c>
      <c r="L39" s="463" t="s">
        <v>74</v>
      </c>
      <c r="M39" s="238" t="s">
        <v>74</v>
      </c>
      <c r="N39" s="358" t="s">
        <v>74</v>
      </c>
      <c r="O39" s="238" t="s">
        <v>74</v>
      </c>
      <c r="P39" s="238" t="s">
        <v>74</v>
      </c>
      <c r="Q39" s="463">
        <v>2331.5</v>
      </c>
      <c r="R39" s="407">
        <f>92053/8760</f>
        <v>10.508333333333333</v>
      </c>
      <c r="S39" s="358">
        <v>13</v>
      </c>
      <c r="T39" s="363">
        <f t="shared" si="7"/>
        <v>2.5327800288963966</v>
      </c>
      <c r="U39" s="238">
        <v>1.2874847492454891</v>
      </c>
      <c r="W39" s="25"/>
      <c r="X39" s="20"/>
      <c r="Y39" s="9"/>
    </row>
    <row r="40" spans="1:35" customFormat="1" ht="14.4">
      <c r="A40" s="362" t="s">
        <v>420</v>
      </c>
      <c r="B40" s="464">
        <v>0</v>
      </c>
      <c r="C40" s="238">
        <v>0</v>
      </c>
      <c r="D40" s="238">
        <v>0</v>
      </c>
      <c r="E40" s="238" t="s">
        <v>74</v>
      </c>
      <c r="F40" s="238" t="s">
        <v>74</v>
      </c>
      <c r="G40" s="357">
        <v>0</v>
      </c>
      <c r="H40" s="238">
        <v>0</v>
      </c>
      <c r="I40" s="238">
        <v>0</v>
      </c>
      <c r="J40" s="238" t="s">
        <v>74</v>
      </c>
      <c r="K40" s="238" t="s">
        <v>74</v>
      </c>
      <c r="L40" s="357">
        <v>645</v>
      </c>
      <c r="M40" s="238">
        <v>0.46426940639269404</v>
      </c>
      <c r="N40" s="358">
        <v>1</v>
      </c>
      <c r="O40" s="363">
        <v>15.859355790508975</v>
      </c>
      <c r="P40" s="238" t="s">
        <v>74</v>
      </c>
      <c r="Q40" s="357">
        <v>645</v>
      </c>
      <c r="R40" s="407">
        <v>0.46426940639269404</v>
      </c>
      <c r="S40" s="406">
        <v>1</v>
      </c>
      <c r="T40" s="363">
        <v>15.859355790508975</v>
      </c>
      <c r="U40" s="238" t="s">
        <v>74</v>
      </c>
      <c r="W40" s="25"/>
      <c r="X40" s="20"/>
      <c r="Y40" s="9"/>
    </row>
    <row r="41" spans="1:35" ht="10.8" customHeight="1">
      <c r="A41" s="327"/>
      <c r="B41" s="402"/>
      <c r="C41" s="403"/>
      <c r="D41" s="404"/>
      <c r="E41" s="405"/>
      <c r="F41" s="403"/>
      <c r="G41" s="402"/>
      <c r="H41" s="403"/>
      <c r="I41" s="358"/>
      <c r="J41" s="363"/>
      <c r="K41" s="238"/>
      <c r="L41" s="357"/>
      <c r="M41" s="238"/>
      <c r="N41" s="358"/>
      <c r="O41" s="363"/>
      <c r="P41" s="238"/>
      <c r="Q41" s="357"/>
      <c r="R41" s="407"/>
      <c r="S41" s="358"/>
      <c r="T41" s="363"/>
      <c r="U41" s="238"/>
      <c r="W41" s="25"/>
      <c r="X41" s="20"/>
      <c r="Y41" s="9"/>
    </row>
    <row r="42" spans="1:35" ht="16.2">
      <c r="A42" s="27" t="s">
        <v>98</v>
      </c>
      <c r="B42" s="402"/>
      <c r="C42" s="403"/>
      <c r="D42" s="404"/>
      <c r="E42" s="405"/>
      <c r="F42" s="403"/>
      <c r="G42" s="402"/>
      <c r="H42" s="403"/>
      <c r="I42" s="358"/>
      <c r="J42" s="363"/>
      <c r="K42" s="238"/>
      <c r="L42" s="357" t="s">
        <v>99</v>
      </c>
      <c r="M42" s="238" t="s">
        <v>99</v>
      </c>
      <c r="N42" s="238" t="s">
        <v>99</v>
      </c>
      <c r="O42" s="363" t="s">
        <v>99</v>
      </c>
      <c r="P42" s="238"/>
      <c r="Q42" s="357"/>
      <c r="R42" s="407"/>
      <c r="S42" s="358"/>
      <c r="T42" s="363"/>
      <c r="U42" s="238"/>
      <c r="W42" s="25"/>
      <c r="X42" s="20"/>
      <c r="Y42" s="9"/>
    </row>
    <row r="43" spans="1:35" customFormat="1" ht="16.2">
      <c r="A43" s="211" t="s">
        <v>421</v>
      </c>
      <c r="B43" s="357" t="s">
        <v>74</v>
      </c>
      <c r="C43" s="238" t="s">
        <v>74</v>
      </c>
      <c r="D43" s="238" t="s">
        <v>74</v>
      </c>
      <c r="E43" s="363" t="s">
        <v>74</v>
      </c>
      <c r="F43" s="238">
        <v>5.532702591526121</v>
      </c>
      <c r="G43" s="357" t="s">
        <v>74</v>
      </c>
      <c r="H43" s="238" t="s">
        <v>74</v>
      </c>
      <c r="I43" s="238" t="s">
        <v>74</v>
      </c>
      <c r="J43" s="363" t="s">
        <v>74</v>
      </c>
      <c r="K43" s="238">
        <v>5.0831961967452921</v>
      </c>
      <c r="L43" s="364" t="s">
        <v>74</v>
      </c>
      <c r="M43" s="239" t="s">
        <v>74</v>
      </c>
      <c r="N43" s="365" t="s">
        <v>74</v>
      </c>
      <c r="O43" s="363" t="s">
        <v>74</v>
      </c>
      <c r="P43" s="361">
        <v>9.0909090909090917</v>
      </c>
      <c r="Q43" s="357">
        <v>1068</v>
      </c>
      <c r="R43" s="398">
        <v>2.1162100456621005</v>
      </c>
      <c r="S43" s="401">
        <v>976</v>
      </c>
      <c r="T43" s="363">
        <v>5.7611392814758879</v>
      </c>
      <c r="U43" s="238">
        <v>5.3869847303230882</v>
      </c>
      <c r="W43" s="25"/>
      <c r="X43" s="20"/>
      <c r="Y43" s="9"/>
    </row>
    <row r="44" spans="1:35" ht="6.75" customHeight="1">
      <c r="A44" s="327"/>
      <c r="B44" s="402"/>
      <c r="C44" s="403"/>
      <c r="D44" s="404"/>
      <c r="E44" s="405"/>
      <c r="F44" s="403"/>
      <c r="G44" s="402"/>
      <c r="H44" s="398"/>
      <c r="I44" s="358"/>
      <c r="J44" s="363" t="s">
        <v>99</v>
      </c>
      <c r="K44" s="238"/>
      <c r="L44" s="357"/>
      <c r="M44" s="238"/>
      <c r="N44" s="406"/>
      <c r="O44" s="363"/>
      <c r="P44" s="238"/>
      <c r="Q44" s="357"/>
      <c r="R44" s="407"/>
      <c r="S44" s="406"/>
      <c r="T44" s="363"/>
      <c r="U44" s="238"/>
      <c r="W44" s="25"/>
      <c r="X44" s="20"/>
      <c r="Y44" s="9"/>
    </row>
    <row r="45" spans="1:35" ht="14.4">
      <c r="A45" s="27" t="s">
        <v>100</v>
      </c>
      <c r="B45" s="409">
        <v>269143.90000000002</v>
      </c>
      <c r="C45" s="466">
        <v>290.56175799086759</v>
      </c>
      <c r="D45" s="458">
        <v>293203</v>
      </c>
      <c r="E45" s="411">
        <v>10.574065117916366</v>
      </c>
      <c r="F45" s="410">
        <v>8.6366046803685901</v>
      </c>
      <c r="G45" s="409">
        <v>335658.3</v>
      </c>
      <c r="H45" s="466">
        <v>382.26541095890411</v>
      </c>
      <c r="I45" s="458">
        <v>70900</v>
      </c>
      <c r="J45" s="411">
        <v>10.023705110574575</v>
      </c>
      <c r="K45" s="410">
        <v>8.029703932440631</v>
      </c>
      <c r="L45" s="409">
        <v>67779.7</v>
      </c>
      <c r="M45" s="410">
        <v>383.07340182648397</v>
      </c>
      <c r="N45" s="461">
        <v>1737</v>
      </c>
      <c r="O45" s="411">
        <v>2.0198240438796646</v>
      </c>
      <c r="P45" s="410">
        <v>5.6296200732140891</v>
      </c>
      <c r="Q45" s="409">
        <v>653091.19999999995</v>
      </c>
      <c r="R45" s="462">
        <v>764.02842465753417</v>
      </c>
      <c r="S45" s="461">
        <v>362615</v>
      </c>
      <c r="T45" s="411">
        <v>9.757986424098771</v>
      </c>
      <c r="U45" s="410">
        <v>7.938804670026518</v>
      </c>
      <c r="W45" s="25"/>
      <c r="X45" s="20"/>
      <c r="Y45" s="9"/>
      <c r="Z45" s="366"/>
      <c r="AA45" s="366"/>
      <c r="AB45" s="352"/>
      <c r="AC45" s="366"/>
      <c r="AD45" s="366"/>
      <c r="AE45" s="352"/>
      <c r="AF45" s="366"/>
      <c r="AG45" s="366"/>
      <c r="AH45" s="352"/>
      <c r="AI45" s="366"/>
    </row>
    <row r="46" spans="1:35" customFormat="1" ht="14.4">
      <c r="A46" s="211" t="s">
        <v>6</v>
      </c>
      <c r="B46" s="357">
        <v>13</v>
      </c>
      <c r="C46" s="238">
        <v>1.8493150684931507E-2</v>
      </c>
      <c r="D46" s="358">
        <v>9</v>
      </c>
      <c r="E46" s="363">
        <v>8.0246913580246915</v>
      </c>
      <c r="F46" s="238">
        <v>4.5751633986928102</v>
      </c>
      <c r="G46" s="357">
        <v>31</v>
      </c>
      <c r="H46" s="238">
        <v>3.8470319634703196E-2</v>
      </c>
      <c r="I46" s="358">
        <v>14</v>
      </c>
      <c r="J46" s="363">
        <v>9.1988130563798212</v>
      </c>
      <c r="K46" s="238">
        <v>6.3492063492063489</v>
      </c>
      <c r="L46" s="357">
        <v>0</v>
      </c>
      <c r="M46" s="238">
        <v>0</v>
      </c>
      <c r="N46" s="408">
        <v>0</v>
      </c>
      <c r="O46" s="238" t="s">
        <v>74</v>
      </c>
      <c r="P46" s="238" t="s">
        <v>74</v>
      </c>
      <c r="Q46" s="357">
        <v>38</v>
      </c>
      <c r="R46" s="407">
        <v>6.0273972602739728E-2</v>
      </c>
      <c r="S46" s="406">
        <v>21</v>
      </c>
      <c r="T46" s="363">
        <v>7.1969696969696964</v>
      </c>
      <c r="U46" s="238">
        <v>5.376344086021505</v>
      </c>
      <c r="W46" s="25"/>
      <c r="X46" s="20"/>
      <c r="Y46" s="9"/>
    </row>
    <row r="47" spans="1:35" customFormat="1" ht="14.4">
      <c r="A47" s="211" t="s">
        <v>101</v>
      </c>
      <c r="B47" s="357">
        <v>5.2</v>
      </c>
      <c r="C47" s="238">
        <v>6.9634703196347035E-3</v>
      </c>
      <c r="D47" s="358">
        <v>12</v>
      </c>
      <c r="E47" s="363">
        <v>8.524590163934425</v>
      </c>
      <c r="F47" s="238">
        <v>7.59493670886076</v>
      </c>
      <c r="G47" s="357">
        <v>114.3</v>
      </c>
      <c r="H47" s="238">
        <v>0.17340182648401825</v>
      </c>
      <c r="I47" s="358">
        <v>20</v>
      </c>
      <c r="J47" s="363">
        <v>7.5246872942725487</v>
      </c>
      <c r="K47" s="238">
        <v>9.1954022988505724</v>
      </c>
      <c r="L47" s="357">
        <v>2464.6999999999998</v>
      </c>
      <c r="M47" s="238">
        <v>5.5168949771689499</v>
      </c>
      <c r="N47" s="358">
        <v>3</v>
      </c>
      <c r="O47" s="363">
        <v>5.0999420625724214</v>
      </c>
      <c r="P47" s="238">
        <v>4.7877817183388629</v>
      </c>
      <c r="Q47" s="357">
        <v>2451.7000000000003</v>
      </c>
      <c r="R47" s="407">
        <v>5.8013698630136989</v>
      </c>
      <c r="S47" s="406">
        <v>35</v>
      </c>
      <c r="T47" s="363">
        <v>4.8242817788272339</v>
      </c>
      <c r="U47" s="238">
        <v>4.8435297434451652</v>
      </c>
      <c r="W47" s="25"/>
      <c r="X47" s="20"/>
      <c r="Y47" s="9"/>
    </row>
    <row r="48" spans="1:35" customFormat="1" ht="14.4">
      <c r="A48" s="211" t="s">
        <v>34</v>
      </c>
      <c r="B48" s="357">
        <v>16042</v>
      </c>
      <c r="C48" s="238">
        <v>21.747602739726027</v>
      </c>
      <c r="D48" s="358">
        <v>19390</v>
      </c>
      <c r="E48" s="363">
        <v>8.4205995517272143</v>
      </c>
      <c r="F48" s="238">
        <v>7.345247173502206</v>
      </c>
      <c r="G48" s="357">
        <v>17694</v>
      </c>
      <c r="H48" s="238">
        <v>28.702054794520549</v>
      </c>
      <c r="I48" s="358">
        <v>5478</v>
      </c>
      <c r="J48" s="363">
        <v>7.0373463787137576</v>
      </c>
      <c r="K48" s="238">
        <v>5.5923163016348001</v>
      </c>
      <c r="L48" s="357">
        <v>17062</v>
      </c>
      <c r="M48" s="238">
        <v>36.589840182648402</v>
      </c>
      <c r="N48" s="358">
        <v>143</v>
      </c>
      <c r="O48" s="363">
        <v>5.3231085056797092</v>
      </c>
      <c r="P48" s="238">
        <v>4.3456379013490247</v>
      </c>
      <c r="Q48" s="357">
        <v>48423</v>
      </c>
      <c r="R48" s="407">
        <v>84.930707762557077</v>
      </c>
      <c r="S48" s="406">
        <v>24341</v>
      </c>
      <c r="T48" s="363">
        <v>6.5085289780952236</v>
      </c>
      <c r="U48" s="238">
        <v>5.4887506303560372</v>
      </c>
      <c r="W48" s="25"/>
      <c r="X48" s="20"/>
      <c r="Y48" s="9"/>
    </row>
    <row r="49" spans="1:25" customFormat="1" ht="14.4">
      <c r="A49" s="211" t="s">
        <v>102</v>
      </c>
      <c r="B49" s="357">
        <v>253083.7</v>
      </c>
      <c r="C49" s="238">
        <v>268.78869863013699</v>
      </c>
      <c r="D49" s="358">
        <v>273792</v>
      </c>
      <c r="E49" s="363">
        <v>10.748529785877706</v>
      </c>
      <c r="F49" s="238">
        <v>8.7295675740980148</v>
      </c>
      <c r="G49" s="357">
        <v>317819</v>
      </c>
      <c r="H49" s="398">
        <v>353.35148401826484</v>
      </c>
      <c r="I49" s="406">
        <v>65388</v>
      </c>
      <c r="J49" s="363">
        <v>10.267597393387973</v>
      </c>
      <c r="K49" s="238">
        <v>8.2051951187111793</v>
      </c>
      <c r="L49" s="357">
        <v>48253</v>
      </c>
      <c r="M49" s="238">
        <v>340.96666666666664</v>
      </c>
      <c r="N49" s="358">
        <v>1591</v>
      </c>
      <c r="O49" s="363">
        <v>1.6155049369439827</v>
      </c>
      <c r="P49" s="238">
        <v>6.3047549305658857</v>
      </c>
      <c r="Q49" s="357">
        <v>602178.5</v>
      </c>
      <c r="R49" s="407">
        <v>673.23607305936071</v>
      </c>
      <c r="S49" s="406">
        <v>338218</v>
      </c>
      <c r="T49" s="363">
        <v>10.21065873478266</v>
      </c>
      <c r="U49" s="238">
        <v>8.2241292189979216</v>
      </c>
      <c r="W49" s="25"/>
      <c r="X49" s="20"/>
      <c r="Y49" s="9"/>
    </row>
    <row r="50" spans="1:25" ht="10.8" customHeight="1">
      <c r="A50" s="327"/>
      <c r="B50" s="402"/>
      <c r="C50" s="403"/>
      <c r="D50" s="404"/>
      <c r="E50" s="405"/>
      <c r="F50" s="403"/>
      <c r="G50" s="402"/>
      <c r="H50" s="403"/>
      <c r="I50" s="358"/>
      <c r="J50" s="363"/>
      <c r="K50" s="238"/>
      <c r="L50" s="357"/>
      <c r="M50" s="238"/>
      <c r="N50" s="406"/>
      <c r="O50" s="363"/>
      <c r="P50" s="238"/>
      <c r="Q50" s="357"/>
      <c r="R50" s="407"/>
      <c r="S50" s="406"/>
      <c r="T50" s="363"/>
      <c r="U50" s="238"/>
      <c r="W50" s="25"/>
      <c r="X50" s="20"/>
      <c r="Y50" s="9"/>
    </row>
    <row r="51" spans="1:25" ht="16.2">
      <c r="A51" s="27" t="s">
        <v>103</v>
      </c>
      <c r="B51" s="467">
        <v>0</v>
      </c>
      <c r="C51" s="410" t="s">
        <v>74</v>
      </c>
      <c r="D51" s="410" t="s">
        <v>74</v>
      </c>
      <c r="E51" s="411" t="s">
        <v>74</v>
      </c>
      <c r="F51" s="468" t="s">
        <v>74</v>
      </c>
      <c r="G51" s="409">
        <v>3058.9</v>
      </c>
      <c r="H51" s="469">
        <v>2.7381000000000002</v>
      </c>
      <c r="I51" s="461">
        <v>4</v>
      </c>
      <c r="J51" s="411" t="s">
        <v>74</v>
      </c>
      <c r="K51" s="410">
        <v>3.3130758674769654</v>
      </c>
      <c r="L51" s="409">
        <v>85957.1</v>
      </c>
      <c r="M51" s="410">
        <v>287.91050228310502</v>
      </c>
      <c r="N51" s="461">
        <v>14</v>
      </c>
      <c r="O51" s="411">
        <v>3.408161307103299</v>
      </c>
      <c r="P51" s="410">
        <v>3.941576037048653</v>
      </c>
      <c r="Q51" s="409">
        <v>99485.4</v>
      </c>
      <c r="R51" s="462">
        <v>289.27283105022832</v>
      </c>
      <c r="S51" s="461">
        <v>20</v>
      </c>
      <c r="T51" s="411">
        <v>3.9259756198624327</v>
      </c>
      <c r="U51" s="410">
        <v>3.9404457402944923</v>
      </c>
      <c r="W51" s="25"/>
    </row>
    <row r="52" spans="1:25" customFormat="1" ht="14.4">
      <c r="A52" s="211" t="s">
        <v>104</v>
      </c>
      <c r="B52" s="357" t="s">
        <v>74</v>
      </c>
      <c r="C52" s="238" t="s">
        <v>74</v>
      </c>
      <c r="D52" s="238" t="s">
        <v>74</v>
      </c>
      <c r="E52" s="363" t="s">
        <v>74</v>
      </c>
      <c r="F52" s="361" t="s">
        <v>74</v>
      </c>
      <c r="G52" s="357" t="s">
        <v>74</v>
      </c>
      <c r="H52" s="238" t="s">
        <v>74</v>
      </c>
      <c r="I52" s="358" t="s">
        <v>74</v>
      </c>
      <c r="J52" s="363" t="s">
        <v>74</v>
      </c>
      <c r="K52" s="238" t="s">
        <v>74</v>
      </c>
      <c r="L52" s="357">
        <v>11907</v>
      </c>
      <c r="M52" s="238">
        <v>43.917237442922378</v>
      </c>
      <c r="N52" s="358">
        <v>3</v>
      </c>
      <c r="O52" s="363">
        <v>3.0950183902369282</v>
      </c>
      <c r="P52" s="238">
        <v>6.32543883029357</v>
      </c>
      <c r="Q52" s="357">
        <v>14845</v>
      </c>
      <c r="R52" s="407">
        <v>47.401940639269405</v>
      </c>
      <c r="S52" s="406">
        <v>4</v>
      </c>
      <c r="T52" s="363">
        <v>3.5750323306224581</v>
      </c>
      <c r="U52" s="238">
        <v>6.32543883029357</v>
      </c>
      <c r="W52" s="25"/>
      <c r="X52" s="7"/>
      <c r="Y52" s="7"/>
    </row>
    <row r="53" spans="1:25" customFormat="1" ht="16.2">
      <c r="A53" s="211" t="s">
        <v>105</v>
      </c>
      <c r="B53" s="357" t="s">
        <v>74</v>
      </c>
      <c r="C53" s="238" t="s">
        <v>74</v>
      </c>
      <c r="D53" s="238" t="s">
        <v>74</v>
      </c>
      <c r="E53" s="363" t="s">
        <v>74</v>
      </c>
      <c r="F53" s="361" t="s">
        <v>106</v>
      </c>
      <c r="G53" s="357" t="s">
        <v>74</v>
      </c>
      <c r="H53" s="238" t="s">
        <v>74</v>
      </c>
      <c r="I53" s="358" t="s">
        <v>74</v>
      </c>
      <c r="J53" s="363" t="s">
        <v>74</v>
      </c>
      <c r="K53" s="238" t="s">
        <v>106</v>
      </c>
      <c r="L53" s="357">
        <v>180.5</v>
      </c>
      <c r="M53" s="238">
        <v>1.0026255707762557</v>
      </c>
      <c r="N53" s="358">
        <v>1</v>
      </c>
      <c r="O53" s="363">
        <v>2.0551064556529659</v>
      </c>
      <c r="P53" s="238" t="s">
        <v>106</v>
      </c>
      <c r="Q53" s="357">
        <v>503.4</v>
      </c>
      <c r="R53" s="407">
        <v>1</v>
      </c>
      <c r="S53" s="406">
        <v>1</v>
      </c>
      <c r="T53" s="363">
        <v>5.7465753424657535</v>
      </c>
      <c r="U53" s="238" t="s">
        <v>106</v>
      </c>
      <c r="W53" s="25"/>
      <c r="X53" s="7"/>
      <c r="Y53" s="7"/>
    </row>
    <row r="54" spans="1:25" customFormat="1" ht="14.4">
      <c r="A54" s="211" t="s">
        <v>107</v>
      </c>
      <c r="B54" s="357" t="s">
        <v>74</v>
      </c>
      <c r="C54" s="238" t="s">
        <v>74</v>
      </c>
      <c r="D54" s="238" t="s">
        <v>74</v>
      </c>
      <c r="E54" s="363" t="s">
        <v>74</v>
      </c>
      <c r="F54" s="361" t="s">
        <v>74</v>
      </c>
      <c r="G54" s="357">
        <v>3058.9</v>
      </c>
      <c r="H54" s="398">
        <v>86404</v>
      </c>
      <c r="I54" s="406">
        <v>4</v>
      </c>
      <c r="J54" s="363" t="s">
        <v>74</v>
      </c>
      <c r="K54" s="238" t="s">
        <v>74</v>
      </c>
      <c r="L54" s="357">
        <v>73869.600000000006</v>
      </c>
      <c r="M54" s="238">
        <v>242.99063926940639</v>
      </c>
      <c r="N54" s="358">
        <v>10</v>
      </c>
      <c r="O54" s="363">
        <v>3.4703405715874962</v>
      </c>
      <c r="P54" s="238">
        <v>3.5127812251847566</v>
      </c>
      <c r="Q54" s="357">
        <v>84137</v>
      </c>
      <c r="R54" s="407">
        <v>240.87089041095891</v>
      </c>
      <c r="S54" s="406">
        <v>15</v>
      </c>
      <c r="T54" s="363">
        <v>3.9874807407860273</v>
      </c>
      <c r="U54" s="238">
        <v>3.5127812251847566</v>
      </c>
      <c r="W54" s="25"/>
      <c r="X54" s="7"/>
      <c r="Y54" s="7"/>
    </row>
    <row r="55" spans="1:25" ht="10.199999999999999" customHeight="1">
      <c r="A55" s="367"/>
      <c r="B55" s="402"/>
      <c r="C55" s="403"/>
      <c r="D55" s="404"/>
      <c r="E55" s="405"/>
      <c r="F55" s="403"/>
      <c r="G55" s="402"/>
      <c r="H55" s="403"/>
      <c r="I55" s="404"/>
      <c r="J55" s="405"/>
      <c r="K55" s="403"/>
      <c r="L55" s="357"/>
      <c r="M55" s="238"/>
      <c r="N55" s="406"/>
      <c r="O55" s="363"/>
      <c r="P55" s="238"/>
      <c r="Q55" s="357"/>
      <c r="R55" s="407"/>
      <c r="S55" s="406"/>
      <c r="T55" s="363"/>
      <c r="U55" s="238"/>
      <c r="W55" s="25"/>
      <c r="X55" s="20"/>
      <c r="Y55" s="9"/>
    </row>
    <row r="56" spans="1:25" s="482" customFormat="1" ht="16.2">
      <c r="A56" s="472" t="s">
        <v>488</v>
      </c>
      <c r="B56" s="473">
        <v>472177.70000000007</v>
      </c>
      <c r="C56" s="474">
        <v>536.14566210045666</v>
      </c>
      <c r="D56" s="475">
        <v>462800</v>
      </c>
      <c r="E56" s="476">
        <v>10.053529803033491</v>
      </c>
      <c r="F56" s="476">
        <v>8.1029068698702442</v>
      </c>
      <c r="G56" s="473">
        <v>442866.80000000005</v>
      </c>
      <c r="H56" s="474">
        <v>544.40271187214603</v>
      </c>
      <c r="I56" s="475">
        <v>99410</v>
      </c>
      <c r="J56" s="477">
        <v>9.2864289015754906</v>
      </c>
      <c r="K56" s="476">
        <v>7.5714377886046211</v>
      </c>
      <c r="L56" s="473">
        <v>208480.69999999998</v>
      </c>
      <c r="M56" s="474">
        <v>759.8433789954338</v>
      </c>
      <c r="N56" s="475">
        <v>7236</v>
      </c>
      <c r="O56" s="477">
        <v>3.1321147652995056</v>
      </c>
      <c r="P56" s="476">
        <v>4.3545824555149739</v>
      </c>
      <c r="Q56" s="473">
        <v>1129120</v>
      </c>
      <c r="R56" s="474">
        <v>1559.3377853881277</v>
      </c>
      <c r="S56" s="478">
        <v>575946</v>
      </c>
      <c r="T56" s="477">
        <v>8.2660074280741629</v>
      </c>
      <c r="U56" s="476">
        <v>6.5476059210462454</v>
      </c>
      <c r="V56" s="479"/>
      <c r="W56" s="479"/>
      <c r="X56" s="480"/>
      <c r="Y56" s="481"/>
    </row>
    <row r="57" spans="1:25" ht="5.4" customHeight="1">
      <c r="A57" s="28"/>
      <c r="B57" s="412"/>
      <c r="C57" s="413"/>
      <c r="D57" s="414"/>
      <c r="E57" s="405"/>
      <c r="F57" s="403"/>
      <c r="G57" s="415"/>
      <c r="H57" s="416"/>
      <c r="I57" s="412"/>
      <c r="J57" s="403"/>
      <c r="K57" s="403"/>
      <c r="L57" s="415"/>
      <c r="M57" s="416"/>
      <c r="N57" s="412"/>
      <c r="O57" s="403"/>
      <c r="P57" s="403"/>
      <c r="Q57" s="402"/>
      <c r="R57" s="417"/>
      <c r="S57" s="414"/>
      <c r="T57" s="413"/>
      <c r="U57" s="413"/>
    </row>
    <row r="58" spans="1:25" s="40" customFormat="1" ht="4.95" customHeight="1">
      <c r="A58" s="29"/>
      <c r="B58" s="30"/>
      <c r="C58" s="31"/>
      <c r="D58" s="30"/>
      <c r="E58" s="31"/>
      <c r="F58" s="31"/>
      <c r="G58" s="32"/>
      <c r="H58" s="33"/>
      <c r="I58" s="30"/>
      <c r="J58" s="31"/>
      <c r="K58" s="31"/>
      <c r="L58" s="32"/>
      <c r="M58" s="33"/>
      <c r="N58" s="30"/>
      <c r="O58" s="31"/>
      <c r="P58" s="34"/>
      <c r="Q58" s="32"/>
      <c r="R58" s="35"/>
      <c r="S58" s="36"/>
      <c r="T58" s="37"/>
      <c r="U58" s="38"/>
      <c r="V58" s="39"/>
    </row>
    <row r="59" spans="1:25" s="40" customFormat="1">
      <c r="A59" s="41" t="s">
        <v>108</v>
      </c>
      <c r="B59" s="30"/>
      <c r="C59" s="31"/>
      <c r="E59" s="42"/>
      <c r="F59" s="39"/>
      <c r="G59" s="32"/>
      <c r="H59" s="33"/>
      <c r="I59" s="30"/>
      <c r="J59" s="31"/>
      <c r="K59" s="31"/>
      <c r="L59" s="32"/>
      <c r="M59" s="33"/>
      <c r="N59" s="30"/>
      <c r="O59" s="31"/>
      <c r="P59" s="34"/>
      <c r="Q59" s="32"/>
      <c r="R59" s="35"/>
      <c r="S59" s="36"/>
      <c r="T59" s="37"/>
      <c r="U59" s="38"/>
      <c r="V59" s="39"/>
    </row>
    <row r="60" spans="1:25" s="40" customFormat="1">
      <c r="A60" s="41" t="s">
        <v>489</v>
      </c>
      <c r="B60" s="30"/>
      <c r="C60" s="31"/>
      <c r="D60" s="30"/>
      <c r="E60" s="31"/>
      <c r="F60" s="31"/>
      <c r="G60" s="32"/>
      <c r="H60" s="33"/>
      <c r="I60" s="30"/>
      <c r="J60" s="31"/>
      <c r="K60" s="31"/>
      <c r="L60" s="32"/>
      <c r="M60" s="33"/>
      <c r="N60" s="43"/>
      <c r="O60" s="42"/>
      <c r="P60" s="44"/>
      <c r="Q60" s="32"/>
      <c r="R60" s="35"/>
      <c r="S60" s="36"/>
      <c r="T60" s="37"/>
      <c r="U60" s="38"/>
      <c r="V60" s="39"/>
    </row>
    <row r="61" spans="1:25" s="40" customFormat="1" ht="13.5" customHeight="1">
      <c r="A61" s="546" t="s">
        <v>424</v>
      </c>
      <c r="B61" s="546"/>
      <c r="C61" s="546"/>
      <c r="D61" s="546"/>
      <c r="E61" s="546"/>
      <c r="F61" s="546"/>
      <c r="G61" s="546"/>
      <c r="H61" s="546"/>
      <c r="I61" s="546"/>
      <c r="J61" s="546"/>
      <c r="K61" s="546"/>
      <c r="L61" s="546"/>
      <c r="M61" s="546"/>
      <c r="N61" s="546"/>
      <c r="O61" s="42"/>
      <c r="P61" s="44"/>
      <c r="Q61" s="32"/>
      <c r="R61" s="35"/>
      <c r="S61" s="36"/>
      <c r="T61" s="37"/>
      <c r="U61" s="38"/>
      <c r="V61" s="39"/>
    </row>
    <row r="62" spans="1:25" s="40" customFormat="1">
      <c r="A62" s="45" t="s">
        <v>109</v>
      </c>
      <c r="B62" s="46"/>
      <c r="C62" s="47"/>
      <c r="D62" s="46"/>
      <c r="E62" s="48"/>
      <c r="F62" s="48"/>
      <c r="G62" s="49"/>
      <c r="H62" s="50"/>
      <c r="I62" s="46"/>
      <c r="J62" s="48"/>
      <c r="K62" s="48"/>
      <c r="L62" s="49"/>
      <c r="M62" s="50"/>
      <c r="N62" s="46"/>
      <c r="O62" s="48"/>
      <c r="P62" s="51"/>
      <c r="Q62" s="49"/>
      <c r="R62" s="52"/>
      <c r="S62" s="53"/>
      <c r="T62" s="54"/>
      <c r="U62" s="55"/>
      <c r="V62" s="48"/>
    </row>
    <row r="63" spans="1:25" s="40" customFormat="1">
      <c r="A63" s="56" t="s">
        <v>110</v>
      </c>
      <c r="B63" s="46"/>
      <c r="C63" s="47"/>
      <c r="D63" s="46"/>
      <c r="E63" s="48"/>
      <c r="F63" s="48"/>
      <c r="G63" s="49"/>
      <c r="H63" s="50"/>
      <c r="I63" s="46"/>
      <c r="J63" s="48"/>
      <c r="K63" s="48"/>
      <c r="L63" s="49"/>
      <c r="M63" s="50"/>
      <c r="N63" s="46"/>
      <c r="O63" s="48"/>
      <c r="P63" s="51"/>
      <c r="Q63" s="49"/>
      <c r="R63" s="50"/>
      <c r="S63" s="46"/>
      <c r="T63" s="48"/>
      <c r="U63" s="51"/>
      <c r="V63" s="48"/>
    </row>
    <row r="64" spans="1:25" s="40" customFormat="1" ht="13.2" customHeight="1">
      <c r="A64" s="539" t="s">
        <v>425</v>
      </c>
      <c r="B64" s="539"/>
      <c r="C64" s="539"/>
      <c r="D64" s="539"/>
      <c r="E64" s="539"/>
      <c r="F64" s="539"/>
      <c r="G64" s="539"/>
      <c r="H64" s="539"/>
      <c r="I64" s="539"/>
      <c r="J64" s="539"/>
      <c r="K64" s="539"/>
      <c r="L64" s="539"/>
      <c r="M64" s="539"/>
      <c r="N64" s="56"/>
      <c r="O64" s="48"/>
      <c r="P64" s="51"/>
      <c r="Q64" s="49"/>
      <c r="R64" s="50"/>
      <c r="S64" s="46"/>
      <c r="T64" s="48"/>
      <c r="U64" s="51"/>
      <c r="V64" s="48"/>
    </row>
    <row r="65" spans="1:22" s="40" customFormat="1" ht="13.2" customHeight="1">
      <c r="A65" s="539"/>
      <c r="B65" s="539"/>
      <c r="C65" s="539"/>
      <c r="D65" s="539"/>
      <c r="E65" s="539"/>
      <c r="F65" s="539"/>
      <c r="G65" s="539"/>
      <c r="H65" s="539"/>
      <c r="I65" s="539"/>
      <c r="J65" s="539"/>
      <c r="K65" s="539"/>
      <c r="L65" s="539"/>
      <c r="M65" s="539"/>
      <c r="N65" s="56"/>
      <c r="O65" s="48"/>
      <c r="P65" s="51"/>
      <c r="Q65" s="49"/>
      <c r="R65" s="50"/>
      <c r="S65" s="46"/>
      <c r="T65" s="48"/>
      <c r="U65" s="51"/>
      <c r="V65" s="48"/>
    </row>
    <row r="66" spans="1:22" s="40" customFormat="1" ht="26.4" customHeight="1">
      <c r="A66" s="540" t="s">
        <v>426</v>
      </c>
      <c r="B66" s="541"/>
      <c r="C66" s="541"/>
      <c r="D66" s="541"/>
      <c r="E66" s="541"/>
      <c r="F66" s="541"/>
      <c r="G66" s="541"/>
      <c r="H66" s="541"/>
      <c r="I66" s="541"/>
      <c r="J66" s="541"/>
      <c r="K66" s="541"/>
      <c r="L66" s="541"/>
      <c r="M66" s="541"/>
      <c r="N66" s="541"/>
      <c r="O66" s="541"/>
      <c r="P66" s="301"/>
      <c r="Q66" s="301"/>
      <c r="R66" s="301"/>
      <c r="S66" s="301"/>
      <c r="T66" s="301"/>
      <c r="U66" s="301"/>
      <c r="V66" s="48"/>
    </row>
    <row r="67" spans="1:22" s="40" customFormat="1" ht="6" customHeight="1">
      <c r="A67" s="56"/>
      <c r="B67" s="46"/>
      <c r="C67" s="47"/>
      <c r="D67" s="46"/>
      <c r="E67" s="48"/>
      <c r="F67" s="48"/>
      <c r="G67" s="49"/>
      <c r="H67" s="50"/>
      <c r="I67" s="46"/>
      <c r="J67" s="48"/>
      <c r="K67" s="48"/>
      <c r="L67" s="49"/>
      <c r="M67" s="50"/>
      <c r="N67" s="46"/>
      <c r="O67" s="48"/>
      <c r="P67" s="51"/>
      <c r="Q67" s="49"/>
      <c r="R67" s="50"/>
      <c r="S67" s="46"/>
      <c r="T67" s="48"/>
      <c r="U67" s="51"/>
      <c r="V67" s="48"/>
    </row>
    <row r="68" spans="1:22" s="40" customFormat="1" ht="14.25" customHeight="1">
      <c r="A68" s="542" t="s">
        <v>491</v>
      </c>
      <c r="B68" s="542"/>
      <c r="C68" s="542"/>
      <c r="D68" s="542"/>
      <c r="E68" s="542"/>
      <c r="F68" s="542"/>
      <c r="G68" s="542"/>
      <c r="H68" s="542"/>
      <c r="I68" s="542"/>
      <c r="J68" s="542"/>
      <c r="K68" s="542"/>
      <c r="L68" s="542"/>
      <c r="M68" s="542"/>
      <c r="N68" s="542"/>
      <c r="O68" s="302"/>
      <c r="P68" s="302"/>
      <c r="Q68" s="302"/>
      <c r="R68" s="302"/>
      <c r="S68" s="302"/>
      <c r="T68" s="302"/>
      <c r="U68" s="302"/>
    </row>
    <row r="69" spans="1:22" s="40" customFormat="1" ht="14.25" customHeight="1">
      <c r="A69" s="542"/>
      <c r="B69" s="542"/>
      <c r="C69" s="542"/>
      <c r="D69" s="542"/>
      <c r="E69" s="542"/>
      <c r="F69" s="542"/>
      <c r="G69" s="542"/>
      <c r="H69" s="542"/>
      <c r="I69" s="542"/>
      <c r="J69" s="542"/>
      <c r="K69" s="542"/>
      <c r="L69" s="542"/>
      <c r="M69" s="542"/>
      <c r="N69" s="542"/>
      <c r="O69" s="302"/>
      <c r="P69" s="302"/>
      <c r="Q69" s="302"/>
      <c r="R69" s="302"/>
      <c r="S69" s="302"/>
      <c r="T69" s="302"/>
      <c r="U69" s="302"/>
    </row>
    <row r="70" spans="1:22" ht="27" customHeight="1">
      <c r="A70" s="543" t="s">
        <v>490</v>
      </c>
      <c r="B70" s="544"/>
      <c r="C70" s="544"/>
      <c r="D70" s="544"/>
      <c r="E70" s="544"/>
      <c r="F70" s="544"/>
      <c r="G70" s="544"/>
      <c r="H70" s="544"/>
      <c r="I70" s="544"/>
      <c r="J70" s="544"/>
      <c r="K70" s="544"/>
      <c r="L70" s="544"/>
      <c r="M70" s="544"/>
      <c r="N70" s="544"/>
    </row>
    <row r="71" spans="1:22" ht="14.25" customHeight="1"/>
  </sheetData>
  <mergeCells count="19">
    <mergeCell ref="A64:M65"/>
    <mergeCell ref="A66:O66"/>
    <mergeCell ref="A68:N69"/>
    <mergeCell ref="A70:N70"/>
    <mergeCell ref="X6:X7"/>
    <mergeCell ref="A61:N61"/>
    <mergeCell ref="Y6:Y7"/>
    <mergeCell ref="Z6:Z7"/>
    <mergeCell ref="AA6:AA7"/>
    <mergeCell ref="AB6:AB7"/>
    <mergeCell ref="B2:C2"/>
    <mergeCell ref="E2:F2"/>
    <mergeCell ref="J2:K2"/>
    <mergeCell ref="O2:P2"/>
    <mergeCell ref="T2:U2"/>
    <mergeCell ref="E3:F3"/>
    <mergeCell ref="J3:K3"/>
    <mergeCell ref="O3:P3"/>
    <mergeCell ref="T3:U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sqref="A1:I1"/>
    </sheetView>
  </sheetViews>
  <sheetFormatPr defaultRowHeight="14.4"/>
  <cols>
    <col min="1" max="1" width="27.6640625" style="360" customWidth="1"/>
    <col min="2" max="2" width="10.88671875" style="360" customWidth="1"/>
    <col min="3" max="3" width="8" style="383" customWidth="1"/>
    <col min="4" max="4" width="7.6640625" style="360" customWidth="1"/>
    <col min="5" max="5" width="8" style="383" customWidth="1"/>
    <col min="6" max="6" width="7.6640625" style="360" customWidth="1"/>
    <col min="7" max="7" width="8" style="383" customWidth="1"/>
    <col min="8" max="8" width="7.88671875" style="360" customWidth="1"/>
    <col min="9" max="9" width="2.33203125" style="360" customWidth="1"/>
    <col min="10" max="10" width="25.5546875" style="360" customWidth="1"/>
    <col min="11" max="256" width="8.88671875" style="360"/>
    <col min="257" max="257" width="27.6640625" style="360" customWidth="1"/>
    <col min="258" max="258" width="10.88671875" style="360" customWidth="1"/>
    <col min="259" max="259" width="8" style="360" customWidth="1"/>
    <col min="260" max="260" width="7.6640625" style="360" customWidth="1"/>
    <col min="261" max="261" width="8" style="360" customWidth="1"/>
    <col min="262" max="262" width="7.6640625" style="360" customWidth="1"/>
    <col min="263" max="263" width="8" style="360" customWidth="1"/>
    <col min="264" max="264" width="7.88671875" style="360" customWidth="1"/>
    <col min="265" max="265" width="2.33203125" style="360" customWidth="1"/>
    <col min="266" max="266" width="25.5546875" style="360" customWidth="1"/>
    <col min="267" max="512" width="8.88671875" style="360"/>
    <col min="513" max="513" width="27.6640625" style="360" customWidth="1"/>
    <col min="514" max="514" width="10.88671875" style="360" customWidth="1"/>
    <col min="515" max="515" width="8" style="360" customWidth="1"/>
    <col min="516" max="516" width="7.6640625" style="360" customWidth="1"/>
    <col min="517" max="517" width="8" style="360" customWidth="1"/>
    <col min="518" max="518" width="7.6640625" style="360" customWidth="1"/>
    <col min="519" max="519" width="8" style="360" customWidth="1"/>
    <col min="520" max="520" width="7.88671875" style="360" customWidth="1"/>
    <col min="521" max="521" width="2.33203125" style="360" customWidth="1"/>
    <col min="522" max="522" width="25.5546875" style="360" customWidth="1"/>
    <col min="523" max="768" width="8.88671875" style="360"/>
    <col min="769" max="769" width="27.6640625" style="360" customWidth="1"/>
    <col min="770" max="770" width="10.88671875" style="360" customWidth="1"/>
    <col min="771" max="771" width="8" style="360" customWidth="1"/>
    <col min="772" max="772" width="7.6640625" style="360" customWidth="1"/>
    <col min="773" max="773" width="8" style="360" customWidth="1"/>
    <col min="774" max="774" width="7.6640625" style="360" customWidth="1"/>
    <col min="775" max="775" width="8" style="360" customWidth="1"/>
    <col min="776" max="776" width="7.88671875" style="360" customWidth="1"/>
    <col min="777" max="777" width="2.33203125" style="360" customWidth="1"/>
    <col min="778" max="778" width="25.5546875" style="360" customWidth="1"/>
    <col min="779" max="1024" width="8.88671875" style="360"/>
    <col min="1025" max="1025" width="27.6640625" style="360" customWidth="1"/>
    <col min="1026" max="1026" width="10.88671875" style="360" customWidth="1"/>
    <col min="1027" max="1027" width="8" style="360" customWidth="1"/>
    <col min="1028" max="1028" width="7.6640625" style="360" customWidth="1"/>
    <col min="1029" max="1029" width="8" style="360" customWidth="1"/>
    <col min="1030" max="1030" width="7.6640625" style="360" customWidth="1"/>
    <col min="1031" max="1031" width="8" style="360" customWidth="1"/>
    <col min="1032" max="1032" width="7.88671875" style="360" customWidth="1"/>
    <col min="1033" max="1033" width="2.33203125" style="360" customWidth="1"/>
    <col min="1034" max="1034" width="25.5546875" style="360" customWidth="1"/>
    <col min="1035" max="1280" width="8.88671875" style="360"/>
    <col min="1281" max="1281" width="27.6640625" style="360" customWidth="1"/>
    <col min="1282" max="1282" width="10.88671875" style="360" customWidth="1"/>
    <col min="1283" max="1283" width="8" style="360" customWidth="1"/>
    <col min="1284" max="1284" width="7.6640625" style="360" customWidth="1"/>
    <col min="1285" max="1285" width="8" style="360" customWidth="1"/>
    <col min="1286" max="1286" width="7.6640625" style="360" customWidth="1"/>
    <col min="1287" max="1287" width="8" style="360" customWidth="1"/>
    <col min="1288" max="1288" width="7.88671875" style="360" customWidth="1"/>
    <col min="1289" max="1289" width="2.33203125" style="360" customWidth="1"/>
    <col min="1290" max="1290" width="25.5546875" style="360" customWidth="1"/>
    <col min="1291" max="1536" width="8.88671875" style="360"/>
    <col min="1537" max="1537" width="27.6640625" style="360" customWidth="1"/>
    <col min="1538" max="1538" width="10.88671875" style="360" customWidth="1"/>
    <col min="1539" max="1539" width="8" style="360" customWidth="1"/>
    <col min="1540" max="1540" width="7.6640625" style="360" customWidth="1"/>
    <col min="1541" max="1541" width="8" style="360" customWidth="1"/>
    <col min="1542" max="1542" width="7.6640625" style="360" customWidth="1"/>
    <col min="1543" max="1543" width="8" style="360" customWidth="1"/>
    <col min="1544" max="1544" width="7.88671875" style="360" customWidth="1"/>
    <col min="1545" max="1545" width="2.33203125" style="360" customWidth="1"/>
    <col min="1546" max="1546" width="25.5546875" style="360" customWidth="1"/>
    <col min="1547" max="1792" width="8.88671875" style="360"/>
    <col min="1793" max="1793" width="27.6640625" style="360" customWidth="1"/>
    <col min="1794" max="1794" width="10.88671875" style="360" customWidth="1"/>
    <col min="1795" max="1795" width="8" style="360" customWidth="1"/>
    <col min="1796" max="1796" width="7.6640625" style="360" customWidth="1"/>
    <col min="1797" max="1797" width="8" style="360" customWidth="1"/>
    <col min="1798" max="1798" width="7.6640625" style="360" customWidth="1"/>
    <col min="1799" max="1799" width="8" style="360" customWidth="1"/>
    <col min="1800" max="1800" width="7.88671875" style="360" customWidth="1"/>
    <col min="1801" max="1801" width="2.33203125" style="360" customWidth="1"/>
    <col min="1802" max="1802" width="25.5546875" style="360" customWidth="1"/>
    <col min="1803" max="2048" width="8.88671875" style="360"/>
    <col min="2049" max="2049" width="27.6640625" style="360" customWidth="1"/>
    <col min="2050" max="2050" width="10.88671875" style="360" customWidth="1"/>
    <col min="2051" max="2051" width="8" style="360" customWidth="1"/>
    <col min="2052" max="2052" width="7.6640625" style="360" customWidth="1"/>
    <col min="2053" max="2053" width="8" style="360" customWidth="1"/>
    <col min="2054" max="2054" width="7.6640625" style="360" customWidth="1"/>
    <col min="2055" max="2055" width="8" style="360" customWidth="1"/>
    <col min="2056" max="2056" width="7.88671875" style="360" customWidth="1"/>
    <col min="2057" max="2057" width="2.33203125" style="360" customWidth="1"/>
    <col min="2058" max="2058" width="25.5546875" style="360" customWidth="1"/>
    <col min="2059" max="2304" width="8.88671875" style="360"/>
    <col min="2305" max="2305" width="27.6640625" style="360" customWidth="1"/>
    <col min="2306" max="2306" width="10.88671875" style="360" customWidth="1"/>
    <col min="2307" max="2307" width="8" style="360" customWidth="1"/>
    <col min="2308" max="2308" width="7.6640625" style="360" customWidth="1"/>
    <col min="2309" max="2309" width="8" style="360" customWidth="1"/>
    <col min="2310" max="2310" width="7.6640625" style="360" customWidth="1"/>
    <col min="2311" max="2311" width="8" style="360" customWidth="1"/>
    <col min="2312" max="2312" width="7.88671875" style="360" customWidth="1"/>
    <col min="2313" max="2313" width="2.33203125" style="360" customWidth="1"/>
    <col min="2314" max="2314" width="25.5546875" style="360" customWidth="1"/>
    <col min="2315" max="2560" width="8.88671875" style="360"/>
    <col min="2561" max="2561" width="27.6640625" style="360" customWidth="1"/>
    <col min="2562" max="2562" width="10.88671875" style="360" customWidth="1"/>
    <col min="2563" max="2563" width="8" style="360" customWidth="1"/>
    <col min="2564" max="2564" width="7.6640625" style="360" customWidth="1"/>
    <col min="2565" max="2565" width="8" style="360" customWidth="1"/>
    <col min="2566" max="2566" width="7.6640625" style="360" customWidth="1"/>
    <col min="2567" max="2567" width="8" style="360" customWidth="1"/>
    <col min="2568" max="2568" width="7.88671875" style="360" customWidth="1"/>
    <col min="2569" max="2569" width="2.33203125" style="360" customWidth="1"/>
    <col min="2570" max="2570" width="25.5546875" style="360" customWidth="1"/>
    <col min="2571" max="2816" width="8.88671875" style="360"/>
    <col min="2817" max="2817" width="27.6640625" style="360" customWidth="1"/>
    <col min="2818" max="2818" width="10.88671875" style="360" customWidth="1"/>
    <col min="2819" max="2819" width="8" style="360" customWidth="1"/>
    <col min="2820" max="2820" width="7.6640625" style="360" customWidth="1"/>
    <col min="2821" max="2821" width="8" style="360" customWidth="1"/>
    <col min="2822" max="2822" width="7.6640625" style="360" customWidth="1"/>
    <col min="2823" max="2823" width="8" style="360" customWidth="1"/>
    <col min="2824" max="2824" width="7.88671875" style="360" customWidth="1"/>
    <col min="2825" max="2825" width="2.33203125" style="360" customWidth="1"/>
    <col min="2826" max="2826" width="25.5546875" style="360" customWidth="1"/>
    <col min="2827" max="3072" width="8.88671875" style="360"/>
    <col min="3073" max="3073" width="27.6640625" style="360" customWidth="1"/>
    <col min="3074" max="3074" width="10.88671875" style="360" customWidth="1"/>
    <col min="3075" max="3075" width="8" style="360" customWidth="1"/>
    <col min="3076" max="3076" width="7.6640625" style="360" customWidth="1"/>
    <col min="3077" max="3077" width="8" style="360" customWidth="1"/>
    <col min="3078" max="3078" width="7.6640625" style="360" customWidth="1"/>
    <col min="3079" max="3079" width="8" style="360" customWidth="1"/>
    <col min="3080" max="3080" width="7.88671875" style="360" customWidth="1"/>
    <col min="3081" max="3081" width="2.33203125" style="360" customWidth="1"/>
    <col min="3082" max="3082" width="25.5546875" style="360" customWidth="1"/>
    <col min="3083" max="3328" width="8.88671875" style="360"/>
    <col min="3329" max="3329" width="27.6640625" style="360" customWidth="1"/>
    <col min="3330" max="3330" width="10.88671875" style="360" customWidth="1"/>
    <col min="3331" max="3331" width="8" style="360" customWidth="1"/>
    <col min="3332" max="3332" width="7.6640625" style="360" customWidth="1"/>
    <col min="3333" max="3333" width="8" style="360" customWidth="1"/>
    <col min="3334" max="3334" width="7.6640625" style="360" customWidth="1"/>
    <col min="3335" max="3335" width="8" style="360" customWidth="1"/>
    <col min="3336" max="3336" width="7.88671875" style="360" customWidth="1"/>
    <col min="3337" max="3337" width="2.33203125" style="360" customWidth="1"/>
    <col min="3338" max="3338" width="25.5546875" style="360" customWidth="1"/>
    <col min="3339" max="3584" width="8.88671875" style="360"/>
    <col min="3585" max="3585" width="27.6640625" style="360" customWidth="1"/>
    <col min="3586" max="3586" width="10.88671875" style="360" customWidth="1"/>
    <col min="3587" max="3587" width="8" style="360" customWidth="1"/>
    <col min="3588" max="3588" width="7.6640625" style="360" customWidth="1"/>
    <col min="3589" max="3589" width="8" style="360" customWidth="1"/>
    <col min="3590" max="3590" width="7.6640625" style="360" customWidth="1"/>
    <col min="3591" max="3591" width="8" style="360" customWidth="1"/>
    <col min="3592" max="3592" width="7.88671875" style="360" customWidth="1"/>
    <col min="3593" max="3593" width="2.33203125" style="360" customWidth="1"/>
    <col min="3594" max="3594" width="25.5546875" style="360" customWidth="1"/>
    <col min="3595" max="3840" width="8.88671875" style="360"/>
    <col min="3841" max="3841" width="27.6640625" style="360" customWidth="1"/>
    <col min="3842" max="3842" width="10.88671875" style="360" customWidth="1"/>
    <col min="3843" max="3843" width="8" style="360" customWidth="1"/>
    <col min="3844" max="3844" width="7.6640625" style="360" customWidth="1"/>
    <col min="3845" max="3845" width="8" style="360" customWidth="1"/>
    <col min="3846" max="3846" width="7.6640625" style="360" customWidth="1"/>
    <col min="3847" max="3847" width="8" style="360" customWidth="1"/>
    <col min="3848" max="3848" width="7.88671875" style="360" customWidth="1"/>
    <col min="3849" max="3849" width="2.33203125" style="360" customWidth="1"/>
    <col min="3850" max="3850" width="25.5546875" style="360" customWidth="1"/>
    <col min="3851" max="4096" width="8.88671875" style="360"/>
    <col min="4097" max="4097" width="27.6640625" style="360" customWidth="1"/>
    <col min="4098" max="4098" width="10.88671875" style="360" customWidth="1"/>
    <col min="4099" max="4099" width="8" style="360" customWidth="1"/>
    <col min="4100" max="4100" width="7.6640625" style="360" customWidth="1"/>
    <col min="4101" max="4101" width="8" style="360" customWidth="1"/>
    <col min="4102" max="4102" width="7.6640625" style="360" customWidth="1"/>
    <col min="4103" max="4103" width="8" style="360" customWidth="1"/>
    <col min="4104" max="4104" width="7.88671875" style="360" customWidth="1"/>
    <col min="4105" max="4105" width="2.33203125" style="360" customWidth="1"/>
    <col min="4106" max="4106" width="25.5546875" style="360" customWidth="1"/>
    <col min="4107" max="4352" width="8.88671875" style="360"/>
    <col min="4353" max="4353" width="27.6640625" style="360" customWidth="1"/>
    <col min="4354" max="4354" width="10.88671875" style="360" customWidth="1"/>
    <col min="4355" max="4355" width="8" style="360" customWidth="1"/>
    <col min="4356" max="4356" width="7.6640625" style="360" customWidth="1"/>
    <col min="4357" max="4357" width="8" style="360" customWidth="1"/>
    <col min="4358" max="4358" width="7.6640625" style="360" customWidth="1"/>
    <col min="4359" max="4359" width="8" style="360" customWidth="1"/>
    <col min="4360" max="4360" width="7.88671875" style="360" customWidth="1"/>
    <col min="4361" max="4361" width="2.33203125" style="360" customWidth="1"/>
    <col min="4362" max="4362" width="25.5546875" style="360" customWidth="1"/>
    <col min="4363" max="4608" width="8.88671875" style="360"/>
    <col min="4609" max="4609" width="27.6640625" style="360" customWidth="1"/>
    <col min="4610" max="4610" width="10.88671875" style="360" customWidth="1"/>
    <col min="4611" max="4611" width="8" style="360" customWidth="1"/>
    <col min="4612" max="4612" width="7.6640625" style="360" customWidth="1"/>
    <col min="4613" max="4613" width="8" style="360" customWidth="1"/>
    <col min="4614" max="4614" width="7.6640625" style="360" customWidth="1"/>
    <col min="4615" max="4615" width="8" style="360" customWidth="1"/>
    <col min="4616" max="4616" width="7.88671875" style="360" customWidth="1"/>
    <col min="4617" max="4617" width="2.33203125" style="360" customWidth="1"/>
    <col min="4618" max="4618" width="25.5546875" style="360" customWidth="1"/>
    <col min="4619" max="4864" width="8.88671875" style="360"/>
    <col min="4865" max="4865" width="27.6640625" style="360" customWidth="1"/>
    <col min="4866" max="4866" width="10.88671875" style="360" customWidth="1"/>
    <col min="4867" max="4867" width="8" style="360" customWidth="1"/>
    <col min="4868" max="4868" width="7.6640625" style="360" customWidth="1"/>
    <col min="4869" max="4869" width="8" style="360" customWidth="1"/>
    <col min="4870" max="4870" width="7.6640625" style="360" customWidth="1"/>
    <col min="4871" max="4871" width="8" style="360" customWidth="1"/>
    <col min="4872" max="4872" width="7.88671875" style="360" customWidth="1"/>
    <col min="4873" max="4873" width="2.33203125" style="360" customWidth="1"/>
    <col min="4874" max="4874" width="25.5546875" style="360" customWidth="1"/>
    <col min="4875" max="5120" width="8.88671875" style="360"/>
    <col min="5121" max="5121" width="27.6640625" style="360" customWidth="1"/>
    <col min="5122" max="5122" width="10.88671875" style="360" customWidth="1"/>
    <col min="5123" max="5123" width="8" style="360" customWidth="1"/>
    <col min="5124" max="5124" width="7.6640625" style="360" customWidth="1"/>
    <col min="5125" max="5125" width="8" style="360" customWidth="1"/>
    <col min="5126" max="5126" width="7.6640625" style="360" customWidth="1"/>
    <col min="5127" max="5127" width="8" style="360" customWidth="1"/>
    <col min="5128" max="5128" width="7.88671875" style="360" customWidth="1"/>
    <col min="5129" max="5129" width="2.33203125" style="360" customWidth="1"/>
    <col min="5130" max="5130" width="25.5546875" style="360" customWidth="1"/>
    <col min="5131" max="5376" width="8.88671875" style="360"/>
    <col min="5377" max="5377" width="27.6640625" style="360" customWidth="1"/>
    <col min="5378" max="5378" width="10.88671875" style="360" customWidth="1"/>
    <col min="5379" max="5379" width="8" style="360" customWidth="1"/>
    <col min="5380" max="5380" width="7.6640625" style="360" customWidth="1"/>
    <col min="5381" max="5381" width="8" style="360" customWidth="1"/>
    <col min="5382" max="5382" width="7.6640625" style="360" customWidth="1"/>
    <col min="5383" max="5383" width="8" style="360" customWidth="1"/>
    <col min="5384" max="5384" width="7.88671875" style="360" customWidth="1"/>
    <col min="5385" max="5385" width="2.33203125" style="360" customWidth="1"/>
    <col min="5386" max="5386" width="25.5546875" style="360" customWidth="1"/>
    <col min="5387" max="5632" width="8.88671875" style="360"/>
    <col min="5633" max="5633" width="27.6640625" style="360" customWidth="1"/>
    <col min="5634" max="5634" width="10.88671875" style="360" customWidth="1"/>
    <col min="5635" max="5635" width="8" style="360" customWidth="1"/>
    <col min="5636" max="5636" width="7.6640625" style="360" customWidth="1"/>
    <col min="5637" max="5637" width="8" style="360" customWidth="1"/>
    <col min="5638" max="5638" width="7.6640625" style="360" customWidth="1"/>
    <col min="5639" max="5639" width="8" style="360" customWidth="1"/>
    <col min="5640" max="5640" width="7.88671875" style="360" customWidth="1"/>
    <col min="5641" max="5641" width="2.33203125" style="360" customWidth="1"/>
    <col min="5642" max="5642" width="25.5546875" style="360" customWidth="1"/>
    <col min="5643" max="5888" width="8.88671875" style="360"/>
    <col min="5889" max="5889" width="27.6640625" style="360" customWidth="1"/>
    <col min="5890" max="5890" width="10.88671875" style="360" customWidth="1"/>
    <col min="5891" max="5891" width="8" style="360" customWidth="1"/>
    <col min="5892" max="5892" width="7.6640625" style="360" customWidth="1"/>
    <col min="5893" max="5893" width="8" style="360" customWidth="1"/>
    <col min="5894" max="5894" width="7.6640625" style="360" customWidth="1"/>
    <col min="5895" max="5895" width="8" style="360" customWidth="1"/>
    <col min="5896" max="5896" width="7.88671875" style="360" customWidth="1"/>
    <col min="5897" max="5897" width="2.33203125" style="360" customWidth="1"/>
    <col min="5898" max="5898" width="25.5546875" style="360" customWidth="1"/>
    <col min="5899" max="6144" width="8.88671875" style="360"/>
    <col min="6145" max="6145" width="27.6640625" style="360" customWidth="1"/>
    <col min="6146" max="6146" width="10.88671875" style="360" customWidth="1"/>
    <col min="6147" max="6147" width="8" style="360" customWidth="1"/>
    <col min="6148" max="6148" width="7.6640625" style="360" customWidth="1"/>
    <col min="6149" max="6149" width="8" style="360" customWidth="1"/>
    <col min="6150" max="6150" width="7.6640625" style="360" customWidth="1"/>
    <col min="6151" max="6151" width="8" style="360" customWidth="1"/>
    <col min="6152" max="6152" width="7.88671875" style="360" customWidth="1"/>
    <col min="6153" max="6153" width="2.33203125" style="360" customWidth="1"/>
    <col min="6154" max="6154" width="25.5546875" style="360" customWidth="1"/>
    <col min="6155" max="6400" width="8.88671875" style="360"/>
    <col min="6401" max="6401" width="27.6640625" style="360" customWidth="1"/>
    <col min="6402" max="6402" width="10.88671875" style="360" customWidth="1"/>
    <col min="6403" max="6403" width="8" style="360" customWidth="1"/>
    <col min="6404" max="6404" width="7.6640625" style="360" customWidth="1"/>
    <col min="6405" max="6405" width="8" style="360" customWidth="1"/>
    <col min="6406" max="6406" width="7.6640625" style="360" customWidth="1"/>
    <col min="6407" max="6407" width="8" style="360" customWidth="1"/>
    <col min="6408" max="6408" width="7.88671875" style="360" customWidth="1"/>
    <col min="6409" max="6409" width="2.33203125" style="360" customWidth="1"/>
    <col min="6410" max="6410" width="25.5546875" style="360" customWidth="1"/>
    <col min="6411" max="6656" width="8.88671875" style="360"/>
    <col min="6657" max="6657" width="27.6640625" style="360" customWidth="1"/>
    <col min="6658" max="6658" width="10.88671875" style="360" customWidth="1"/>
    <col min="6659" max="6659" width="8" style="360" customWidth="1"/>
    <col min="6660" max="6660" width="7.6640625" style="360" customWidth="1"/>
    <col min="6661" max="6661" width="8" style="360" customWidth="1"/>
    <col min="6662" max="6662" width="7.6640625" style="360" customWidth="1"/>
    <col min="6663" max="6663" width="8" style="360" customWidth="1"/>
    <col min="6664" max="6664" width="7.88671875" style="360" customWidth="1"/>
    <col min="6665" max="6665" width="2.33203125" style="360" customWidth="1"/>
    <col min="6666" max="6666" width="25.5546875" style="360" customWidth="1"/>
    <col min="6667" max="6912" width="8.88671875" style="360"/>
    <col min="6913" max="6913" width="27.6640625" style="360" customWidth="1"/>
    <col min="6914" max="6914" width="10.88671875" style="360" customWidth="1"/>
    <col min="6915" max="6915" width="8" style="360" customWidth="1"/>
    <col min="6916" max="6916" width="7.6640625" style="360" customWidth="1"/>
    <col min="6917" max="6917" width="8" style="360" customWidth="1"/>
    <col min="6918" max="6918" width="7.6640625" style="360" customWidth="1"/>
    <col min="6919" max="6919" width="8" style="360" customWidth="1"/>
    <col min="6920" max="6920" width="7.88671875" style="360" customWidth="1"/>
    <col min="6921" max="6921" width="2.33203125" style="360" customWidth="1"/>
    <col min="6922" max="6922" width="25.5546875" style="360" customWidth="1"/>
    <col min="6923" max="7168" width="8.88671875" style="360"/>
    <col min="7169" max="7169" width="27.6640625" style="360" customWidth="1"/>
    <col min="7170" max="7170" width="10.88671875" style="360" customWidth="1"/>
    <col min="7171" max="7171" width="8" style="360" customWidth="1"/>
    <col min="7172" max="7172" width="7.6640625" style="360" customWidth="1"/>
    <col min="7173" max="7173" width="8" style="360" customWidth="1"/>
    <col min="7174" max="7174" width="7.6640625" style="360" customWidth="1"/>
    <col min="7175" max="7175" width="8" style="360" customWidth="1"/>
    <col min="7176" max="7176" width="7.88671875" style="360" customWidth="1"/>
    <col min="7177" max="7177" width="2.33203125" style="360" customWidth="1"/>
    <col min="7178" max="7178" width="25.5546875" style="360" customWidth="1"/>
    <col min="7179" max="7424" width="8.88671875" style="360"/>
    <col min="7425" max="7425" width="27.6640625" style="360" customWidth="1"/>
    <col min="7426" max="7426" width="10.88671875" style="360" customWidth="1"/>
    <col min="7427" max="7427" width="8" style="360" customWidth="1"/>
    <col min="7428" max="7428" width="7.6640625" style="360" customWidth="1"/>
    <col min="7429" max="7429" width="8" style="360" customWidth="1"/>
    <col min="7430" max="7430" width="7.6640625" style="360" customWidth="1"/>
    <col min="7431" max="7431" width="8" style="360" customWidth="1"/>
    <col min="7432" max="7432" width="7.88671875" style="360" customWidth="1"/>
    <col min="7433" max="7433" width="2.33203125" style="360" customWidth="1"/>
    <col min="7434" max="7434" width="25.5546875" style="360" customWidth="1"/>
    <col min="7435" max="7680" width="8.88671875" style="360"/>
    <col min="7681" max="7681" width="27.6640625" style="360" customWidth="1"/>
    <col min="7682" max="7682" width="10.88671875" style="360" customWidth="1"/>
    <col min="7683" max="7683" width="8" style="360" customWidth="1"/>
    <col min="7684" max="7684" width="7.6640625" style="360" customWidth="1"/>
    <col min="7685" max="7685" width="8" style="360" customWidth="1"/>
    <col min="7686" max="7686" width="7.6640625" style="360" customWidth="1"/>
    <col min="7687" max="7687" width="8" style="360" customWidth="1"/>
    <col min="7688" max="7688" width="7.88671875" style="360" customWidth="1"/>
    <col min="7689" max="7689" width="2.33203125" style="360" customWidth="1"/>
    <col min="7690" max="7690" width="25.5546875" style="360" customWidth="1"/>
    <col min="7691" max="7936" width="8.88671875" style="360"/>
    <col min="7937" max="7937" width="27.6640625" style="360" customWidth="1"/>
    <col min="7938" max="7938" width="10.88671875" style="360" customWidth="1"/>
    <col min="7939" max="7939" width="8" style="360" customWidth="1"/>
    <col min="7940" max="7940" width="7.6640625" style="360" customWidth="1"/>
    <col min="7941" max="7941" width="8" style="360" customWidth="1"/>
    <col min="7942" max="7942" width="7.6640625" style="360" customWidth="1"/>
    <col min="7943" max="7943" width="8" style="360" customWidth="1"/>
    <col min="7944" max="7944" width="7.88671875" style="360" customWidth="1"/>
    <col min="7945" max="7945" width="2.33203125" style="360" customWidth="1"/>
    <col min="7946" max="7946" width="25.5546875" style="360" customWidth="1"/>
    <col min="7947" max="8192" width="8.88671875" style="360"/>
    <col min="8193" max="8193" width="27.6640625" style="360" customWidth="1"/>
    <col min="8194" max="8194" width="10.88671875" style="360" customWidth="1"/>
    <col min="8195" max="8195" width="8" style="360" customWidth="1"/>
    <col min="8196" max="8196" width="7.6640625" style="360" customWidth="1"/>
    <col min="8197" max="8197" width="8" style="360" customWidth="1"/>
    <col min="8198" max="8198" width="7.6640625" style="360" customWidth="1"/>
    <col min="8199" max="8199" width="8" style="360" customWidth="1"/>
    <col min="8200" max="8200" width="7.88671875" style="360" customWidth="1"/>
    <col min="8201" max="8201" width="2.33203125" style="360" customWidth="1"/>
    <col min="8202" max="8202" width="25.5546875" style="360" customWidth="1"/>
    <col min="8203" max="8448" width="8.88671875" style="360"/>
    <col min="8449" max="8449" width="27.6640625" style="360" customWidth="1"/>
    <col min="8450" max="8450" width="10.88671875" style="360" customWidth="1"/>
    <col min="8451" max="8451" width="8" style="360" customWidth="1"/>
    <col min="8452" max="8452" width="7.6640625" style="360" customWidth="1"/>
    <col min="8453" max="8453" width="8" style="360" customWidth="1"/>
    <col min="8454" max="8454" width="7.6640625" style="360" customWidth="1"/>
    <col min="8455" max="8455" width="8" style="360" customWidth="1"/>
    <col min="8456" max="8456" width="7.88671875" style="360" customWidth="1"/>
    <col min="8457" max="8457" width="2.33203125" style="360" customWidth="1"/>
    <col min="8458" max="8458" width="25.5546875" style="360" customWidth="1"/>
    <col min="8459" max="8704" width="8.88671875" style="360"/>
    <col min="8705" max="8705" width="27.6640625" style="360" customWidth="1"/>
    <col min="8706" max="8706" width="10.88671875" style="360" customWidth="1"/>
    <col min="8707" max="8707" width="8" style="360" customWidth="1"/>
    <col min="8708" max="8708" width="7.6640625" style="360" customWidth="1"/>
    <col min="8709" max="8709" width="8" style="360" customWidth="1"/>
    <col min="8710" max="8710" width="7.6640625" style="360" customWidth="1"/>
    <col min="8711" max="8711" width="8" style="360" customWidth="1"/>
    <col min="8712" max="8712" width="7.88671875" style="360" customWidth="1"/>
    <col min="8713" max="8713" width="2.33203125" style="360" customWidth="1"/>
    <col min="8714" max="8714" width="25.5546875" style="360" customWidth="1"/>
    <col min="8715" max="8960" width="8.88671875" style="360"/>
    <col min="8961" max="8961" width="27.6640625" style="360" customWidth="1"/>
    <col min="8962" max="8962" width="10.88671875" style="360" customWidth="1"/>
    <col min="8963" max="8963" width="8" style="360" customWidth="1"/>
    <col min="8964" max="8964" width="7.6640625" style="360" customWidth="1"/>
    <col min="8965" max="8965" width="8" style="360" customWidth="1"/>
    <col min="8966" max="8966" width="7.6640625" style="360" customWidth="1"/>
    <col min="8967" max="8967" width="8" style="360" customWidth="1"/>
    <col min="8968" max="8968" width="7.88671875" style="360" customWidth="1"/>
    <col min="8969" max="8969" width="2.33203125" style="360" customWidth="1"/>
    <col min="8970" max="8970" width="25.5546875" style="360" customWidth="1"/>
    <col min="8971" max="9216" width="8.88671875" style="360"/>
    <col min="9217" max="9217" width="27.6640625" style="360" customWidth="1"/>
    <col min="9218" max="9218" width="10.88671875" style="360" customWidth="1"/>
    <col min="9219" max="9219" width="8" style="360" customWidth="1"/>
    <col min="9220" max="9220" width="7.6640625" style="360" customWidth="1"/>
    <col min="9221" max="9221" width="8" style="360" customWidth="1"/>
    <col min="9222" max="9222" width="7.6640625" style="360" customWidth="1"/>
    <col min="9223" max="9223" width="8" style="360" customWidth="1"/>
    <col min="9224" max="9224" width="7.88671875" style="360" customWidth="1"/>
    <col min="9225" max="9225" width="2.33203125" style="360" customWidth="1"/>
    <col min="9226" max="9226" width="25.5546875" style="360" customWidth="1"/>
    <col min="9227" max="9472" width="8.88671875" style="360"/>
    <col min="9473" max="9473" width="27.6640625" style="360" customWidth="1"/>
    <col min="9474" max="9474" width="10.88671875" style="360" customWidth="1"/>
    <col min="9475" max="9475" width="8" style="360" customWidth="1"/>
    <col min="9476" max="9476" width="7.6640625" style="360" customWidth="1"/>
    <col min="9477" max="9477" width="8" style="360" customWidth="1"/>
    <col min="9478" max="9478" width="7.6640625" style="360" customWidth="1"/>
    <col min="9479" max="9479" width="8" style="360" customWidth="1"/>
    <col min="9480" max="9480" width="7.88671875" style="360" customWidth="1"/>
    <col min="9481" max="9481" width="2.33203125" style="360" customWidth="1"/>
    <col min="9482" max="9482" width="25.5546875" style="360" customWidth="1"/>
    <col min="9483" max="9728" width="8.88671875" style="360"/>
    <col min="9729" max="9729" width="27.6640625" style="360" customWidth="1"/>
    <col min="9730" max="9730" width="10.88671875" style="360" customWidth="1"/>
    <col min="9731" max="9731" width="8" style="360" customWidth="1"/>
    <col min="9732" max="9732" width="7.6640625" style="360" customWidth="1"/>
    <col min="9733" max="9733" width="8" style="360" customWidth="1"/>
    <col min="9734" max="9734" width="7.6640625" style="360" customWidth="1"/>
    <col min="9735" max="9735" width="8" style="360" customWidth="1"/>
    <col min="9736" max="9736" width="7.88671875" style="360" customWidth="1"/>
    <col min="9737" max="9737" width="2.33203125" style="360" customWidth="1"/>
    <col min="9738" max="9738" width="25.5546875" style="360" customWidth="1"/>
    <col min="9739" max="9984" width="8.88671875" style="360"/>
    <col min="9985" max="9985" width="27.6640625" style="360" customWidth="1"/>
    <col min="9986" max="9986" width="10.88671875" style="360" customWidth="1"/>
    <col min="9987" max="9987" width="8" style="360" customWidth="1"/>
    <col min="9988" max="9988" width="7.6640625" style="360" customWidth="1"/>
    <col min="9989" max="9989" width="8" style="360" customWidth="1"/>
    <col min="9990" max="9990" width="7.6640625" style="360" customWidth="1"/>
    <col min="9991" max="9991" width="8" style="360" customWidth="1"/>
    <col min="9992" max="9992" width="7.88671875" style="360" customWidth="1"/>
    <col min="9993" max="9993" width="2.33203125" style="360" customWidth="1"/>
    <col min="9994" max="9994" width="25.5546875" style="360" customWidth="1"/>
    <col min="9995" max="10240" width="8.88671875" style="360"/>
    <col min="10241" max="10241" width="27.6640625" style="360" customWidth="1"/>
    <col min="10242" max="10242" width="10.88671875" style="360" customWidth="1"/>
    <col min="10243" max="10243" width="8" style="360" customWidth="1"/>
    <col min="10244" max="10244" width="7.6640625" style="360" customWidth="1"/>
    <col min="10245" max="10245" width="8" style="360" customWidth="1"/>
    <col min="10246" max="10246" width="7.6640625" style="360" customWidth="1"/>
    <col min="10247" max="10247" width="8" style="360" customWidth="1"/>
    <col min="10248" max="10248" width="7.88671875" style="360" customWidth="1"/>
    <col min="10249" max="10249" width="2.33203125" style="360" customWidth="1"/>
    <col min="10250" max="10250" width="25.5546875" style="360" customWidth="1"/>
    <col min="10251" max="10496" width="8.88671875" style="360"/>
    <col min="10497" max="10497" width="27.6640625" style="360" customWidth="1"/>
    <col min="10498" max="10498" width="10.88671875" style="360" customWidth="1"/>
    <col min="10499" max="10499" width="8" style="360" customWidth="1"/>
    <col min="10500" max="10500" width="7.6640625" style="360" customWidth="1"/>
    <col min="10501" max="10501" width="8" style="360" customWidth="1"/>
    <col min="10502" max="10502" width="7.6640625" style="360" customWidth="1"/>
    <col min="10503" max="10503" width="8" style="360" customWidth="1"/>
    <col min="10504" max="10504" width="7.88671875" style="360" customWidth="1"/>
    <col min="10505" max="10505" width="2.33203125" style="360" customWidth="1"/>
    <col min="10506" max="10506" width="25.5546875" style="360" customWidth="1"/>
    <col min="10507" max="10752" width="8.88671875" style="360"/>
    <col min="10753" max="10753" width="27.6640625" style="360" customWidth="1"/>
    <col min="10754" max="10754" width="10.88671875" style="360" customWidth="1"/>
    <col min="10755" max="10755" width="8" style="360" customWidth="1"/>
    <col min="10756" max="10756" width="7.6640625" style="360" customWidth="1"/>
    <col min="10757" max="10757" width="8" style="360" customWidth="1"/>
    <col min="10758" max="10758" width="7.6640625" style="360" customWidth="1"/>
    <col min="10759" max="10759" width="8" style="360" customWidth="1"/>
    <col min="10760" max="10760" width="7.88671875" style="360" customWidth="1"/>
    <col min="10761" max="10761" width="2.33203125" style="360" customWidth="1"/>
    <col min="10762" max="10762" width="25.5546875" style="360" customWidth="1"/>
    <col min="10763" max="11008" width="8.88671875" style="360"/>
    <col min="11009" max="11009" width="27.6640625" style="360" customWidth="1"/>
    <col min="11010" max="11010" width="10.88671875" style="360" customWidth="1"/>
    <col min="11011" max="11011" width="8" style="360" customWidth="1"/>
    <col min="11012" max="11012" width="7.6640625" style="360" customWidth="1"/>
    <col min="11013" max="11013" width="8" style="360" customWidth="1"/>
    <col min="11014" max="11014" width="7.6640625" style="360" customWidth="1"/>
    <col min="11015" max="11015" width="8" style="360" customWidth="1"/>
    <col min="11016" max="11016" width="7.88671875" style="360" customWidth="1"/>
    <col min="11017" max="11017" width="2.33203125" style="360" customWidth="1"/>
    <col min="11018" max="11018" width="25.5546875" style="360" customWidth="1"/>
    <col min="11019" max="11264" width="8.88671875" style="360"/>
    <col min="11265" max="11265" width="27.6640625" style="360" customWidth="1"/>
    <col min="11266" max="11266" width="10.88671875" style="360" customWidth="1"/>
    <col min="11267" max="11267" width="8" style="360" customWidth="1"/>
    <col min="11268" max="11268" width="7.6640625" style="360" customWidth="1"/>
    <col min="11269" max="11269" width="8" style="360" customWidth="1"/>
    <col min="11270" max="11270" width="7.6640625" style="360" customWidth="1"/>
    <col min="11271" max="11271" width="8" style="360" customWidth="1"/>
    <col min="11272" max="11272" width="7.88671875" style="360" customWidth="1"/>
    <col min="11273" max="11273" width="2.33203125" style="360" customWidth="1"/>
    <col min="11274" max="11274" width="25.5546875" style="360" customWidth="1"/>
    <col min="11275" max="11520" width="8.88671875" style="360"/>
    <col min="11521" max="11521" width="27.6640625" style="360" customWidth="1"/>
    <col min="11522" max="11522" width="10.88671875" style="360" customWidth="1"/>
    <col min="11523" max="11523" width="8" style="360" customWidth="1"/>
    <col min="11524" max="11524" width="7.6640625" style="360" customWidth="1"/>
    <col min="11525" max="11525" width="8" style="360" customWidth="1"/>
    <col min="11526" max="11526" width="7.6640625" style="360" customWidth="1"/>
    <col min="11527" max="11527" width="8" style="360" customWidth="1"/>
    <col min="11528" max="11528" width="7.88671875" style="360" customWidth="1"/>
    <col min="11529" max="11529" width="2.33203125" style="360" customWidth="1"/>
    <col min="11530" max="11530" width="25.5546875" style="360" customWidth="1"/>
    <col min="11531" max="11776" width="8.88671875" style="360"/>
    <col min="11777" max="11777" width="27.6640625" style="360" customWidth="1"/>
    <col min="11778" max="11778" width="10.88671875" style="360" customWidth="1"/>
    <col min="11779" max="11779" width="8" style="360" customWidth="1"/>
    <col min="11780" max="11780" width="7.6640625" style="360" customWidth="1"/>
    <col min="11781" max="11781" width="8" style="360" customWidth="1"/>
    <col min="11782" max="11782" width="7.6640625" style="360" customWidth="1"/>
    <col min="11783" max="11783" width="8" style="360" customWidth="1"/>
    <col min="11784" max="11784" width="7.88671875" style="360" customWidth="1"/>
    <col min="11785" max="11785" width="2.33203125" style="360" customWidth="1"/>
    <col min="11786" max="11786" width="25.5546875" style="360" customWidth="1"/>
    <col min="11787" max="12032" width="8.88671875" style="360"/>
    <col min="12033" max="12033" width="27.6640625" style="360" customWidth="1"/>
    <col min="12034" max="12034" width="10.88671875" style="360" customWidth="1"/>
    <col min="12035" max="12035" width="8" style="360" customWidth="1"/>
    <col min="12036" max="12036" width="7.6640625" style="360" customWidth="1"/>
    <col min="12037" max="12037" width="8" style="360" customWidth="1"/>
    <col min="12038" max="12038" width="7.6640625" style="360" customWidth="1"/>
    <col min="12039" max="12039" width="8" style="360" customWidth="1"/>
    <col min="12040" max="12040" width="7.88671875" style="360" customWidth="1"/>
    <col min="12041" max="12041" width="2.33203125" style="360" customWidth="1"/>
    <col min="12042" max="12042" width="25.5546875" style="360" customWidth="1"/>
    <col min="12043" max="12288" width="8.88671875" style="360"/>
    <col min="12289" max="12289" width="27.6640625" style="360" customWidth="1"/>
    <col min="12290" max="12290" width="10.88671875" style="360" customWidth="1"/>
    <col min="12291" max="12291" width="8" style="360" customWidth="1"/>
    <col min="12292" max="12292" width="7.6640625" style="360" customWidth="1"/>
    <col min="12293" max="12293" width="8" style="360" customWidth="1"/>
    <col min="12294" max="12294" width="7.6640625" style="360" customWidth="1"/>
    <col min="12295" max="12295" width="8" style="360" customWidth="1"/>
    <col min="12296" max="12296" width="7.88671875" style="360" customWidth="1"/>
    <col min="12297" max="12297" width="2.33203125" style="360" customWidth="1"/>
    <col min="12298" max="12298" width="25.5546875" style="360" customWidth="1"/>
    <col min="12299" max="12544" width="8.88671875" style="360"/>
    <col min="12545" max="12545" width="27.6640625" style="360" customWidth="1"/>
    <col min="12546" max="12546" width="10.88671875" style="360" customWidth="1"/>
    <col min="12547" max="12547" width="8" style="360" customWidth="1"/>
    <col min="12548" max="12548" width="7.6640625" style="360" customWidth="1"/>
    <col min="12549" max="12549" width="8" style="360" customWidth="1"/>
    <col min="12550" max="12550" width="7.6640625" style="360" customWidth="1"/>
    <col min="12551" max="12551" width="8" style="360" customWidth="1"/>
    <col min="12552" max="12552" width="7.88671875" style="360" customWidth="1"/>
    <col min="12553" max="12553" width="2.33203125" style="360" customWidth="1"/>
    <col min="12554" max="12554" width="25.5546875" style="360" customWidth="1"/>
    <col min="12555" max="12800" width="8.88671875" style="360"/>
    <col min="12801" max="12801" width="27.6640625" style="360" customWidth="1"/>
    <col min="12802" max="12802" width="10.88671875" style="360" customWidth="1"/>
    <col min="12803" max="12803" width="8" style="360" customWidth="1"/>
    <col min="12804" max="12804" width="7.6640625" style="360" customWidth="1"/>
    <col min="12805" max="12805" width="8" style="360" customWidth="1"/>
    <col min="12806" max="12806" width="7.6640625" style="360" customWidth="1"/>
    <col min="12807" max="12807" width="8" style="360" customWidth="1"/>
    <col min="12808" max="12808" width="7.88671875" style="360" customWidth="1"/>
    <col min="12809" max="12809" width="2.33203125" style="360" customWidth="1"/>
    <col min="12810" max="12810" width="25.5546875" style="360" customWidth="1"/>
    <col min="12811" max="13056" width="8.88671875" style="360"/>
    <col min="13057" max="13057" width="27.6640625" style="360" customWidth="1"/>
    <col min="13058" max="13058" width="10.88671875" style="360" customWidth="1"/>
    <col min="13059" max="13059" width="8" style="360" customWidth="1"/>
    <col min="13060" max="13060" width="7.6640625" style="360" customWidth="1"/>
    <col min="13061" max="13061" width="8" style="360" customWidth="1"/>
    <col min="13062" max="13062" width="7.6640625" style="360" customWidth="1"/>
    <col min="13063" max="13063" width="8" style="360" customWidth="1"/>
    <col min="13064" max="13064" width="7.88671875" style="360" customWidth="1"/>
    <col min="13065" max="13065" width="2.33203125" style="360" customWidth="1"/>
    <col min="13066" max="13066" width="25.5546875" style="360" customWidth="1"/>
    <col min="13067" max="13312" width="8.88671875" style="360"/>
    <col min="13313" max="13313" width="27.6640625" style="360" customWidth="1"/>
    <col min="13314" max="13314" width="10.88671875" style="360" customWidth="1"/>
    <col min="13315" max="13315" width="8" style="360" customWidth="1"/>
    <col min="13316" max="13316" width="7.6640625" style="360" customWidth="1"/>
    <col min="13317" max="13317" width="8" style="360" customWidth="1"/>
    <col min="13318" max="13318" width="7.6640625" style="360" customWidth="1"/>
    <col min="13319" max="13319" width="8" style="360" customWidth="1"/>
    <col min="13320" max="13320" width="7.88671875" style="360" customWidth="1"/>
    <col min="13321" max="13321" width="2.33203125" style="360" customWidth="1"/>
    <col min="13322" max="13322" width="25.5546875" style="360" customWidth="1"/>
    <col min="13323" max="13568" width="8.88671875" style="360"/>
    <col min="13569" max="13569" width="27.6640625" style="360" customWidth="1"/>
    <col min="13570" max="13570" width="10.88671875" style="360" customWidth="1"/>
    <col min="13571" max="13571" width="8" style="360" customWidth="1"/>
    <col min="13572" max="13572" width="7.6640625" style="360" customWidth="1"/>
    <col min="13573" max="13573" width="8" style="360" customWidth="1"/>
    <col min="13574" max="13574" width="7.6640625" style="360" customWidth="1"/>
    <col min="13575" max="13575" width="8" style="360" customWidth="1"/>
    <col min="13576" max="13576" width="7.88671875" style="360" customWidth="1"/>
    <col min="13577" max="13577" width="2.33203125" style="360" customWidth="1"/>
    <col min="13578" max="13578" width="25.5546875" style="360" customWidth="1"/>
    <col min="13579" max="13824" width="8.88671875" style="360"/>
    <col min="13825" max="13825" width="27.6640625" style="360" customWidth="1"/>
    <col min="13826" max="13826" width="10.88671875" style="360" customWidth="1"/>
    <col min="13827" max="13827" width="8" style="360" customWidth="1"/>
    <col min="13828" max="13828" width="7.6640625" style="360" customWidth="1"/>
    <col min="13829" max="13829" width="8" style="360" customWidth="1"/>
    <col min="13830" max="13830" width="7.6640625" style="360" customWidth="1"/>
    <col min="13831" max="13831" width="8" style="360" customWidth="1"/>
    <col min="13832" max="13832" width="7.88671875" style="360" customWidth="1"/>
    <col min="13833" max="13833" width="2.33203125" style="360" customWidth="1"/>
    <col min="13834" max="13834" width="25.5546875" style="360" customWidth="1"/>
    <col min="13835" max="14080" width="8.88671875" style="360"/>
    <col min="14081" max="14081" width="27.6640625" style="360" customWidth="1"/>
    <col min="14082" max="14082" width="10.88671875" style="360" customWidth="1"/>
    <col min="14083" max="14083" width="8" style="360" customWidth="1"/>
    <col min="14084" max="14084" width="7.6640625" style="360" customWidth="1"/>
    <col min="14085" max="14085" width="8" style="360" customWidth="1"/>
    <col min="14086" max="14086" width="7.6640625" style="360" customWidth="1"/>
    <col min="14087" max="14087" width="8" style="360" customWidth="1"/>
    <col min="14088" max="14088" width="7.88671875" style="360" customWidth="1"/>
    <col min="14089" max="14089" width="2.33203125" style="360" customWidth="1"/>
    <col min="14090" max="14090" width="25.5546875" style="360" customWidth="1"/>
    <col min="14091" max="14336" width="8.88671875" style="360"/>
    <col min="14337" max="14337" width="27.6640625" style="360" customWidth="1"/>
    <col min="14338" max="14338" width="10.88671875" style="360" customWidth="1"/>
    <col min="14339" max="14339" width="8" style="360" customWidth="1"/>
    <col min="14340" max="14340" width="7.6640625" style="360" customWidth="1"/>
    <col min="14341" max="14341" width="8" style="360" customWidth="1"/>
    <col min="14342" max="14342" width="7.6640625" style="360" customWidth="1"/>
    <col min="14343" max="14343" width="8" style="360" customWidth="1"/>
    <col min="14344" max="14344" width="7.88671875" style="360" customWidth="1"/>
    <col min="14345" max="14345" width="2.33203125" style="360" customWidth="1"/>
    <col min="14346" max="14346" width="25.5546875" style="360" customWidth="1"/>
    <col min="14347" max="14592" width="8.88671875" style="360"/>
    <col min="14593" max="14593" width="27.6640625" style="360" customWidth="1"/>
    <col min="14594" max="14594" width="10.88671875" style="360" customWidth="1"/>
    <col min="14595" max="14595" width="8" style="360" customWidth="1"/>
    <col min="14596" max="14596" width="7.6640625" style="360" customWidth="1"/>
    <col min="14597" max="14597" width="8" style="360" customWidth="1"/>
    <col min="14598" max="14598" width="7.6640625" style="360" customWidth="1"/>
    <col min="14599" max="14599" width="8" style="360" customWidth="1"/>
    <col min="14600" max="14600" width="7.88671875" style="360" customWidth="1"/>
    <col min="14601" max="14601" width="2.33203125" style="360" customWidth="1"/>
    <col min="14602" max="14602" width="25.5546875" style="360" customWidth="1"/>
    <col min="14603" max="14848" width="8.88671875" style="360"/>
    <col min="14849" max="14849" width="27.6640625" style="360" customWidth="1"/>
    <col min="14850" max="14850" width="10.88671875" style="360" customWidth="1"/>
    <col min="14851" max="14851" width="8" style="360" customWidth="1"/>
    <col min="14852" max="14852" width="7.6640625" style="360" customWidth="1"/>
    <col min="14853" max="14853" width="8" style="360" customWidth="1"/>
    <col min="14854" max="14854" width="7.6640625" style="360" customWidth="1"/>
    <col min="14855" max="14855" width="8" style="360" customWidth="1"/>
    <col min="14856" max="14856" width="7.88671875" style="360" customWidth="1"/>
    <col min="14857" max="14857" width="2.33203125" style="360" customWidth="1"/>
    <col min="14858" max="14858" width="25.5546875" style="360" customWidth="1"/>
    <col min="14859" max="15104" width="8.88671875" style="360"/>
    <col min="15105" max="15105" width="27.6640625" style="360" customWidth="1"/>
    <col min="15106" max="15106" width="10.88671875" style="360" customWidth="1"/>
    <col min="15107" max="15107" width="8" style="360" customWidth="1"/>
    <col min="15108" max="15108" width="7.6640625" style="360" customWidth="1"/>
    <col min="15109" max="15109" width="8" style="360" customWidth="1"/>
    <col min="15110" max="15110" width="7.6640625" style="360" customWidth="1"/>
    <col min="15111" max="15111" width="8" style="360" customWidth="1"/>
    <col min="15112" max="15112" width="7.88671875" style="360" customWidth="1"/>
    <col min="15113" max="15113" width="2.33203125" style="360" customWidth="1"/>
    <col min="15114" max="15114" width="25.5546875" style="360" customWidth="1"/>
    <col min="15115" max="15360" width="8.88671875" style="360"/>
    <col min="15361" max="15361" width="27.6640625" style="360" customWidth="1"/>
    <col min="15362" max="15362" width="10.88671875" style="360" customWidth="1"/>
    <col min="15363" max="15363" width="8" style="360" customWidth="1"/>
    <col min="15364" max="15364" width="7.6640625" style="360" customWidth="1"/>
    <col min="15365" max="15365" width="8" style="360" customWidth="1"/>
    <col min="15366" max="15366" width="7.6640625" style="360" customWidth="1"/>
    <col min="15367" max="15367" width="8" style="360" customWidth="1"/>
    <col min="15368" max="15368" width="7.88671875" style="360" customWidth="1"/>
    <col min="15369" max="15369" width="2.33203125" style="360" customWidth="1"/>
    <col min="15370" max="15370" width="25.5546875" style="360" customWidth="1"/>
    <col min="15371" max="15616" width="8.88671875" style="360"/>
    <col min="15617" max="15617" width="27.6640625" style="360" customWidth="1"/>
    <col min="15618" max="15618" width="10.88671875" style="360" customWidth="1"/>
    <col min="15619" max="15619" width="8" style="360" customWidth="1"/>
    <col min="15620" max="15620" width="7.6640625" style="360" customWidth="1"/>
    <col min="15621" max="15621" width="8" style="360" customWidth="1"/>
    <col min="15622" max="15622" width="7.6640625" style="360" customWidth="1"/>
    <col min="15623" max="15623" width="8" style="360" customWidth="1"/>
    <col min="15624" max="15624" width="7.88671875" style="360" customWidth="1"/>
    <col min="15625" max="15625" width="2.33203125" style="360" customWidth="1"/>
    <col min="15626" max="15626" width="25.5546875" style="360" customWidth="1"/>
    <col min="15627" max="15872" width="8.88671875" style="360"/>
    <col min="15873" max="15873" width="27.6640625" style="360" customWidth="1"/>
    <col min="15874" max="15874" width="10.88671875" style="360" customWidth="1"/>
    <col min="15875" max="15875" width="8" style="360" customWidth="1"/>
    <col min="15876" max="15876" width="7.6640625" style="360" customWidth="1"/>
    <col min="15877" max="15877" width="8" style="360" customWidth="1"/>
    <col min="15878" max="15878" width="7.6640625" style="360" customWidth="1"/>
    <col min="15879" max="15879" width="8" style="360" customWidth="1"/>
    <col min="15880" max="15880" width="7.88671875" style="360" customWidth="1"/>
    <col min="15881" max="15881" width="2.33203125" style="360" customWidth="1"/>
    <col min="15882" max="15882" width="25.5546875" style="360" customWidth="1"/>
    <col min="15883" max="16128" width="8.88671875" style="360"/>
    <col min="16129" max="16129" width="27.6640625" style="360" customWidth="1"/>
    <col min="16130" max="16130" width="10.88671875" style="360" customWidth="1"/>
    <col min="16131" max="16131" width="8" style="360" customWidth="1"/>
    <col min="16132" max="16132" width="7.6640625" style="360" customWidth="1"/>
    <col min="16133" max="16133" width="8" style="360" customWidth="1"/>
    <col min="16134" max="16134" width="7.6640625" style="360" customWidth="1"/>
    <col min="16135" max="16135" width="8" style="360" customWidth="1"/>
    <col min="16136" max="16136" width="7.88671875" style="360" customWidth="1"/>
    <col min="16137" max="16137" width="2.33203125" style="360" customWidth="1"/>
    <col min="16138" max="16138" width="25.5546875" style="360" customWidth="1"/>
    <col min="16139" max="16384" width="8.88671875" style="360"/>
  </cols>
  <sheetData>
    <row r="1" spans="1:17" ht="36.75" customHeight="1">
      <c r="A1" s="547" t="s">
        <v>463</v>
      </c>
      <c r="B1" s="548"/>
      <c r="C1" s="548"/>
      <c r="D1" s="548"/>
      <c r="E1" s="548"/>
      <c r="F1" s="548"/>
      <c r="G1" s="548"/>
      <c r="H1" s="548"/>
      <c r="I1" s="548"/>
    </row>
    <row r="2" spans="1:17" ht="4.5" customHeight="1">
      <c r="A2" s="327"/>
      <c r="B2" s="368"/>
      <c r="C2" s="369"/>
      <c r="D2" s="368"/>
      <c r="E2" s="368"/>
      <c r="F2" s="368"/>
      <c r="G2" s="368"/>
      <c r="H2" s="368"/>
    </row>
    <row r="3" spans="1:17">
      <c r="A3" s="370"/>
      <c r="B3" s="371" t="s">
        <v>0</v>
      </c>
      <c r="C3" s="372" t="s">
        <v>1</v>
      </c>
      <c r="D3" s="373"/>
      <c r="E3" s="373"/>
      <c r="F3" s="373"/>
      <c r="G3" s="373"/>
      <c r="H3" s="373"/>
    </row>
    <row r="4" spans="1:17">
      <c r="A4" s="374" t="s">
        <v>2</v>
      </c>
      <c r="B4" s="375" t="s">
        <v>3</v>
      </c>
      <c r="C4" s="375" t="s">
        <v>4</v>
      </c>
      <c r="D4" s="376" t="s">
        <v>5</v>
      </c>
      <c r="E4" s="377" t="s">
        <v>4</v>
      </c>
      <c r="F4" s="378" t="s">
        <v>5</v>
      </c>
      <c r="G4" s="377" t="s">
        <v>4</v>
      </c>
      <c r="H4" s="378" t="s">
        <v>5</v>
      </c>
    </row>
    <row r="5" spans="1:17">
      <c r="A5" s="27"/>
      <c r="B5" s="379"/>
      <c r="C5" s="380"/>
      <c r="D5" s="368"/>
      <c r="E5" s="368"/>
      <c r="F5" s="368"/>
      <c r="G5" s="368"/>
      <c r="H5" s="368"/>
    </row>
    <row r="6" spans="1:17">
      <c r="A6" t="s">
        <v>6</v>
      </c>
      <c r="B6" s="381">
        <v>5.7999999999999995E-7</v>
      </c>
      <c r="C6" s="380" t="s">
        <v>7</v>
      </c>
      <c r="D6" s="382">
        <v>0.64</v>
      </c>
      <c r="E6" s="383" t="s">
        <v>8</v>
      </c>
      <c r="F6" s="382">
        <v>0.36</v>
      </c>
      <c r="I6" s="327" t="s">
        <v>422</v>
      </c>
      <c r="J6"/>
      <c r="K6" s="384"/>
      <c r="L6"/>
      <c r="M6" s="384"/>
      <c r="N6"/>
      <c r="O6" s="384"/>
      <c r="P6"/>
      <c r="Q6" s="384"/>
    </row>
    <row r="7" spans="1:17">
      <c r="A7" s="211" t="s">
        <v>9</v>
      </c>
      <c r="B7" s="385">
        <v>0.88</v>
      </c>
      <c r="C7" s="380" t="s">
        <v>10</v>
      </c>
      <c r="D7" s="386">
        <v>0.12</v>
      </c>
      <c r="E7" s="387"/>
      <c r="F7" s="388"/>
      <c r="G7" s="387"/>
      <c r="H7" s="388"/>
      <c r="J7"/>
      <c r="K7" s="384"/>
      <c r="L7"/>
      <c r="M7" s="384"/>
      <c r="N7"/>
      <c r="O7" s="384"/>
      <c r="P7"/>
      <c r="Q7" s="384"/>
    </row>
    <row r="8" spans="1:17">
      <c r="A8" s="211" t="s">
        <v>11</v>
      </c>
      <c r="B8" s="385">
        <v>1</v>
      </c>
      <c r="C8" s="389"/>
      <c r="D8" s="388"/>
      <c r="E8" s="387"/>
      <c r="F8" s="388"/>
      <c r="G8" s="387"/>
      <c r="H8" s="388"/>
      <c r="J8"/>
      <c r="K8" s="384"/>
      <c r="L8"/>
      <c r="M8" s="384"/>
      <c r="N8"/>
      <c r="O8" s="384"/>
      <c r="P8"/>
      <c r="Q8" s="384"/>
    </row>
    <row r="9" spans="1:17">
      <c r="A9" s="211" t="s">
        <v>12</v>
      </c>
      <c r="B9" s="385">
        <v>0.94</v>
      </c>
      <c r="C9" s="380" t="s">
        <v>10</v>
      </c>
      <c r="D9" s="386">
        <v>0.06</v>
      </c>
      <c r="E9" s="387"/>
      <c r="F9" s="388"/>
      <c r="G9" s="387"/>
      <c r="H9" s="388"/>
      <c r="J9"/>
      <c r="K9" s="384"/>
      <c r="L9"/>
      <c r="M9" s="384"/>
      <c r="N9"/>
      <c r="O9" s="384"/>
      <c r="P9"/>
      <c r="Q9" s="384"/>
    </row>
    <row r="10" spans="1:17">
      <c r="A10" s="211" t="s">
        <v>13</v>
      </c>
      <c r="B10" s="385">
        <v>0.12</v>
      </c>
      <c r="C10" s="380" t="s">
        <v>10</v>
      </c>
      <c r="D10" s="386">
        <v>0.88</v>
      </c>
      <c r="E10" s="390"/>
      <c r="F10" s="388"/>
      <c r="G10" s="387"/>
      <c r="H10" s="388"/>
      <c r="J10"/>
      <c r="K10" s="384"/>
      <c r="L10"/>
      <c r="M10" s="384"/>
      <c r="N10"/>
      <c r="O10" s="384"/>
      <c r="P10"/>
      <c r="Q10" s="384"/>
    </row>
    <row r="11" spans="1:17">
      <c r="A11" s="211" t="s">
        <v>14</v>
      </c>
      <c r="B11" s="385">
        <v>2.9700000000000001E-2</v>
      </c>
      <c r="C11" s="380" t="s">
        <v>15</v>
      </c>
      <c r="D11" s="386">
        <v>0.86560000000000004</v>
      </c>
      <c r="E11" s="390" t="s">
        <v>10</v>
      </c>
      <c r="F11" s="386">
        <v>0.1046</v>
      </c>
      <c r="G11" s="387"/>
      <c r="H11" s="388"/>
      <c r="J11"/>
      <c r="K11" s="384"/>
      <c r="L11"/>
      <c r="M11" s="384"/>
      <c r="N11"/>
      <c r="O11" s="384"/>
      <c r="P11"/>
      <c r="Q11" s="384"/>
    </row>
    <row r="12" spans="1:17" s="327" customFormat="1" ht="13.2">
      <c r="A12" s="391" t="s">
        <v>16</v>
      </c>
      <c r="B12" s="385">
        <v>0.19</v>
      </c>
      <c r="C12" s="380" t="s">
        <v>17</v>
      </c>
      <c r="D12" s="386">
        <v>0.61</v>
      </c>
      <c r="E12" s="390" t="s">
        <v>18</v>
      </c>
      <c r="F12" s="386">
        <v>0.2</v>
      </c>
      <c r="G12" s="390" t="s">
        <v>19</v>
      </c>
      <c r="H12" s="386">
        <v>0</v>
      </c>
      <c r="J12" s="211"/>
      <c r="K12" s="392"/>
      <c r="L12" s="211"/>
      <c r="M12" s="392"/>
      <c r="N12" s="211"/>
      <c r="O12" s="392"/>
      <c r="P12" s="211"/>
      <c r="Q12" s="392"/>
    </row>
    <row r="13" spans="1:17" s="327" customFormat="1" ht="13.2">
      <c r="A13" s="211" t="s">
        <v>20</v>
      </c>
      <c r="B13" s="385">
        <v>0.16</v>
      </c>
      <c r="C13" s="380" t="s">
        <v>8</v>
      </c>
      <c r="D13" s="386">
        <v>0.81</v>
      </c>
      <c r="E13" s="390" t="s">
        <v>10</v>
      </c>
      <c r="F13" s="386">
        <v>2.9389999999999999E-2</v>
      </c>
      <c r="G13" s="390"/>
      <c r="H13" s="386"/>
      <c r="J13" s="211"/>
      <c r="K13" s="392"/>
      <c r="L13" s="211"/>
      <c r="M13" s="392"/>
      <c r="N13" s="211"/>
      <c r="O13" s="392"/>
      <c r="P13" s="211"/>
      <c r="Q13" s="392"/>
    </row>
    <row r="14" spans="1:17">
      <c r="A14" s="211" t="s">
        <v>21</v>
      </c>
      <c r="B14" s="385">
        <v>1</v>
      </c>
      <c r="C14" s="380"/>
      <c r="D14" s="386"/>
      <c r="E14" s="390"/>
      <c r="F14" s="386"/>
      <c r="G14" s="390"/>
      <c r="H14" s="388"/>
      <c r="J14"/>
      <c r="K14" s="384"/>
      <c r="L14"/>
      <c r="M14" s="384"/>
      <c r="N14"/>
      <c r="O14" s="384"/>
      <c r="P14"/>
      <c r="Q14" s="384"/>
    </row>
    <row r="15" spans="1:17">
      <c r="A15" s="211" t="s">
        <v>22</v>
      </c>
      <c r="B15" s="385">
        <v>1</v>
      </c>
      <c r="C15" s="380"/>
      <c r="D15" s="386"/>
      <c r="E15" s="390"/>
      <c r="F15" s="386"/>
      <c r="G15" s="390"/>
      <c r="H15" s="388"/>
      <c r="J15"/>
      <c r="K15" s="384"/>
      <c r="L15"/>
      <c r="M15" s="384"/>
      <c r="N15"/>
      <c r="O15" s="384"/>
      <c r="P15"/>
      <c r="Q15" s="384"/>
    </row>
    <row r="16" spans="1:17">
      <c r="A16" s="211" t="s">
        <v>23</v>
      </c>
      <c r="B16" s="385">
        <v>1</v>
      </c>
      <c r="C16" s="380"/>
      <c r="D16" s="386"/>
      <c r="E16" s="390"/>
      <c r="F16" s="386"/>
      <c r="G16" s="390"/>
      <c r="H16" s="388"/>
      <c r="J16"/>
      <c r="K16" s="384"/>
      <c r="L16"/>
      <c r="M16" s="384"/>
      <c r="N16"/>
      <c r="O16" s="384"/>
      <c r="P16"/>
      <c r="Q16" s="384"/>
    </row>
    <row r="17" spans="1:17">
      <c r="A17" s="211" t="s">
        <v>24</v>
      </c>
      <c r="B17" s="385">
        <v>0.25</v>
      </c>
      <c r="C17" s="380" t="s">
        <v>25</v>
      </c>
      <c r="D17" s="386">
        <v>0.75</v>
      </c>
      <c r="E17" s="387"/>
      <c r="F17" s="388"/>
      <c r="G17" s="387"/>
      <c r="H17" s="388"/>
      <c r="J17"/>
      <c r="K17" s="384"/>
      <c r="L17"/>
      <c r="M17" s="384"/>
      <c r="N17"/>
      <c r="O17" s="384"/>
      <c r="P17"/>
      <c r="Q17" s="384"/>
    </row>
    <row r="18" spans="1:17" s="327" customFormat="1" ht="13.2">
      <c r="A18" s="211" t="s">
        <v>26</v>
      </c>
      <c r="B18" s="385">
        <v>5.6999999999999998E-4</v>
      </c>
      <c r="C18" s="380" t="s">
        <v>15</v>
      </c>
      <c r="D18" s="386">
        <v>0.99939999999999996</v>
      </c>
      <c r="E18" s="390"/>
      <c r="F18" s="386"/>
      <c r="G18" s="390"/>
      <c r="H18" s="386"/>
      <c r="J18" s="211"/>
      <c r="K18" s="392"/>
      <c r="L18" s="211"/>
      <c r="M18" s="392"/>
      <c r="N18" s="211"/>
      <c r="O18" s="392"/>
      <c r="P18" s="211"/>
      <c r="Q18" s="392"/>
    </row>
    <row r="19" spans="1:17">
      <c r="A19" s="211" t="s">
        <v>27</v>
      </c>
      <c r="B19" s="385">
        <v>1</v>
      </c>
      <c r="C19" s="380"/>
      <c r="D19" s="386"/>
      <c r="E19" s="390"/>
      <c r="F19" s="388"/>
      <c r="G19" s="387"/>
      <c r="H19" s="388"/>
      <c r="I19" s="327" t="s">
        <v>422</v>
      </c>
      <c r="J19"/>
      <c r="K19" s="384"/>
      <c r="L19"/>
      <c r="M19" s="384"/>
      <c r="N19"/>
      <c r="O19" s="384"/>
      <c r="P19"/>
      <c r="Q19" s="384"/>
    </row>
    <row r="20" spans="1:17">
      <c r="A20" s="391" t="s">
        <v>28</v>
      </c>
      <c r="B20" s="385">
        <v>1</v>
      </c>
      <c r="C20" s="380"/>
      <c r="D20" s="386"/>
      <c r="E20" s="390"/>
      <c r="F20" s="388"/>
      <c r="G20" s="387"/>
      <c r="H20" s="388"/>
      <c r="J20"/>
      <c r="K20" s="384"/>
      <c r="L20"/>
      <c r="M20" s="384"/>
      <c r="N20"/>
      <c r="O20" s="384"/>
      <c r="P20"/>
      <c r="Q20" s="384"/>
    </row>
    <row r="21" spans="1:17">
      <c r="A21" s="211" t="s">
        <v>29</v>
      </c>
      <c r="B21" s="385">
        <v>1</v>
      </c>
      <c r="C21" s="380"/>
      <c r="D21" s="386"/>
      <c r="E21" s="390"/>
      <c r="F21" s="388"/>
      <c r="G21" s="387"/>
      <c r="H21" s="388"/>
      <c r="J21"/>
      <c r="K21" s="384"/>
      <c r="L21"/>
      <c r="M21" s="384"/>
      <c r="N21"/>
      <c r="O21" s="384"/>
      <c r="P21"/>
      <c r="Q21" s="384"/>
    </row>
    <row r="22" spans="1:17" s="327" customFormat="1" ht="13.2">
      <c r="A22" s="211" t="s">
        <v>30</v>
      </c>
      <c r="B22" s="385">
        <v>0.8</v>
      </c>
      <c r="C22" s="380" t="s">
        <v>25</v>
      </c>
      <c r="D22" s="386">
        <v>0.2</v>
      </c>
      <c r="E22" s="390"/>
      <c r="F22" s="386"/>
      <c r="G22" s="390"/>
      <c r="H22" s="386"/>
      <c r="J22" s="211"/>
      <c r="K22" s="392"/>
      <c r="L22" s="211"/>
      <c r="M22" s="392"/>
      <c r="N22" s="211"/>
      <c r="O22" s="392"/>
      <c r="P22" s="211"/>
      <c r="Q22" s="392"/>
    </row>
    <row r="23" spans="1:17">
      <c r="A23" s="211" t="s">
        <v>31</v>
      </c>
      <c r="B23" s="385">
        <v>1</v>
      </c>
      <c r="C23" s="380"/>
      <c r="D23" s="386"/>
      <c r="E23" s="390"/>
      <c r="F23" s="388"/>
      <c r="G23" s="387"/>
      <c r="H23" s="388"/>
      <c r="J23"/>
      <c r="K23" s="384"/>
      <c r="L23"/>
      <c r="M23" s="384"/>
      <c r="N23"/>
      <c r="O23" s="384"/>
      <c r="P23"/>
      <c r="Q23" s="384"/>
    </row>
    <row r="24" spans="1:17">
      <c r="A24" s="211" t="s">
        <v>32</v>
      </c>
      <c r="B24" s="385">
        <v>1</v>
      </c>
      <c r="C24" s="380"/>
      <c r="D24" s="386"/>
      <c r="E24" s="390"/>
      <c r="F24" s="388"/>
      <c r="G24" s="387"/>
      <c r="H24" s="388"/>
      <c r="J24"/>
      <c r="K24" s="384"/>
      <c r="L24"/>
      <c r="M24" s="384"/>
      <c r="N24"/>
      <c r="O24" s="384"/>
      <c r="P24"/>
      <c r="Q24" s="384"/>
    </row>
    <row r="25" spans="1:17" s="327" customFormat="1" ht="13.2">
      <c r="A25" s="211" t="s">
        <v>33</v>
      </c>
      <c r="B25" s="385">
        <v>1.2999999999999999E-3</v>
      </c>
      <c r="C25" s="380" t="s">
        <v>25</v>
      </c>
      <c r="D25" s="386">
        <v>0.99870000000000003</v>
      </c>
      <c r="E25" s="390"/>
      <c r="F25" s="386"/>
      <c r="G25" s="390"/>
      <c r="H25" s="386"/>
      <c r="J25" s="211"/>
      <c r="K25" s="392"/>
      <c r="L25" s="211"/>
      <c r="M25" s="392"/>
      <c r="N25" s="211"/>
      <c r="O25" s="392"/>
      <c r="P25" s="211"/>
      <c r="Q25" s="392"/>
    </row>
    <row r="26" spans="1:17" s="327" customFormat="1" ht="13.2">
      <c r="A26" s="211" t="s">
        <v>34</v>
      </c>
      <c r="B26" s="385">
        <v>0.25</v>
      </c>
      <c r="C26" s="380" t="s">
        <v>25</v>
      </c>
      <c r="D26" s="386">
        <v>0.61</v>
      </c>
      <c r="E26" s="390" t="s">
        <v>15</v>
      </c>
      <c r="F26" s="386">
        <v>5.16E-2</v>
      </c>
      <c r="G26" s="390" t="s">
        <v>10</v>
      </c>
      <c r="H26" s="386">
        <v>0.09</v>
      </c>
      <c r="J26" s="211"/>
      <c r="K26" s="392"/>
      <c r="L26" s="211"/>
      <c r="M26" s="392"/>
      <c r="N26" s="211"/>
      <c r="O26" s="392"/>
      <c r="P26" s="211"/>
      <c r="Q26" s="392"/>
    </row>
    <row r="27" spans="1:17">
      <c r="A27" s="211" t="s">
        <v>35</v>
      </c>
      <c r="B27" s="385">
        <v>1</v>
      </c>
      <c r="C27" s="380"/>
      <c r="D27" s="388"/>
      <c r="E27" s="387"/>
      <c r="F27" s="388"/>
      <c r="G27" s="387"/>
      <c r="H27" s="388"/>
      <c r="J27"/>
      <c r="K27" s="384"/>
      <c r="L27"/>
      <c r="M27" s="384"/>
      <c r="N27"/>
      <c r="O27" s="384"/>
      <c r="P27"/>
      <c r="Q27" s="384"/>
    </row>
    <row r="28" spans="1:17">
      <c r="A28" s="211" t="s">
        <v>36</v>
      </c>
      <c r="B28" s="385">
        <v>1</v>
      </c>
      <c r="C28" s="389"/>
      <c r="D28" s="388"/>
      <c r="E28" s="387"/>
      <c r="F28" s="388"/>
      <c r="G28" s="387"/>
      <c r="H28" s="388"/>
      <c r="J28" s="211"/>
      <c r="K28" s="384"/>
      <c r="L28"/>
      <c r="M28" s="384"/>
      <c r="N28"/>
      <c r="O28" s="384"/>
      <c r="P28"/>
      <c r="Q28" s="384"/>
    </row>
    <row r="29" spans="1:17">
      <c r="A29" s="391" t="s">
        <v>37</v>
      </c>
      <c r="B29" s="385">
        <v>0.99</v>
      </c>
      <c r="C29" s="380" t="s">
        <v>8</v>
      </c>
      <c r="D29" s="386">
        <v>0.01</v>
      </c>
      <c r="E29" s="387"/>
      <c r="F29" s="388"/>
      <c r="G29" s="387"/>
      <c r="H29" s="388"/>
      <c r="J29"/>
      <c r="K29" s="384"/>
      <c r="P29"/>
      <c r="Q29" s="384"/>
    </row>
    <row r="30" spans="1:17">
      <c r="A30" s="211" t="s">
        <v>38</v>
      </c>
      <c r="B30" s="385">
        <v>1</v>
      </c>
      <c r="C30" s="380"/>
      <c r="D30" s="388"/>
      <c r="E30" s="387"/>
      <c r="F30" s="388"/>
      <c r="G30" s="387"/>
      <c r="H30" s="388"/>
      <c r="J30"/>
      <c r="K30" s="384"/>
      <c r="Q30" s="384"/>
    </row>
    <row r="31" spans="1:17" s="327" customFormat="1" ht="13.2">
      <c r="A31" s="211" t="s">
        <v>39</v>
      </c>
      <c r="B31" s="385">
        <v>0.2</v>
      </c>
      <c r="C31" s="380" t="s">
        <v>8</v>
      </c>
      <c r="D31" s="386">
        <v>0.8</v>
      </c>
      <c r="E31" s="390" t="s">
        <v>7</v>
      </c>
      <c r="F31" s="386">
        <v>3.8999999999999999E-4</v>
      </c>
      <c r="G31" s="390"/>
      <c r="H31" s="386"/>
      <c r="J31" s="211"/>
      <c r="K31" s="392"/>
      <c r="L31" s="211"/>
      <c r="M31" s="392"/>
      <c r="N31" s="211"/>
      <c r="O31" s="392"/>
      <c r="P31" s="211"/>
    </row>
    <row r="32" spans="1:17" s="327" customFormat="1" ht="13.2">
      <c r="A32" s="211" t="s">
        <v>40</v>
      </c>
      <c r="B32" s="385">
        <v>0.85</v>
      </c>
      <c r="C32" s="380" t="s">
        <v>15</v>
      </c>
      <c r="D32" s="386">
        <v>0.15</v>
      </c>
      <c r="E32" s="390" t="s">
        <v>10</v>
      </c>
      <c r="F32" s="386">
        <v>3.3999999999999998E-3</v>
      </c>
      <c r="G32" s="390"/>
      <c r="H32" s="386"/>
      <c r="J32" s="211"/>
      <c r="K32" s="392"/>
      <c r="L32" s="211"/>
      <c r="M32" s="392"/>
      <c r="N32" s="211"/>
      <c r="O32" s="392"/>
      <c r="P32" s="211"/>
      <c r="Q32" s="392"/>
    </row>
    <row r="33" spans="1:17">
      <c r="A33" s="211" t="s">
        <v>41</v>
      </c>
      <c r="B33" s="385">
        <v>1</v>
      </c>
      <c r="C33" s="380"/>
      <c r="D33" s="386"/>
      <c r="E33" s="387"/>
      <c r="F33" s="388"/>
      <c r="G33" s="387"/>
      <c r="H33" s="388"/>
      <c r="J33"/>
      <c r="K33" s="384"/>
      <c r="L33"/>
      <c r="M33" s="384"/>
      <c r="N33"/>
      <c r="O33" s="384"/>
      <c r="P33"/>
      <c r="Q33" s="384"/>
    </row>
    <row r="34" spans="1:17" s="327" customFormat="1" ht="13.2">
      <c r="A34" s="211" t="s">
        <v>42</v>
      </c>
      <c r="B34" s="385">
        <v>3.9699999999999999E-2</v>
      </c>
      <c r="C34" s="380" t="s">
        <v>10</v>
      </c>
      <c r="D34" s="386">
        <v>0.96030000000000004</v>
      </c>
      <c r="E34" s="390"/>
      <c r="F34" s="386"/>
      <c r="G34" s="390"/>
      <c r="H34" s="386"/>
      <c r="J34" s="211"/>
      <c r="K34" s="392"/>
      <c r="L34" s="211"/>
      <c r="M34" s="392"/>
      <c r="N34" s="211"/>
      <c r="O34" s="392"/>
      <c r="P34" s="211"/>
      <c r="Q34" s="392"/>
    </row>
    <row r="35" spans="1:17" s="327" customFormat="1" ht="13.2">
      <c r="A35" s="391" t="s">
        <v>43</v>
      </c>
      <c r="B35" s="385">
        <v>0.16</v>
      </c>
      <c r="C35" s="380" t="s">
        <v>19</v>
      </c>
      <c r="D35" s="386">
        <v>0.67</v>
      </c>
      <c r="E35" s="390" t="s">
        <v>44</v>
      </c>
      <c r="F35" s="386">
        <v>0.1</v>
      </c>
      <c r="G35" s="390" t="s">
        <v>55</v>
      </c>
      <c r="H35" s="386">
        <v>7.0000000000000007E-2</v>
      </c>
      <c r="J35" s="211"/>
      <c r="K35" s="392"/>
      <c r="L35" s="211"/>
      <c r="M35" s="392"/>
      <c r="N35" s="211"/>
      <c r="O35" s="392"/>
      <c r="P35" s="211"/>
      <c r="Q35" s="392"/>
    </row>
    <row r="36" spans="1:17">
      <c r="A36" s="211" t="s">
        <v>45</v>
      </c>
      <c r="B36" s="385">
        <v>1</v>
      </c>
      <c r="C36" s="389"/>
      <c r="D36" s="388"/>
      <c r="E36" s="387"/>
      <c r="F36" s="388"/>
      <c r="G36" s="387"/>
      <c r="H36" s="388"/>
      <c r="J36"/>
      <c r="K36" s="384"/>
      <c r="L36"/>
      <c r="M36" s="384"/>
      <c r="N36"/>
      <c r="O36" s="384"/>
      <c r="P36"/>
      <c r="Q36" s="384"/>
    </row>
    <row r="37" spans="1:17" s="327" customFormat="1" ht="13.2">
      <c r="A37" s="211" t="s">
        <v>46</v>
      </c>
      <c r="B37" s="385">
        <v>0.89</v>
      </c>
      <c r="C37" s="380" t="s">
        <v>25</v>
      </c>
      <c r="D37" s="386">
        <v>0.11</v>
      </c>
      <c r="E37" s="390"/>
      <c r="F37" s="386"/>
      <c r="G37" s="390"/>
      <c r="H37" s="386"/>
      <c r="J37" s="211"/>
      <c r="K37" s="392"/>
      <c r="L37" s="211"/>
      <c r="M37" s="392"/>
      <c r="N37" s="211"/>
      <c r="O37" s="392"/>
      <c r="P37" s="211"/>
      <c r="Q37" s="392"/>
    </row>
    <row r="38" spans="1:17" s="327" customFormat="1" ht="13.2">
      <c r="A38" s="391" t="s">
        <v>47</v>
      </c>
      <c r="B38" s="385">
        <v>0.98240000000000005</v>
      </c>
      <c r="C38" s="380" t="s">
        <v>15</v>
      </c>
      <c r="D38" s="386">
        <v>1.35E-2</v>
      </c>
      <c r="E38" s="390" t="s">
        <v>10</v>
      </c>
      <c r="F38" s="386">
        <v>4.0000000000000001E-3</v>
      </c>
      <c r="G38" s="390"/>
      <c r="H38" s="386"/>
      <c r="J38" s="211"/>
      <c r="K38" s="392"/>
      <c r="L38" s="211"/>
      <c r="M38" s="392"/>
      <c r="N38" s="211"/>
      <c r="O38" s="392"/>
      <c r="P38" s="211"/>
      <c r="Q38" s="392"/>
    </row>
    <row r="39" spans="1:17">
      <c r="A39" s="211" t="s">
        <v>48</v>
      </c>
      <c r="B39" s="385">
        <v>0.99</v>
      </c>
      <c r="C39" s="380" t="s">
        <v>55</v>
      </c>
      <c r="D39" s="386">
        <v>0.01</v>
      </c>
      <c r="E39" s="387"/>
      <c r="F39" s="388"/>
      <c r="G39" s="387"/>
      <c r="H39" s="388"/>
      <c r="J39"/>
      <c r="K39" s="384"/>
      <c r="L39"/>
      <c r="M39" s="384"/>
      <c r="N39"/>
      <c r="O39" s="384"/>
      <c r="P39"/>
      <c r="Q39" s="384"/>
    </row>
    <row r="40" spans="1:17">
      <c r="A40" s="211" t="s">
        <v>49</v>
      </c>
      <c r="B40" s="385">
        <v>1</v>
      </c>
      <c r="C40" s="380"/>
      <c r="D40" s="386"/>
      <c r="E40" s="387"/>
      <c r="F40" s="388"/>
      <c r="G40" s="387"/>
      <c r="H40" s="388"/>
      <c r="J40"/>
      <c r="K40" s="384"/>
      <c r="L40"/>
      <c r="M40" s="384"/>
      <c r="N40"/>
      <c r="O40" s="384"/>
      <c r="P40"/>
      <c r="Q40" s="384"/>
    </row>
    <row r="41" spans="1:17">
      <c r="A41" s="211" t="s">
        <v>50</v>
      </c>
      <c r="B41" s="385">
        <v>1</v>
      </c>
      <c r="C41" s="380"/>
      <c r="D41" s="386"/>
      <c r="E41" s="387"/>
      <c r="F41" s="388"/>
      <c r="G41" s="387"/>
      <c r="H41" s="388"/>
      <c r="J41"/>
      <c r="K41" s="384"/>
    </row>
    <row r="42" spans="1:17" s="327" customFormat="1" ht="13.2">
      <c r="A42" s="211" t="s">
        <v>51</v>
      </c>
      <c r="B42" s="385">
        <v>0.99929999999999997</v>
      </c>
      <c r="C42" s="380" t="s">
        <v>8</v>
      </c>
      <c r="D42" s="386">
        <v>6.9999999999999999E-4</v>
      </c>
      <c r="E42" s="390"/>
      <c r="F42" s="386"/>
      <c r="G42" s="390"/>
      <c r="H42" s="386"/>
      <c r="J42" s="211"/>
      <c r="K42" s="392"/>
      <c r="L42" s="211"/>
      <c r="M42" s="392"/>
      <c r="N42" s="211"/>
      <c r="O42" s="392"/>
      <c r="P42" s="211"/>
      <c r="Q42" s="392"/>
    </row>
    <row r="43" spans="1:17" s="327" customFormat="1" ht="13.2">
      <c r="A43" s="211" t="s">
        <v>52</v>
      </c>
      <c r="B43" s="385">
        <v>1.7999999999999999E-2</v>
      </c>
      <c r="C43" s="380" t="s">
        <v>53</v>
      </c>
      <c r="D43" s="386">
        <v>0.49</v>
      </c>
      <c r="E43" s="390" t="s">
        <v>54</v>
      </c>
      <c r="F43" s="386">
        <v>0.27</v>
      </c>
      <c r="G43" s="390" t="s">
        <v>55</v>
      </c>
      <c r="H43" s="386">
        <v>0.22</v>
      </c>
      <c r="J43" s="211"/>
      <c r="K43" s="392"/>
      <c r="L43" s="211"/>
      <c r="M43" s="392"/>
      <c r="N43" s="211"/>
      <c r="O43" s="392"/>
      <c r="P43" s="211"/>
      <c r="Q43" s="392"/>
    </row>
    <row r="44" spans="1:17" s="327" customFormat="1" ht="13.2">
      <c r="A44" s="211" t="s">
        <v>56</v>
      </c>
      <c r="B44" s="385">
        <v>1</v>
      </c>
      <c r="C44" s="380"/>
      <c r="D44" s="386"/>
      <c r="E44" s="390"/>
      <c r="F44" s="386"/>
      <c r="G44" s="390"/>
      <c r="H44" s="386"/>
      <c r="J44" s="211"/>
      <c r="K44" s="392"/>
      <c r="L44" s="211"/>
      <c r="M44" s="392"/>
      <c r="N44" s="211"/>
      <c r="O44" s="392"/>
      <c r="P44" s="211"/>
      <c r="Q44" s="392"/>
    </row>
    <row r="45" spans="1:17" ht="6.6" customHeight="1">
      <c r="A45" s="393"/>
      <c r="B45" s="368"/>
      <c r="C45" s="369"/>
      <c r="D45" s="368"/>
      <c r="E45" s="368"/>
      <c r="F45" s="368"/>
      <c r="G45" s="368"/>
      <c r="H45" s="368"/>
    </row>
    <row r="46" spans="1:17" ht="30" customHeight="1">
      <c r="A46" s="549" t="s">
        <v>464</v>
      </c>
      <c r="B46" s="550"/>
      <c r="C46" s="550"/>
      <c r="D46" s="550"/>
      <c r="E46" s="550"/>
      <c r="F46" s="550"/>
      <c r="G46" s="550"/>
      <c r="H46" s="550"/>
    </row>
  </sheetData>
  <mergeCells count="2">
    <mergeCell ref="A1:I1"/>
    <mergeCell ref="A46:H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E1</vt:lpstr>
      <vt:lpstr>Table E2</vt:lpstr>
      <vt:lpstr>Table E3</vt:lpstr>
      <vt:lpstr>Table E4</vt:lpstr>
      <vt:lpstr>Table E5</vt:lpstr>
      <vt:lpstr>Table E6</vt:lpstr>
      <vt:lpstr>Table E7</vt:lpstr>
      <vt:lpstr>Table E8</vt:lpstr>
      <vt:lpstr>Table E9</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cp:lastModifiedBy>
  <dcterms:created xsi:type="dcterms:W3CDTF">2013-04-01T16:25:39Z</dcterms:created>
  <dcterms:modified xsi:type="dcterms:W3CDTF">2016-02-10T19:15:04Z</dcterms:modified>
</cp:coreProperties>
</file>