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G:\EN\5_Energy_Planning_Analysis\Energy-Statistics\2019\"/>
    </mc:Choice>
  </mc:AlternateContent>
  <xr:revisionPtr revIDLastSave="0" documentId="10_ncr:100000_{295EA1A0-64D1-4CA0-8DC7-E8587039067C}" xr6:coauthVersionLast="31" xr6:coauthVersionMax="31" xr10:uidLastSave="{00000000-0000-0000-0000-000000000000}"/>
  <bookViews>
    <workbookView xWindow="10488" yWindow="48" windowWidth="11088" windowHeight="10272" xr2:uid="{00000000-000D-0000-FFFF-FFFF00000000}"/>
  </bookViews>
  <sheets>
    <sheet name="Table P1" sheetId="1" r:id="rId1"/>
    <sheet name="Table P2" sheetId="2" r:id="rId2"/>
    <sheet name="Table P3" sheetId="3" r:id="rId3"/>
    <sheet name="Table P4" sheetId="4" r:id="rId4"/>
    <sheet name="Table P5" sheetId="5" r:id="rId5"/>
    <sheet name="Table P6" sheetId="6" r:id="rId6"/>
    <sheet name="Table P7" sheetId="10" r:id="rId7"/>
    <sheet name="Table P8" sheetId="11" r:id="rId8"/>
    <sheet name="Table P9" sheetId="12" r:id="rId9"/>
    <sheet name="Table P10" sheetId="13" r:id="rId10"/>
    <sheet name="Table P11" sheetId="14" r:id="rId11"/>
    <sheet name="Table P12" sheetId="15" r:id="rId12"/>
  </sheets>
  <calcPr calcId="179017"/>
</workbook>
</file>

<file path=xl/calcChain.xml><?xml version="1.0" encoding="utf-8"?>
<calcChain xmlns="http://schemas.openxmlformats.org/spreadsheetml/2006/main">
  <c r="B34" i="13" l="1"/>
  <c r="B84" i="12"/>
  <c r="D8" i="15" l="1"/>
  <c r="C8" i="15"/>
  <c r="B8" i="15"/>
  <c r="H7" i="15"/>
  <c r="G7" i="15"/>
  <c r="F7" i="15"/>
  <c r="J137" i="15"/>
  <c r="J138" i="15" s="1"/>
  <c r="J139" i="15" s="1"/>
  <c r="J140" i="15" s="1"/>
  <c r="J141" i="15" s="1"/>
  <c r="J142" i="15" s="1"/>
  <c r="J143" i="15" s="1"/>
  <c r="J144" i="15" s="1"/>
  <c r="J145" i="15" s="1"/>
  <c r="J146" i="15" s="1"/>
  <c r="J147" i="15" s="1"/>
  <c r="J148" i="15" s="1"/>
  <c r="J149" i="15" s="1"/>
  <c r="J150" i="15" s="1"/>
  <c r="J151" i="15" s="1"/>
  <c r="J152" i="15" s="1"/>
  <c r="J153" i="15" s="1"/>
  <c r="J154" i="15" s="1"/>
  <c r="J155" i="15" s="1"/>
  <c r="J156" i="15" s="1"/>
  <c r="J157" i="15" s="1"/>
  <c r="J158" i="15" s="1"/>
  <c r="J159" i="15" s="1"/>
  <c r="J160" i="15" s="1"/>
  <c r="J161" i="15" s="1"/>
  <c r="H35" i="13" l="1"/>
  <c r="M35" i="13"/>
  <c r="L35" i="13"/>
  <c r="K35" i="13"/>
  <c r="J35" i="13"/>
  <c r="I35" i="13"/>
  <c r="G35" i="13"/>
  <c r="F35" i="13"/>
  <c r="E35" i="13"/>
  <c r="D35" i="13"/>
  <c r="C35" i="13"/>
  <c r="B35" i="13"/>
  <c r="D34" i="13"/>
  <c r="M34" i="13"/>
  <c r="L34" i="13"/>
  <c r="K34" i="13"/>
  <c r="J34" i="13"/>
  <c r="I34" i="13"/>
  <c r="H34" i="13"/>
  <c r="G34" i="13"/>
  <c r="F34" i="13"/>
  <c r="E34" i="13"/>
  <c r="C34" i="13"/>
  <c r="N26" i="12"/>
  <c r="N111" i="12"/>
  <c r="M111" i="12"/>
  <c r="L111" i="12"/>
  <c r="K111" i="12"/>
  <c r="J111" i="12"/>
  <c r="I111" i="12"/>
  <c r="H111" i="12"/>
  <c r="G111" i="12"/>
  <c r="F111" i="12"/>
  <c r="E111" i="12"/>
  <c r="D111" i="12"/>
  <c r="C111" i="12"/>
  <c r="B111" i="12"/>
  <c r="N84" i="12"/>
  <c r="M84" i="12"/>
  <c r="L84" i="12"/>
  <c r="K84" i="12"/>
  <c r="J84" i="12"/>
  <c r="I84" i="12"/>
  <c r="H84" i="12"/>
  <c r="G84" i="12"/>
  <c r="F84" i="12"/>
  <c r="E84" i="12"/>
  <c r="D84" i="12"/>
  <c r="C84" i="12"/>
  <c r="N57" i="12"/>
  <c r="M57" i="12"/>
  <c r="L57" i="12"/>
  <c r="K57" i="12"/>
  <c r="J57" i="12"/>
  <c r="I57" i="12"/>
  <c r="H57" i="12"/>
  <c r="G57" i="12"/>
  <c r="F57" i="12"/>
  <c r="E57" i="12"/>
  <c r="D57" i="12"/>
  <c r="C57" i="12"/>
  <c r="B57" i="12"/>
  <c r="M26" i="12"/>
  <c r="L26" i="12"/>
  <c r="K26" i="12"/>
  <c r="J26" i="12"/>
  <c r="I26" i="12"/>
  <c r="H26" i="12"/>
  <c r="G26" i="12"/>
  <c r="F26" i="12"/>
  <c r="E26" i="12"/>
  <c r="D26" i="12"/>
  <c r="C26" i="12"/>
  <c r="B26" i="12"/>
  <c r="B5" i="5" l="1"/>
  <c r="B3" i="5"/>
  <c r="H5" i="5"/>
  <c r="B4" i="5"/>
  <c r="D5" i="5"/>
  <c r="D4" i="5"/>
  <c r="D3" i="5"/>
  <c r="F4" i="5"/>
  <c r="F5" i="5"/>
  <c r="F3" i="5"/>
  <c r="F12" i="5"/>
  <c r="J9" i="5"/>
  <c r="J10" i="5"/>
  <c r="J11" i="5"/>
  <c r="J17" i="5"/>
  <c r="H12" i="5"/>
  <c r="I11" i="5" s="1"/>
  <c r="D12" i="5"/>
  <c r="E11" i="5" s="1"/>
  <c r="B12" i="5"/>
  <c r="C9" i="5" s="1"/>
  <c r="J64" i="4"/>
  <c r="H62" i="2"/>
  <c r="H61" i="2"/>
  <c r="H60" i="2"/>
  <c r="G10" i="5" l="1"/>
  <c r="G11" i="5"/>
  <c r="G9" i="5"/>
  <c r="E9" i="5"/>
  <c r="E10" i="5"/>
  <c r="C10" i="5"/>
  <c r="C11" i="5"/>
  <c r="J12" i="5"/>
  <c r="K11" i="5" l="1"/>
  <c r="K10" i="5"/>
  <c r="K9" i="5"/>
  <c r="J16" i="5" l="1"/>
  <c r="J15" i="5"/>
  <c r="H18" i="5"/>
  <c r="F18" i="5"/>
  <c r="G16" i="5" s="1"/>
  <c r="D18" i="5"/>
  <c r="E17" i="5" s="1"/>
  <c r="B18" i="5"/>
  <c r="C15" i="5" s="1"/>
  <c r="C16" i="5" l="1"/>
  <c r="C17" i="5"/>
  <c r="J18" i="5"/>
  <c r="K17" i="5" s="1"/>
  <c r="I17" i="5"/>
  <c r="G17" i="5"/>
  <c r="E15" i="5"/>
  <c r="E16" i="5"/>
  <c r="H59" i="2"/>
  <c r="H58" i="2"/>
  <c r="H57" i="2"/>
  <c r="K15" i="5" l="1"/>
  <c r="K16" i="5"/>
  <c r="J23" i="5"/>
  <c r="J22" i="5"/>
  <c r="J21" i="5"/>
  <c r="F24" i="5"/>
  <c r="E22" i="5"/>
  <c r="H24" i="5"/>
  <c r="D24" i="5"/>
  <c r="E23" i="5" s="1"/>
  <c r="B24" i="5"/>
  <c r="C21" i="5" s="1"/>
  <c r="G22" i="5" l="1"/>
  <c r="J24" i="5"/>
  <c r="K21" i="5" s="1"/>
  <c r="C22" i="5"/>
  <c r="E21" i="5"/>
  <c r="C23" i="5"/>
  <c r="I23" i="5"/>
  <c r="G23" i="5"/>
  <c r="K23" i="5" l="1"/>
  <c r="K22" i="5"/>
  <c r="J29" i="5"/>
  <c r="J28" i="5"/>
  <c r="J27" i="5"/>
  <c r="H30" i="5"/>
  <c r="I29" i="5" s="1"/>
  <c r="F30" i="5"/>
  <c r="G29" i="5" s="1"/>
  <c r="D30" i="5"/>
  <c r="E29" i="5" s="1"/>
  <c r="B30" i="5"/>
  <c r="C28" i="5" s="1"/>
  <c r="J30" i="5" l="1"/>
  <c r="K29" i="5" s="1"/>
  <c r="C29" i="5"/>
  <c r="G28" i="5"/>
  <c r="C27" i="5"/>
  <c r="E27" i="5"/>
  <c r="E28" i="5"/>
  <c r="K28" i="5" l="1"/>
  <c r="K27" i="5"/>
  <c r="B36" i="5"/>
  <c r="B6" i="5" s="1"/>
  <c r="C3" i="5" s="1"/>
  <c r="J33" i="5"/>
  <c r="H36" i="5"/>
  <c r="H6" i="5" s="1"/>
  <c r="F36" i="5"/>
  <c r="F6" i="5" s="1"/>
  <c r="D36" i="5"/>
  <c r="D6" i="5" s="1"/>
  <c r="J35" i="5"/>
  <c r="J5" i="5" s="1"/>
  <c r="J34" i="5"/>
  <c r="J4" i="5" s="1"/>
  <c r="J3" i="5" l="1"/>
  <c r="G4" i="5"/>
  <c r="G3" i="5"/>
  <c r="I6" i="5"/>
  <c r="G5" i="5"/>
  <c r="E33" i="5"/>
  <c r="E3" i="5"/>
  <c r="E34" i="5"/>
  <c r="C35" i="5"/>
  <c r="G35" i="5"/>
  <c r="E35" i="5"/>
  <c r="C34" i="5"/>
  <c r="G34" i="5"/>
  <c r="C33" i="5"/>
  <c r="J36" i="5"/>
  <c r="J6" i="5" s="1"/>
  <c r="K33" i="5" l="1"/>
  <c r="K35" i="5"/>
  <c r="K34" i="5"/>
  <c r="D42" i="5" l="1"/>
  <c r="F42" i="5"/>
  <c r="H42" i="5"/>
  <c r="J41" i="5"/>
  <c r="J40" i="5"/>
  <c r="J39" i="5"/>
  <c r="B42" i="5"/>
  <c r="E41" i="5" l="1"/>
  <c r="E39" i="5"/>
  <c r="C40" i="5"/>
  <c r="J42" i="5"/>
  <c r="K41" i="5" s="1"/>
  <c r="G41" i="5"/>
  <c r="C41" i="5"/>
  <c r="E40" i="5"/>
  <c r="C39" i="5"/>
  <c r="G40" i="5"/>
  <c r="K39" i="5" l="1"/>
  <c r="K40" i="5"/>
  <c r="K6" i="5"/>
  <c r="K3" i="5"/>
  <c r="K5" i="5"/>
  <c r="K4" i="5"/>
  <c r="H103" i="5"/>
  <c r="I103" i="5" s="1"/>
  <c r="F103" i="5"/>
  <c r="G103" i="5" s="1"/>
  <c r="D103" i="5"/>
  <c r="E103" i="5" s="1"/>
  <c r="B103" i="5"/>
  <c r="C103" i="5" s="1"/>
  <c r="G102" i="5"/>
  <c r="I91" i="5"/>
  <c r="G91" i="5"/>
  <c r="E91" i="5"/>
  <c r="C91" i="5"/>
  <c r="I90" i="5"/>
  <c r="G90" i="5"/>
  <c r="E90" i="5"/>
  <c r="C90" i="5"/>
  <c r="G89" i="5"/>
  <c r="E89" i="5"/>
  <c r="C89" i="5"/>
  <c r="I88" i="5"/>
  <c r="E88" i="5"/>
  <c r="C88" i="5"/>
  <c r="I85" i="5"/>
  <c r="G85" i="5"/>
  <c r="E85" i="5"/>
  <c r="C85" i="5"/>
  <c r="I84" i="5"/>
  <c r="G84" i="5"/>
  <c r="E84" i="5"/>
  <c r="C84" i="5"/>
  <c r="G83" i="5"/>
  <c r="E83" i="5"/>
  <c r="C83" i="5"/>
  <c r="I82" i="5"/>
  <c r="E82" i="5"/>
  <c r="C82" i="5"/>
  <c r="I79" i="5"/>
  <c r="G79" i="5"/>
  <c r="E79" i="5"/>
  <c r="C79" i="5"/>
  <c r="I78" i="5"/>
  <c r="G78" i="5"/>
  <c r="E78" i="5"/>
  <c r="C78" i="5"/>
  <c r="G77" i="5"/>
  <c r="E77" i="5"/>
  <c r="C77" i="5"/>
  <c r="I76" i="5"/>
  <c r="E76" i="5"/>
  <c r="C76" i="5"/>
  <c r="I73" i="5"/>
  <c r="G73" i="5"/>
  <c r="E73" i="5"/>
  <c r="C73" i="5"/>
  <c r="I72" i="5"/>
  <c r="G72" i="5"/>
  <c r="E72" i="5"/>
  <c r="C72" i="5"/>
  <c r="G71" i="5"/>
  <c r="E71" i="5"/>
  <c r="C71" i="5"/>
  <c r="E70" i="5"/>
  <c r="C70" i="5"/>
  <c r="G6" i="5"/>
  <c r="E6" i="5"/>
  <c r="C6" i="5"/>
  <c r="I5" i="5"/>
  <c r="E5" i="5"/>
  <c r="C5" i="5"/>
  <c r="E4" i="5"/>
  <c r="C4" i="5"/>
  <c r="I100" i="5" l="1"/>
  <c r="E101" i="5"/>
  <c r="C102" i="5"/>
  <c r="E100" i="5"/>
  <c r="B97" i="5"/>
  <c r="C96" i="5" s="1"/>
  <c r="H97" i="5"/>
  <c r="I97" i="5" s="1"/>
  <c r="D97" i="5"/>
  <c r="E96" i="5" s="1"/>
  <c r="F97" i="5"/>
  <c r="G97" i="5" s="1"/>
  <c r="C100" i="5"/>
  <c r="G100" i="5"/>
  <c r="C101" i="5"/>
  <c r="G101" i="5"/>
  <c r="E102" i="5"/>
  <c r="I102" i="5"/>
  <c r="E97" i="5" l="1"/>
  <c r="G96" i="5"/>
  <c r="C95" i="5"/>
  <c r="C97" i="5"/>
  <c r="I96" i="5"/>
  <c r="I94" i="5"/>
  <c r="C94" i="5"/>
  <c r="E95" i="5"/>
  <c r="E94" i="5"/>
  <c r="G95" i="5"/>
</calcChain>
</file>

<file path=xl/sharedStrings.xml><?xml version="1.0" encoding="utf-8"?>
<sst xmlns="http://schemas.openxmlformats.org/spreadsheetml/2006/main" count="678" uniqueCount="237">
  <si>
    <t>Average Daily Production per Well (barrels)</t>
  </si>
  <si>
    <t>Oil Production by Region (barrels)</t>
  </si>
  <si>
    <t>Year</t>
  </si>
  <si>
    <t>North</t>
  </si>
  <si>
    <t>Central</t>
  </si>
  <si>
    <t>South
Central</t>
  </si>
  <si>
    <t>Northeastern</t>
  </si>
  <si>
    <t>Southeastern</t>
  </si>
  <si>
    <t>STATE
AVERAGE</t>
  </si>
  <si>
    <t>TOTAL</t>
  </si>
  <si>
    <r>
      <t xml:space="preserve">NOTE: </t>
    </r>
    <r>
      <rPr>
        <sz val="9"/>
        <rFont val="Arial"/>
        <family val="2"/>
      </rPr>
      <t>DNRC</t>
    </r>
    <r>
      <rPr>
        <b/>
        <sz val="9"/>
        <rFont val="Arial"/>
        <family val="2"/>
      </rPr>
      <t xml:space="preserve"> </t>
    </r>
    <r>
      <rPr>
        <i/>
        <sz val="9"/>
        <rFont val="Arial"/>
        <family val="2"/>
      </rPr>
      <t>Annual Review</t>
    </r>
    <r>
      <rPr>
        <sz val="9"/>
        <rFont val="Arial"/>
        <family val="2"/>
      </rPr>
      <t xml:space="preserve"> provide data for the current year and the four previous years. Starting with 1996 data, DNRC does a rolling update and correction of previous year data each annual report.  Thus, the final official data for 2007 were published in the 2011 report.  From 2008 forward, the data in this table are from the most recent update of a year's data; prior data are final.  Corrections have caused final total annual production data to increase over the initial report by less than 0.5 percent, often by much less, with most of the changes, if any, occurring in the year or two after the initial report. These revisions have had little or no impact on average daily production figures.</t>
    </r>
  </si>
  <si>
    <r>
      <t>DNRC Statistics</t>
    </r>
    <r>
      <rPr>
        <sz val="9"/>
        <rFont val="Arial"/>
        <family val="2"/>
      </rPr>
      <t/>
    </r>
  </si>
  <si>
    <t>Crude Oil
Production
(Mbbls)</t>
  </si>
  <si>
    <t>Average
Wellhead
Price
($/bbl)</t>
  </si>
  <si>
    <t>Gross Value
of
Production
(million $)</t>
  </si>
  <si>
    <t>DoR Statistics</t>
  </si>
  <si>
    <r>
      <t>1992</t>
    </r>
    <r>
      <rPr>
        <vertAlign val="superscript"/>
        <sz val="10"/>
        <rFont val="Arial"/>
        <family val="2"/>
      </rPr>
      <t>2</t>
    </r>
  </si>
  <si>
    <r>
      <t>Fiscal Year</t>
    </r>
    <r>
      <rPr>
        <b/>
        <vertAlign val="superscript"/>
        <sz val="10"/>
        <rFont val="Arial"/>
        <family val="2"/>
      </rPr>
      <t>3</t>
    </r>
  </si>
  <si>
    <r>
      <t>1993</t>
    </r>
    <r>
      <rPr>
        <vertAlign val="superscript"/>
        <sz val="10"/>
        <rFont val="Arial"/>
        <family val="2"/>
      </rPr>
      <t>2</t>
    </r>
  </si>
  <si>
    <r>
      <t>1994</t>
    </r>
    <r>
      <rPr>
        <vertAlign val="superscript"/>
        <sz val="10"/>
        <rFont val="Arial"/>
        <family val="2"/>
      </rPr>
      <t>2</t>
    </r>
  </si>
  <si>
    <t>FY1995</t>
  </si>
  <si>
    <r>
      <t>1995</t>
    </r>
    <r>
      <rPr>
        <vertAlign val="superscript"/>
        <sz val="10"/>
        <rFont val="Arial"/>
        <family val="2"/>
      </rPr>
      <t>2</t>
    </r>
  </si>
  <si>
    <t>FY1996</t>
  </si>
  <si>
    <r>
      <t>1996</t>
    </r>
    <r>
      <rPr>
        <vertAlign val="superscript"/>
        <sz val="10"/>
        <rFont val="Arial"/>
        <family val="2"/>
      </rPr>
      <t>2</t>
    </r>
  </si>
  <si>
    <t>FY1997</t>
  </si>
  <si>
    <r>
      <t>1997</t>
    </r>
    <r>
      <rPr>
        <vertAlign val="superscript"/>
        <sz val="10"/>
        <rFont val="Arial"/>
        <family val="2"/>
      </rPr>
      <t>2</t>
    </r>
  </si>
  <si>
    <t>FY1998</t>
  </si>
  <si>
    <t>FY1999</t>
  </si>
  <si>
    <t>FY2000</t>
  </si>
  <si>
    <t>FY2001</t>
  </si>
  <si>
    <t>FY2002</t>
  </si>
  <si>
    <t>FY2003</t>
  </si>
  <si>
    <t>FY2004</t>
  </si>
  <si>
    <t>FY2005</t>
  </si>
  <si>
    <t>FY2006</t>
  </si>
  <si>
    <t>FY2007</t>
  </si>
  <si>
    <t>FY2008</t>
  </si>
  <si>
    <t>FY2009</t>
  </si>
  <si>
    <t>FY2010</t>
  </si>
  <si>
    <t>FY2011</t>
  </si>
  <si>
    <t>FY2012</t>
  </si>
  <si>
    <t>Average wellhead prices were computed by dividing the gross value of production by the number of barrels extracted.</t>
  </si>
  <si>
    <t>Due to a legal opinion on the confidentiality of tax records, the Montana Department of Revenue stopped providing data DNRC used to calculate the average price and valuation for individual fields.  The DNRC data published for these years were summaries prepared by DoR.  Some oil production is exempt from state taxation and is not included in DoR's production figures. Wells are classified for tax purposes as either oil or gas wells; only oil from wells classified as oil wells is included in DoR figures.  After 1997, DNRC stopped publishing this data table.</t>
  </si>
  <si>
    <t>State fiscal years start July 1. They are numbered according to the calendar year in which they end. Thus, FY2001 began July 1, 2000 and ended June 30, 2001. Information from earlier years could not be retrieved from DoR's computer system.</t>
  </si>
  <si>
    <t>Number of Producing Oil Wells</t>
  </si>
  <si>
    <t>Number of Wells Completed</t>
  </si>
  <si>
    <t>Development</t>
  </si>
  <si>
    <t>Exploratory</t>
  </si>
  <si>
    <t>Dry</t>
  </si>
  <si>
    <t>Service</t>
  </si>
  <si>
    <t>Sub-</t>
  </si>
  <si>
    <t>Oil</t>
  </si>
  <si>
    <t>Gas</t>
  </si>
  <si>
    <t>Holes</t>
  </si>
  <si>
    <t>Wells</t>
  </si>
  <si>
    <t>Total</t>
  </si>
  <si>
    <r>
      <t>T.A.</t>
    </r>
    <r>
      <rPr>
        <b/>
        <vertAlign val="superscript"/>
        <sz val="10"/>
        <rFont val="Arial"/>
        <family val="2"/>
      </rPr>
      <t>1</t>
    </r>
  </si>
  <si>
    <r>
      <t>CBM</t>
    </r>
    <r>
      <rPr>
        <b/>
        <vertAlign val="superscript"/>
        <sz val="10"/>
        <rFont val="Arial"/>
        <family val="2"/>
      </rPr>
      <t>2</t>
    </r>
  </si>
  <si>
    <t>Storage</t>
  </si>
  <si>
    <r>
      <t>EOR</t>
    </r>
    <r>
      <rPr>
        <b/>
        <vertAlign val="superscript"/>
        <sz val="10"/>
        <rFont val="Arial"/>
        <family val="2"/>
      </rPr>
      <t>3</t>
    </r>
    <r>
      <rPr>
        <b/>
        <sz val="10"/>
        <rFont val="Arial"/>
        <family val="2"/>
      </rPr>
      <t xml:space="preserve"> Injection</t>
    </r>
  </si>
  <si>
    <t>Disposal</t>
  </si>
  <si>
    <t>Other</t>
  </si>
  <si>
    <r>
      <t>1</t>
    </r>
    <r>
      <rPr>
        <sz val="9"/>
        <rFont val="Arial"/>
        <family val="2"/>
      </rPr>
      <t xml:space="preserve"> T.A. - Temporarily abandoned.</t>
    </r>
  </si>
  <si>
    <r>
      <t>2</t>
    </r>
    <r>
      <rPr>
        <sz val="9"/>
        <rFont val="Arial"/>
        <family val="2"/>
      </rPr>
      <t xml:space="preserve"> CBM - Coal bed methane</t>
    </r>
  </si>
  <si>
    <r>
      <t>3</t>
    </r>
    <r>
      <rPr>
        <sz val="9"/>
        <rFont val="Arial"/>
        <family val="2"/>
      </rPr>
      <t xml:space="preserve"> EOR - Enhanced oil recovery</t>
    </r>
  </si>
  <si>
    <t>MONTANA</t>
  </si>
  <si>
    <t>WYOMING</t>
  </si>
  <si>
    <t>CANADA</t>
  </si>
  <si>
    <t>NORTH DAKOTA</t>
  </si>
  <si>
    <t>Crude Oil</t>
  </si>
  <si>
    <t>Percent</t>
  </si>
  <si>
    <t>of Total</t>
  </si>
  <si>
    <r>
      <t>NOTE:</t>
    </r>
    <r>
      <rPr>
        <sz val="9"/>
        <rFont val="Arial"/>
        <family val="2"/>
      </rPr>
      <t xml:space="preserve"> Some data originally reported by the Montana Oil and Gas Conservation Division have been revised on the basis of further information received from individual refineries. The Oil and Gas Conservation Division data originally understated Canadian inputs and overstated Wyoming inputs to the Continental Oil refinery, at least for the years 1968-75. Canadian inputs to the Big West Oil and Westco refineries were apparently not reported to the Oil and Gas Conservation Division. Revised data are available only for the years 1972-75, but it is likely that Canadian inputs to these two refineries were significant before 1972. </t>
    </r>
  </si>
  <si>
    <t>Cenex</t>
  </si>
  <si>
    <t>Conoco</t>
  </si>
  <si>
    <t>Exxon</t>
  </si>
  <si>
    <t>Montana Refining</t>
  </si>
  <si>
    <t>TOTALS</t>
  </si>
  <si>
    <t>Montana</t>
  </si>
  <si>
    <t>-</t>
  </si>
  <si>
    <t>North Dakota</t>
  </si>
  <si>
    <t>Wyoming</t>
  </si>
  <si>
    <t>Canada</t>
  </si>
  <si>
    <t>Total Received</t>
  </si>
  <si>
    <t>Asphalt &amp;
Road Oil</t>
  </si>
  <si>
    <t>Aviation
Gasoline</t>
  </si>
  <si>
    <t>Distillate
Fuel</t>
  </si>
  <si>
    <t>Jet Fuel</t>
  </si>
  <si>
    <t>Kerosene</t>
  </si>
  <si>
    <t>Lubricants</t>
  </si>
  <si>
    <t>Motor Gasoline</t>
  </si>
  <si>
    <t>Residual
Fuel</t>
  </si>
  <si>
    <r>
      <t>Other</t>
    </r>
    <r>
      <rPr>
        <b/>
        <vertAlign val="superscript"/>
        <sz val="10"/>
        <rFont val="Arial"/>
        <family val="2"/>
      </rPr>
      <t>1</t>
    </r>
  </si>
  <si>
    <t>Fuel Ethanol</t>
  </si>
  <si>
    <r>
      <t>NOTE:</t>
    </r>
    <r>
      <rPr>
        <sz val="9"/>
        <rFont val="Arial"/>
        <family val="2"/>
      </rPr>
      <t xml:space="preserve"> DOE models provide the best consumption estimates publicly available; however, in some cases these estimates are disaggregated from national data. The continuity of these data series estimates may be affected by changing data sources and estimation methodologies, which may account for some of the more dramatic year-to-year variation in consumption levels.  See the "Additional Notes" under each type of energy in Technical Notes (http://www.eia.gov/state/seds/seds-technical-notes-complete.cfm#undefined).</t>
    </r>
  </si>
  <si>
    <t>DOE has numerous caveats on its allocation of liquefied petroleum gas (LPG) consumption to the various sectors.</t>
  </si>
  <si>
    <r>
      <t>Distillate
Fuel</t>
    </r>
    <r>
      <rPr>
        <b/>
        <vertAlign val="superscript"/>
        <sz val="10"/>
        <rFont val="Arial"/>
        <family val="2"/>
      </rPr>
      <t>2</t>
    </r>
  </si>
  <si>
    <t xml:space="preserve">   </t>
  </si>
  <si>
    <r>
      <t>Aviation
Gasoline</t>
    </r>
    <r>
      <rPr>
        <b/>
        <vertAlign val="superscript"/>
        <sz val="10"/>
        <rFont val="Arial"/>
        <family val="2"/>
      </rPr>
      <t>1</t>
    </r>
  </si>
  <si>
    <r>
      <t>Jet Fuel</t>
    </r>
    <r>
      <rPr>
        <b/>
        <vertAlign val="superscript"/>
        <sz val="10"/>
        <rFont val="Arial"/>
        <family val="2"/>
      </rPr>
      <t>3</t>
    </r>
  </si>
  <si>
    <r>
      <t>Motor
Gasoline</t>
    </r>
    <r>
      <rPr>
        <b/>
        <vertAlign val="superscript"/>
        <sz val="10"/>
        <rFont val="Arial"/>
        <family val="2"/>
      </rPr>
      <t>5</t>
    </r>
  </si>
  <si>
    <r>
      <t>Residual
Fuel</t>
    </r>
    <r>
      <rPr>
        <b/>
        <vertAlign val="superscript"/>
        <sz val="10"/>
        <rFont val="Arial"/>
        <family val="2"/>
      </rPr>
      <t>6</t>
    </r>
  </si>
  <si>
    <t>*</t>
  </si>
  <si>
    <t>Less than 0.5.</t>
  </si>
  <si>
    <t>Contains military and non-military use.</t>
  </si>
  <si>
    <t xml:space="preserve">Contains  deliveries for military use, railroad use and on-highway use. </t>
  </si>
  <si>
    <t>Data prior to 1984 only covers non-military use  of kerosene-type jet fuel.</t>
  </si>
  <si>
    <t>This column contains uses of gasoline not included in "Highway Use of Motor Fuel" in Table P11.</t>
  </si>
  <si>
    <t>Contains military use and railroad use.</t>
  </si>
  <si>
    <t>Highway Use of Motor Fuel</t>
  </si>
  <si>
    <t>Nonhighway
Use of
Motor Fuel
(gasoline)</t>
  </si>
  <si>
    <t>Losses Due to
Evaporation,
Handling, etc.</t>
  </si>
  <si>
    <t>TOTAL
Consumption of Motor Fuel</t>
  </si>
  <si>
    <t>Gasoline</t>
  </si>
  <si>
    <t>Diesel</t>
  </si>
  <si>
    <t>Subtotal</t>
  </si>
  <si>
    <r>
      <t>NOTE:</t>
    </r>
    <r>
      <rPr>
        <sz val="9"/>
        <rFont val="Arial"/>
        <family val="2"/>
      </rPr>
      <t xml:space="preserve"> Motor fuel is defined by the US Department of Transportation as all gasoline covered by state motor fuel tax laws plus diesel fuel and LPG used in the propulsion of motor vehicles. (The Montana data do not include any LPG.) Gasohol is included with gasoline. Military use of motor fuel and aviation jet fuel use are excluded from DOT data. Figures for highway use of fuels may be understated because of refunds given on fuel for nonhighway use such as agriculture. Data have been adjusted to make them comparable to data from other states.</t>
    </r>
  </si>
  <si>
    <t>Jan</t>
  </si>
  <si>
    <t>Feb</t>
  </si>
  <si>
    <t>Mar</t>
  </si>
  <si>
    <t>Apr</t>
  </si>
  <si>
    <t>May</t>
  </si>
  <si>
    <t>Jun</t>
  </si>
  <si>
    <t>Jul</t>
  </si>
  <si>
    <t>Aug</t>
  </si>
  <si>
    <t>Sep</t>
  </si>
  <si>
    <t>Oct</t>
  </si>
  <si>
    <t>Nov</t>
  </si>
  <si>
    <t>Dec</t>
  </si>
  <si>
    <r>
      <t>1</t>
    </r>
    <r>
      <rPr>
        <sz val="9"/>
        <rFont val="Arial"/>
        <family val="2"/>
      </rPr>
      <t>These data are from motor fuel tax collections, which are supposed to cover all gasoline delivered for any purpose in Montana.  The volumes come from distributors' bills of lading and the monthly date represents actual periods that gallons of fuel were distributed within the state.  Accordingly, they do not correlate exactly with consumption; this may explain some of the extremes in month to month variation. These are actual, unadjusted data, different from the data in P11, which come from the FHWA and which were manipulated so data from all states would be comparable.</t>
    </r>
  </si>
  <si>
    <r>
      <t>1</t>
    </r>
    <r>
      <rPr>
        <sz val="9"/>
        <rFont val="Arial"/>
        <family val="2"/>
      </rPr>
      <t>These data are from motor fuel tax collections, which are supposed to cover all undyed diesel, excluding railroad use.  Undyed diesel is for on-road use. The volumes come from distributors' bills of lading and the monthly date represents actual periods that gallons of fuel were distributed within the state.  Accordingly, they do not correlate exactly with consumption; this may explain some of the extremes in month to month variation. These are actual, unadjusted data, different from the data in P11, which come from the FHWA and which were manipulated so data from all states would be comparable.</t>
    </r>
  </si>
  <si>
    <r>
      <t>1</t>
    </r>
    <r>
      <rPr>
        <sz val="9"/>
        <rFont val="Arial"/>
        <family val="2"/>
      </rPr>
      <t xml:space="preserve">These data are from motor fuel tax collections, which are supposed to cover all dyed diesel, excluding railroad use.  Dyed diesel is for off-road use, such as in agriculture or heavy construction. The volumes come from distributors' bills of lading and the monthly date represents actual periods that gallons of fuel were distributed within the state.  Accordingly, they do not correlate exactly with consumption; this may explain some of the extremes in month to month variation. </t>
    </r>
  </si>
  <si>
    <r>
      <t>1</t>
    </r>
    <r>
      <rPr>
        <sz val="9"/>
        <rFont val="Arial"/>
        <family val="2"/>
      </rPr>
      <t xml:space="preserve">These data are from motor fuel tax collections, which are supposed to cover all railroad use. The volumes come from distributors' bills of lading and the monthly date represents actual periods that gallons of fuel were distributed within the state.  Accordingly, they do not correlate exactly with consumption; this may explain some of the extremes in month to month variation. </t>
    </r>
  </si>
  <si>
    <t>YEAR</t>
  </si>
  <si>
    <t>State
Tax
(¢/gallon)</t>
  </si>
  <si>
    <t>Date
Changed</t>
  </si>
  <si>
    <t>Federal
Tax
(¢/gallon)</t>
  </si>
  <si>
    <t>June 1</t>
  </si>
  <si>
    <t>July 1</t>
  </si>
  <si>
    <t>April 1</t>
  </si>
  <si>
    <t>0</t>
  </si>
  <si>
    <t>Jan. 1</t>
  </si>
  <si>
    <t>Apr. 1</t>
  </si>
  <si>
    <t>Aug. 1</t>
  </si>
  <si>
    <t>Dec. 1</t>
  </si>
  <si>
    <r>
      <t>8.7</t>
    </r>
    <r>
      <rPr>
        <vertAlign val="superscript"/>
        <sz val="10"/>
        <rFont val="Arial"/>
        <family val="2"/>
      </rPr>
      <t>3</t>
    </r>
  </si>
  <si>
    <t>Oct. 1</t>
  </si>
  <si>
    <r>
      <t>13</t>
    </r>
    <r>
      <rPr>
        <vertAlign val="superscript"/>
        <sz val="10"/>
        <rFont val="Arial"/>
        <family val="2"/>
      </rPr>
      <t>3</t>
    </r>
  </si>
  <si>
    <r>
      <t>12.9</t>
    </r>
    <r>
      <rPr>
        <vertAlign val="superscript"/>
        <sz val="10"/>
        <rFont val="Arial"/>
        <family val="2"/>
      </rPr>
      <t>3</t>
    </r>
  </si>
  <si>
    <r>
      <t>13.1</t>
    </r>
    <r>
      <rPr>
        <vertAlign val="superscript"/>
        <sz val="10"/>
        <rFont val="Arial"/>
        <family val="2"/>
      </rPr>
      <t>3</t>
    </r>
  </si>
  <si>
    <r>
      <t>13.2</t>
    </r>
    <r>
      <rPr>
        <vertAlign val="superscript"/>
        <sz val="10"/>
        <rFont val="Arial"/>
        <family val="2"/>
      </rPr>
      <t>3</t>
    </r>
  </si>
  <si>
    <t>April 28</t>
  </si>
  <si>
    <t xml:space="preserve"> </t>
  </si>
  <si>
    <t>NA</t>
  </si>
  <si>
    <r>
      <t>NA</t>
    </r>
    <r>
      <rPr>
        <vertAlign val="superscript"/>
        <sz val="10"/>
        <rFont val="Arial"/>
        <family val="2"/>
      </rPr>
      <t>4</t>
    </r>
  </si>
  <si>
    <t>Starting in 1989, a petroleum storage tank cleanup fee was levied on each gallon of fuel sold, at the rate of 1 cent for each gallon of gasoline (and ethanol blended with gasoline) distributed from July 1, 1989, through June 30, 1991 and 0.75 cent thereafter. The fee for diesel was 0.75 cent for each gallon distributed from July 1, 1993.</t>
  </si>
  <si>
    <t xml:space="preserve">Gasohol was not defined in federal tax law until 1979.  Products later defined as gasohol (10 percent ethanol by volume) were taxable as gasoline prior to 1979.  From 1979 to 1983, gasohol was exempt from gasoline tax. </t>
  </si>
  <si>
    <t>Blends using methanol, and amounts of ethanol between 5.7 and 10 percent, were taxed at lower rates.</t>
  </si>
  <si>
    <t xml:space="preserve">Annual Daily Average (1000 gallons/day) </t>
  </si>
  <si>
    <t>FY2013</t>
  </si>
  <si>
    <t>Phillips 66</t>
  </si>
  <si>
    <r>
      <t xml:space="preserve">3 </t>
    </r>
    <r>
      <rPr>
        <sz val="9"/>
        <rFont val="Arial"/>
        <family val="2"/>
      </rPr>
      <t>2012 data and beyond collected by MT DEQ.</t>
    </r>
  </si>
  <si>
    <r>
      <t xml:space="preserve">2 </t>
    </r>
    <r>
      <rPr>
        <sz val="9"/>
        <rFont val="Arial"/>
        <family val="2"/>
      </rPr>
      <t>Due to budget cuts, EIA suspended publishing these data; the February 2011 price is the last official EIA price in this series.</t>
    </r>
  </si>
  <si>
    <t>264*</t>
  </si>
  <si>
    <t>*Missing data for April 2013. Assumed the average delivery rate from the previous three years as an approximate value.</t>
  </si>
  <si>
    <t>FY2014</t>
  </si>
  <si>
    <r>
      <t>NOTE:</t>
    </r>
    <r>
      <rPr>
        <sz val="9"/>
        <rFont val="Arial"/>
        <family val="2"/>
      </rPr>
      <t xml:space="preserve"> The data for wells drilled since 1990 supersede those in the previous Annual Reviews.  After 1990, the number of wells drilled no longer is broken out by "Development" and "Exploratory." DNRC's </t>
    </r>
    <r>
      <rPr>
        <i/>
        <sz val="9"/>
        <rFont val="Arial"/>
        <family val="2"/>
      </rPr>
      <t>Annual Review</t>
    </r>
    <r>
      <rPr>
        <sz val="9"/>
        <rFont val="Arial"/>
        <family val="2"/>
      </rPr>
      <t xml:space="preserve"> provides data for the current year and the four previous years. Starting with 1996 data, DNRC does a rolling update and correction of previous year data each annual report.  Thus, the final official data for 2009 was published in the 2013 report.  From 2009 forward, the data in this table are from the most recent update of a year's data. </t>
    </r>
  </si>
  <si>
    <t>CHS Inc.</t>
  </si>
  <si>
    <t>Calumet MT</t>
  </si>
  <si>
    <t>ARTCP</t>
  </si>
  <si>
    <t>AVTCP</t>
  </si>
  <si>
    <t>DFTCP</t>
  </si>
  <si>
    <t>JFTCP</t>
  </si>
  <si>
    <t>KSTCP</t>
  </si>
  <si>
    <t>LGTCP</t>
  </si>
  <si>
    <t>LUTCP</t>
  </si>
  <si>
    <t>MGTCP</t>
  </si>
  <si>
    <t>RFTCP</t>
  </si>
  <si>
    <t>POTCP</t>
  </si>
  <si>
    <t>PATCP</t>
  </si>
  <si>
    <t>ENTCP</t>
  </si>
  <si>
    <t>FY2015</t>
  </si>
  <si>
    <t>FY2016</t>
  </si>
  <si>
    <r>
      <t>NOTE:</t>
    </r>
    <r>
      <rPr>
        <sz val="9"/>
        <rFont val="Arial"/>
        <family val="2"/>
      </rPr>
      <t xml:space="preserve"> Non-highway consumption increased beginning with 2015 data based on upgraded Non-Highway model. As a result, On-Highway consumption decreased.</t>
    </r>
  </si>
  <si>
    <t>10 year avg.</t>
  </si>
  <si>
    <r>
      <t>NOTES: For 1970-2014,</t>
    </r>
    <r>
      <rPr>
        <sz val="9"/>
        <rFont val="Arial"/>
        <family val="2"/>
      </rPr>
      <t xml:space="preserve"> the price is the average of all grades, in nominal dollars, including state and federal fuel taxes and petroleum storage tank cleanup fees. Prices for 2012-2013 reflect only the state average price for regular gasoline. All prices except 1984-2010 and 2012-2014 gasoline prices are derived from the </t>
    </r>
    <r>
      <rPr>
        <i/>
        <sz val="9"/>
        <rFont val="Arial"/>
        <family val="2"/>
      </rPr>
      <t>State Energy Price and Expenditure Report</t>
    </r>
    <r>
      <rPr>
        <sz val="9"/>
        <rFont val="Arial"/>
        <family val="2"/>
      </rPr>
      <t xml:space="preserve">, which reports prices in $/million Btu. The source database for gasoline prices 1984-2010 omits all fuel taxes; therefore, DEQ added those taxes into the figures presented here. The source document omits federal diesel fuel tax from 1970-82; therefore, the federal tax has been added and is included in the 1970-82 diesel prices listed above. See </t>
    </r>
    <r>
      <rPr>
        <i/>
        <sz val="9"/>
        <rFont val="Arial"/>
        <family val="2"/>
      </rPr>
      <t>State Energy Data 2008 Price and Expenditure Data</t>
    </r>
    <r>
      <rPr>
        <sz val="9"/>
        <rFont val="Arial"/>
        <family val="2"/>
      </rPr>
      <t xml:space="preserve"> for information on changes over time in the data sources and in the estimation methods used. In particular, note that diesel prices for 1984-2010 are estimated as the ratio of the PAD IV diesel fuel price to the PAD IV motor gasoline price times the State motor gasoline price, plus federal and state per gallon taxes. PAD IV includes Colorado, Idaho, Montana, Utah and Wyoming.</t>
    </r>
  </si>
  <si>
    <r>
      <rPr>
        <vertAlign val="superscript"/>
        <sz val="10"/>
        <rFont val="Arial"/>
        <family val="2"/>
      </rPr>
      <t>2</t>
    </r>
    <r>
      <rPr>
        <sz val="10"/>
        <rFont val="Arial"/>
        <family val="2"/>
      </rPr>
      <t>On-Road Diesel includes a small amount of diesel consumed by the railroad industry.</t>
    </r>
  </si>
  <si>
    <t>Petroleum Coke</t>
  </si>
  <si>
    <t>In Montana "Other Petroleum Products" is primary still gas used as refinery fuel.</t>
  </si>
  <si>
    <t>Hydrocarbon Gas Liquids</t>
  </si>
  <si>
    <r>
      <t>Hydrogen Gas Liquids</t>
    </r>
    <r>
      <rPr>
        <b/>
        <vertAlign val="superscript"/>
        <sz val="10"/>
        <rFont val="Arial"/>
        <family val="2"/>
      </rPr>
      <t>4</t>
    </r>
  </si>
  <si>
    <t>October</t>
  </si>
  <si>
    <t>November</t>
  </si>
  <si>
    <t>December</t>
  </si>
  <si>
    <t>January</t>
  </si>
  <si>
    <t>February</t>
  </si>
  <si>
    <t>March</t>
  </si>
  <si>
    <t>South Central</t>
  </si>
  <si>
    <t>Ethanol</t>
  </si>
  <si>
    <r>
      <t>Federal Tax (¢/gallon)</t>
    </r>
    <r>
      <rPr>
        <b/>
        <vertAlign val="superscript"/>
        <sz val="10"/>
        <rFont val="Arial"/>
        <family val="2"/>
      </rPr>
      <t>2</t>
    </r>
  </si>
  <si>
    <t>Average Price
($/gallon)</t>
  </si>
  <si>
    <t>State 
Tax 
(¢/gallon)</t>
  </si>
  <si>
    <t>FY2017</t>
  </si>
  <si>
    <r>
      <t>SOURCE:</t>
    </r>
    <r>
      <rPr>
        <sz val="9"/>
        <rFont val="Arial"/>
        <family val="2"/>
      </rPr>
      <t xml:space="preserve"> Montana Department of Natural Resources and Conservation, Oil and Gas Division, </t>
    </r>
    <r>
      <rPr>
        <i/>
        <sz val="9"/>
        <rFont val="Arial"/>
        <family val="2"/>
      </rPr>
      <t xml:space="preserve">Annual Review, 1960-2017 </t>
    </r>
    <r>
      <rPr>
        <sz val="9"/>
        <rFont val="Arial"/>
        <family val="2"/>
      </rPr>
      <t>http://bogc.dnrc.mt.gov/annualreview/</t>
    </r>
    <r>
      <rPr>
        <i/>
        <sz val="9"/>
        <rFont val="Arial"/>
        <family val="2"/>
      </rPr>
      <t>.</t>
    </r>
  </si>
  <si>
    <t>Table P3. Number of Producing Oil Wells by Region and Number of Oil and Gas Wells Completed by Type, 1960-2017</t>
  </si>
  <si>
    <r>
      <t>SOURCE:</t>
    </r>
    <r>
      <rPr>
        <sz val="9"/>
        <rFont val="Arial"/>
        <family val="2"/>
      </rPr>
      <t xml:space="preserve"> Montana Department of Natural Resources and Conservation, Oil and Gas Division, </t>
    </r>
    <r>
      <rPr>
        <i/>
        <sz val="9"/>
        <rFont val="Arial"/>
        <family val="2"/>
      </rPr>
      <t xml:space="preserve">Annual Review, </t>
    </r>
    <r>
      <rPr>
        <sz val="9"/>
        <rFont val="Arial"/>
        <family val="2"/>
      </rPr>
      <t>1960-2017, http://bogc.dnrc.mt.gov/annualreview/</t>
    </r>
  </si>
  <si>
    <t>FY2018</t>
  </si>
  <si>
    <r>
      <t>Table P2. Crude Oil Production and Average Wellhead Prices</t>
    </r>
    <r>
      <rPr>
        <b/>
        <vertAlign val="superscript"/>
        <sz val="14"/>
        <rFont val="Arial"/>
        <family val="2"/>
      </rPr>
      <t>1</t>
    </r>
    <r>
      <rPr>
        <b/>
        <sz val="14"/>
        <rFont val="Arial"/>
        <family val="2"/>
      </rPr>
      <t>, 1960-2018</t>
    </r>
  </si>
  <si>
    <t>Table P1. Average Daily Oil Production per Well and Annual Production by Region, 1960-2017</t>
  </si>
  <si>
    <r>
      <t>Table P4. Receipts at Montana Refineries by Source of Crude Oil, 1960-2017</t>
    </r>
    <r>
      <rPr>
        <b/>
        <sz val="12"/>
        <rFont val="Arial"/>
        <family val="2"/>
      </rPr>
      <t xml:space="preserve"> (thousand barrels)</t>
    </r>
  </si>
  <si>
    <r>
      <t>SOURCE:</t>
    </r>
    <r>
      <rPr>
        <sz val="9"/>
        <rFont val="Arial"/>
        <family val="2"/>
      </rPr>
      <t xml:space="preserve"> Montana Department of Natural Resources and Conservation, Oil and Gas Conservation Division, </t>
    </r>
    <r>
      <rPr>
        <i/>
        <sz val="9"/>
        <rFont val="Arial"/>
        <family val="2"/>
      </rPr>
      <t>Annual Review</t>
    </r>
    <r>
      <rPr>
        <sz val="9"/>
        <rFont val="Arial"/>
        <family val="2"/>
      </rPr>
      <t>, 1960-2017, http://bogc.dnrc.mt.gov/annualreviews.asp.</t>
    </r>
  </si>
  <si>
    <t>Average (2013-2017)</t>
  </si>
  <si>
    <t>Table P7. Transportation Petroleum Product Consumption Estimates, 1960-2017 (thousand barrels)</t>
  </si>
  <si>
    <t>Table P8. Motor Fuel Use, 1960-2017 (thousand gallons)</t>
  </si>
  <si>
    <r>
      <t xml:space="preserve">Table P9a. Average Daily Delivery Rates of Gasoline (per month) to Outlets 1998-2018 </t>
    </r>
    <r>
      <rPr>
        <b/>
        <sz val="11"/>
        <rFont val="Arial"/>
        <family val="2"/>
      </rPr>
      <t>(1000 gallons/day)</t>
    </r>
    <r>
      <rPr>
        <b/>
        <vertAlign val="superscript"/>
        <sz val="14"/>
        <rFont val="Arial"/>
        <family val="2"/>
      </rPr>
      <t>1</t>
    </r>
  </si>
  <si>
    <r>
      <t xml:space="preserve">Table 9b. Average Daily Delivery Rates of On-Road Diesel (per month) to Outlets 1998-2018 </t>
    </r>
    <r>
      <rPr>
        <b/>
        <sz val="11"/>
        <rFont val="Arial"/>
        <family val="2"/>
      </rPr>
      <t>(1000 gallons/day)</t>
    </r>
    <r>
      <rPr>
        <b/>
        <vertAlign val="superscript"/>
        <sz val="14"/>
        <rFont val="Arial"/>
        <family val="2"/>
      </rPr>
      <t>1,2</t>
    </r>
  </si>
  <si>
    <r>
      <t xml:space="preserve">Source: </t>
    </r>
    <r>
      <rPr>
        <sz val="9"/>
        <rFont val="Arial"/>
        <family val="2"/>
      </rPr>
      <t>Montana Department of Transportation motor fuel tax data base, May 2019.</t>
    </r>
  </si>
  <si>
    <r>
      <t xml:space="preserve">Table 9c. Average Daily Delivery Rates of Off-Road Diesel (per month) to Outlets 2003-2018 </t>
    </r>
    <r>
      <rPr>
        <b/>
        <sz val="11"/>
        <rFont val="Arial"/>
        <family val="2"/>
      </rPr>
      <t>(1000 gallons/day)</t>
    </r>
    <r>
      <rPr>
        <b/>
        <vertAlign val="superscript"/>
        <sz val="14"/>
        <rFont val="Arial"/>
        <family val="2"/>
      </rPr>
      <t>1</t>
    </r>
  </si>
  <si>
    <r>
      <t xml:space="preserve">Table 9d. Average Daily Delivery Rates of Railroad Diesel (per month) 2003-2018 </t>
    </r>
    <r>
      <rPr>
        <b/>
        <sz val="11"/>
        <rFont val="Arial"/>
        <family val="2"/>
      </rPr>
      <t>(1000 gallons/day)</t>
    </r>
    <r>
      <rPr>
        <b/>
        <vertAlign val="superscript"/>
        <sz val="14"/>
        <rFont val="Arial"/>
        <family val="2"/>
      </rPr>
      <t>1</t>
    </r>
  </si>
  <si>
    <r>
      <t>Table P10. Average Retail Price of Regular Gasoline, 1990-2019 (dollars/gallon)</t>
    </r>
    <r>
      <rPr>
        <b/>
        <vertAlign val="superscript"/>
        <sz val="14"/>
        <rFont val="Arial"/>
        <family val="2"/>
      </rPr>
      <t>1,2,3</t>
    </r>
  </si>
  <si>
    <r>
      <t>Source:</t>
    </r>
    <r>
      <rPr>
        <sz val="9"/>
        <rFont val="Arial"/>
        <family val="2"/>
      </rPr>
      <t xml:space="preserve"> U.S. Department of Energy, Energy Information Agency, Energy Information Administration, Forms EIA-782A, "Refiners'/Gas Plant Operators' Monthly Petroleum Product Sales Report" and EIA-782B, "Resellers'/Retailers' Monthly Petroleum Product Sales Report."  Regular gasoline only, through retail outlets (http://www.eia.gov/dnav/pet/hist/LeafHandler.ashx?n=PET&amp;s=EMA_EPMR_PTC_SMT_DPG&amp;f=M). DEQ has added the relevant taxes to the EIA data; see Table P14 for taxes. Data for 2012-2019 was collected by MT DEQ from regular sampling of state average retail gas prices posted to AAA's Daily Fuel Gauge Report website, http://fuelgaugereport.aaa.com/.</t>
    </r>
  </si>
  <si>
    <r>
      <t>Table P11. Estimated Price of Motor Fuel and Motor Fuel Taxes, 1970-2018</t>
    </r>
    <r>
      <rPr>
        <b/>
        <vertAlign val="superscript"/>
        <sz val="14"/>
        <rFont val="Arial"/>
        <family val="2"/>
      </rPr>
      <t>1</t>
    </r>
  </si>
  <si>
    <t>Due to budget cuts, EIA suspended publishing gasoline and diesel price data for Montana and other individual states; the February 2011 price is the last in this series, and thus 2010 is the last full year in the series when EIA prices are available for gasoline. 2012-2018 figures were calculated using state average retail gas prices posted to AAA's Daily Fuel Gauge Report website, http://fuelgaugereport.aaa.com/ and collected regularly by MT DEQ.</t>
  </si>
  <si>
    <r>
      <t>SOURCE:</t>
    </r>
    <r>
      <rPr>
        <sz val="9"/>
        <rFont val="Arial"/>
        <family val="2"/>
      </rPr>
      <t xml:space="preserve"> U.S. Department of Transportation, Federal Highway Administration, </t>
    </r>
    <r>
      <rPr>
        <i/>
        <sz val="9"/>
        <rFont val="Arial"/>
        <family val="2"/>
      </rPr>
      <t>Highway Statistics</t>
    </r>
    <r>
      <rPr>
        <sz val="9"/>
        <rFont val="Arial"/>
        <family val="2"/>
      </rPr>
      <t>, annual reports, Table MF-21, 1960-2017 (http://www.fhwa.dot.gov/policy/ohpi/hss/hsspubs.cfm).</t>
    </r>
  </si>
  <si>
    <t>10 Year Average
(2009-2018)</t>
  </si>
  <si>
    <t>10 Year Median
(2009-2018)</t>
  </si>
  <si>
    <r>
      <t>SOURCES:</t>
    </r>
    <r>
      <rPr>
        <sz val="9"/>
        <rFont val="Arial"/>
        <family val="2"/>
      </rPr>
      <t xml:space="preserve"> Gasoline prices for 1984-2010 are from U.S. Department of Energy, Energy Information Administration, Total Gasoline Retail Sales by All Sellers, (http://www.eia.gov/dnav/pet/pet_pri_allmg_c_SMT_EPM0_dpgal_a.htm). Gasoline and diesel prices for 2012-2018 were collected by MT DEQ from regular sampling of state average retail gas prices posted to AAA's Daily Fuel Gauge Report website, http://fuelgaugereport.aaa.com/. All other fuel prices are from U.S. Department of Energy, Energy Information Administration, </t>
    </r>
    <r>
      <rPr>
        <i/>
        <sz val="9"/>
        <rFont val="Arial"/>
        <family val="2"/>
      </rPr>
      <t>State Energy Data 2006 Price and Expenditure Data</t>
    </r>
    <r>
      <rPr>
        <sz val="9"/>
        <rFont val="Arial"/>
        <family val="2"/>
      </rPr>
      <t xml:space="preserve"> (formerly, </t>
    </r>
    <r>
      <rPr>
        <i/>
        <sz val="9"/>
        <rFont val="Arial"/>
        <family val="2"/>
      </rPr>
      <t>State Energy Price and Expenditure Report</t>
    </r>
    <r>
      <rPr>
        <sz val="9"/>
        <rFont val="Arial"/>
        <family val="2"/>
      </rPr>
      <t xml:space="preserve">, annual reports 1970-2008 (EIA-0376)(http://www.eia.doe.gov/emeu/states/sep_prices/total/csv/pr_mt.csv).  Pre-1986 diesel fuel prices may include some non-highway diesel costs.  For 1970-2011, fuel tax rates are from U.S. Department of Transportation, Federal Highway Administration, </t>
    </r>
    <r>
      <rPr>
        <i/>
        <sz val="9"/>
        <rFont val="Arial"/>
        <family val="2"/>
      </rPr>
      <t>Highway Statistics</t>
    </r>
    <r>
      <rPr>
        <sz val="9"/>
        <rFont val="Arial"/>
        <family val="2"/>
      </rPr>
      <t>, annual reports, Table MF-121T 1970-2009, (http://www.fhwa.dot.gov/policyinformation/statistics/2009/fe101a.cfm) and 2011 (http://www.fhwa.dot.gov/policyinformation/statistics/2011/), with corrections as provided by Montana Department of Transportation. For 2017-2018, fuel tax rates are from the American Petroleum Institute's State Motor Fuel Taxes: Notes Summary (https://www.api.org/~/media/Files/Statistics/State-Motor-Fuel-Taxes-Report-April-19.pdf).</t>
    </r>
  </si>
  <si>
    <t>Table P12. Estimated Average Monthly Retail Propane Prices, 2014-2019</t>
  </si>
  <si>
    <r>
      <t>SOURCE:</t>
    </r>
    <r>
      <rPr>
        <sz val="9"/>
        <rFont val="Arial"/>
        <family val="2"/>
      </rPr>
      <t xml:space="preserve"> Montana Department of Natural Resources and  Conservation, Oil and Gas Conservation Division, </t>
    </r>
    <r>
      <rPr>
        <i/>
        <sz val="9"/>
        <rFont val="Arial"/>
        <family val="2"/>
      </rPr>
      <t>Annual Review</t>
    </r>
    <r>
      <rPr>
        <sz val="9"/>
        <rFont val="Arial"/>
        <family val="2"/>
      </rPr>
      <t>, 1960-2001; Montana Department of Revenue, Biennial Report 1994-1996 and DoR files for FY01-18. FY08-FY17 numbers reflect updates and amended returns.</t>
    </r>
  </si>
  <si>
    <r>
      <t>Table P5. Receipts at Montana Refineries by Source of Crude Oil, 2002-2017</t>
    </r>
    <r>
      <rPr>
        <b/>
        <sz val="12"/>
        <rFont val="Arial"/>
        <family val="2"/>
      </rPr>
      <t xml:space="preserve"> (thousand barrels)</t>
    </r>
  </si>
  <si>
    <r>
      <t xml:space="preserve">Source: </t>
    </r>
    <r>
      <rPr>
        <sz val="9"/>
        <rFont val="Arial"/>
        <family val="2"/>
      </rPr>
      <t xml:space="preserve">Montana Department of Natural Resources and Conservation, Oil and Gas Conservation Division, </t>
    </r>
    <r>
      <rPr>
        <i/>
        <sz val="9"/>
        <rFont val="Arial"/>
        <family val="2"/>
      </rPr>
      <t>Annual Review</t>
    </r>
    <r>
      <rPr>
        <sz val="9"/>
        <rFont val="Arial"/>
        <family val="2"/>
      </rPr>
      <t xml:space="preserve"> (2002-2017), http://bogc.dnrc.mt.gov/annualreviews.asp.</t>
    </r>
  </si>
  <si>
    <r>
      <t>SOURCE:</t>
    </r>
    <r>
      <rPr>
        <sz val="9"/>
        <rFont val="Arial"/>
        <family val="2"/>
      </rPr>
      <t xml:space="preserve"> U.S. Department of Energy, Energy Information Administration, </t>
    </r>
    <r>
      <rPr>
        <i/>
        <sz val="9"/>
        <rFont val="Arial"/>
        <family val="2"/>
      </rPr>
      <t>State Energy Data System</t>
    </r>
    <r>
      <rPr>
        <sz val="9"/>
        <rFont val="Arial"/>
        <family val="2"/>
      </rPr>
      <t xml:space="preserve"> file "All Consumption in Physical Units," 1960-2016. (http://www.eia.gov/beta/state/seds/seds-data-complete.cfm?sid=MT#Consumption).  As of 2017, this table appears to have been discontinued.</t>
    </r>
  </si>
  <si>
    <t>Table P6. Petroleum Product Consumption Estimates, 1960-2016 (thousand barrels)</t>
  </si>
  <si>
    <r>
      <t>SOURCE:</t>
    </r>
    <r>
      <rPr>
        <sz val="9"/>
        <rFont val="Arial"/>
        <family val="2"/>
      </rPr>
      <t xml:space="preserve"> U.S. Department of Energy, Energy Information Administration, </t>
    </r>
    <r>
      <rPr>
        <i/>
        <sz val="9"/>
        <rFont val="Arial"/>
        <family val="2"/>
      </rPr>
      <t>State Energy Data System</t>
    </r>
    <r>
      <rPr>
        <sz val="9"/>
        <rFont val="Arial"/>
        <family val="2"/>
      </rPr>
      <t xml:space="preserve"> file "All Consumption in Physical Units," 1960-2017. (http://www.eia.gov/beta/state/seds/seds-data-complete.cfm?sid=MT#Consumption).  As of 2017, this table appears to have been discontinued.</t>
    </r>
  </si>
  <si>
    <r>
      <t>NOTE:</t>
    </r>
    <r>
      <rPr>
        <sz val="9"/>
        <rFont val="Arial"/>
        <family val="2"/>
      </rPr>
      <t xml:space="preserve"> Starting in 1984, losses due to evaporation and handling are no longer calculated by FHWA. Total consumption of motor fuel from 1984-2017, therefore, does not include this figure. To compare the total for these years to the total for the previous years, the losses should be subtracted from the 1960-83 total consumption column.</t>
    </r>
  </si>
  <si>
    <r>
      <t>1</t>
    </r>
    <r>
      <rPr>
        <sz val="9"/>
        <rFont val="Arial"/>
        <family val="2"/>
      </rPr>
      <t xml:space="preserve">State-wide average price of sales to end users through retail outlets, in nominal dollars. </t>
    </r>
  </si>
  <si>
    <r>
      <rPr>
        <b/>
        <sz val="11"/>
        <color theme="1"/>
        <rFont val="Calibri"/>
        <family val="2"/>
        <scheme val="minor"/>
      </rPr>
      <t xml:space="preserve">SOURCES: </t>
    </r>
    <r>
      <rPr>
        <sz val="11"/>
        <color theme="1"/>
        <rFont val="Calibri"/>
        <family val="2"/>
        <scheme val="minor"/>
      </rPr>
      <t xml:space="preserve">Monthly propane prices for 2014 through 2019 are averaged from weekly retail propane price survey data collected by the Montana Department of Environmental Quality and posted by the U.S. Department of Energy's Energy Information Administration to their </t>
    </r>
    <r>
      <rPr>
        <i/>
        <sz val="11"/>
        <color theme="1"/>
        <rFont val="Calibri"/>
        <family val="2"/>
        <scheme val="minor"/>
      </rPr>
      <t>Winter Heating Fuels</t>
    </r>
    <r>
      <rPr>
        <sz val="11"/>
        <color theme="1"/>
        <rFont val="Calibri"/>
        <family val="2"/>
        <scheme val="minor"/>
      </rPr>
      <t xml:space="preserve"> website, https://www.eia.gov/special/heatingfuels/#/US-MT:propane:week.  These data are only collected six months out of the year during the winter.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</si>
</sst>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
    <numFmt numFmtId="165" formatCode="#,##0.0"/>
    <numFmt numFmtId="166" formatCode="0.0%"/>
    <numFmt numFmtId="167" formatCode="0.000"/>
    <numFmt numFmtId="168" formatCode="mmmm\ d\,\ yyyy"/>
    <numFmt numFmtId="169" formatCode="_(&quot;$&quot;* #,##0.000_);_(&quot;$&quot;* \(#,##0.000\);_(&quot;$&quot;* &quot;-&quot;??_);_(@_)"/>
  </numFmts>
  <fonts count="25" x14ac:knownFonts="1">
    <font>
      <sz val="11"/>
      <color theme="1"/>
      <name val="Calibri"/>
      <family val="2"/>
      <scheme val="minor"/>
    </font>
    <font>
      <sz val="10"/>
      <name val="Arial"/>
    </font>
    <font>
      <sz val="11"/>
      <name val="Arial"/>
      <family val="2"/>
    </font>
    <font>
      <b/>
      <sz val="11"/>
      <name val="Arial"/>
      <family val="2"/>
    </font>
    <font>
      <b/>
      <sz val="14"/>
      <name val="Arial"/>
      <family val="2"/>
    </font>
    <font>
      <b/>
      <sz val="9"/>
      <name val="Arial"/>
      <family val="2"/>
    </font>
    <font>
      <i/>
      <sz val="9"/>
      <name val="Arial"/>
      <family val="2"/>
    </font>
    <font>
      <sz val="9"/>
      <name val="Arial"/>
      <family val="2"/>
    </font>
    <font>
      <b/>
      <sz val="10"/>
      <name val="Arial"/>
      <family val="2"/>
    </font>
    <font>
      <sz val="10"/>
      <name val="Arial"/>
      <family val="2"/>
    </font>
    <font>
      <sz val="12"/>
      <name val="Times New Roman"/>
      <family val="1"/>
    </font>
    <font>
      <sz val="8"/>
      <name val="Arial"/>
      <family val="2"/>
    </font>
    <font>
      <b/>
      <vertAlign val="superscript"/>
      <sz val="14"/>
      <name val="Arial"/>
      <family val="2"/>
    </font>
    <font>
      <vertAlign val="superscript"/>
      <sz val="10"/>
      <name val="Arial"/>
      <family val="2"/>
    </font>
    <font>
      <b/>
      <vertAlign val="superscript"/>
      <sz val="10"/>
      <name val="Arial"/>
      <family val="2"/>
    </font>
    <font>
      <vertAlign val="superscript"/>
      <sz val="9"/>
      <name val="Arial"/>
      <family val="2"/>
    </font>
    <font>
      <sz val="14"/>
      <name val="Arial"/>
      <family val="2"/>
    </font>
    <font>
      <b/>
      <sz val="12"/>
      <name val="Arial"/>
      <family val="2"/>
    </font>
    <font>
      <sz val="10"/>
      <color indexed="8"/>
      <name val="Arial"/>
      <family val="2"/>
    </font>
    <font>
      <b/>
      <sz val="10"/>
      <color indexed="8"/>
      <name val="Arial"/>
      <family val="2"/>
    </font>
    <font>
      <sz val="11"/>
      <color indexed="8"/>
      <name val="Arial"/>
      <family val="2"/>
    </font>
    <font>
      <sz val="11"/>
      <color theme="1"/>
      <name val="Calibri"/>
      <family val="2"/>
      <scheme val="minor"/>
    </font>
    <font>
      <b/>
      <sz val="11"/>
      <color theme="1"/>
      <name val="Calibri"/>
      <family val="2"/>
      <scheme val="minor"/>
    </font>
    <font>
      <i/>
      <sz val="11"/>
      <color theme="1"/>
      <name val="Calibri"/>
      <family val="2"/>
      <scheme val="minor"/>
    </font>
    <font>
      <sz val="11"/>
      <color theme="0"/>
      <name val="Calibri"/>
      <family val="2"/>
      <scheme val="minor"/>
    </font>
  </fonts>
  <fills count="2">
    <fill>
      <patternFill patternType="none"/>
    </fill>
    <fill>
      <patternFill patternType="gray125"/>
    </fill>
  </fills>
  <borders count="21">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indexed="64"/>
      </bottom>
      <diagonal/>
    </border>
    <border>
      <left/>
      <right style="thin">
        <color rgb="FF000000"/>
      </right>
      <top/>
      <bottom/>
      <diagonal/>
    </border>
  </borders>
  <cellStyleXfs count="5">
    <xf numFmtId="0" fontId="0" fillId="0" borderId="0"/>
    <xf numFmtId="0" fontId="1" fillId="0" borderId="0"/>
    <xf numFmtId="0" fontId="1" fillId="0" borderId="0" applyNumberFormat="0" applyFill="0" applyBorder="0" applyAlignment="0" applyProtection="0"/>
    <xf numFmtId="44" fontId="21" fillId="0" borderId="0" applyFont="0" applyFill="0" applyBorder="0" applyAlignment="0" applyProtection="0"/>
    <xf numFmtId="9" fontId="21" fillId="0" borderId="0" applyFont="0" applyFill="0" applyBorder="0" applyAlignment="0" applyProtection="0"/>
  </cellStyleXfs>
  <cellXfs count="586">
    <xf numFmtId="0" fontId="0" fillId="0" borderId="0" xfId="0"/>
    <xf numFmtId="0" fontId="2" fillId="0" borderId="0" xfId="1" applyFont="1" applyFill="1" applyBorder="1" applyAlignment="1">
      <alignment vertical="top"/>
    </xf>
    <xf numFmtId="0" fontId="8" fillId="0" borderId="6" xfId="1" applyFont="1" applyFill="1" applyBorder="1" applyAlignment="1">
      <alignment horizontal="center" vertical="center" wrapText="1"/>
    </xf>
    <xf numFmtId="0" fontId="8" fillId="0" borderId="3" xfId="1" applyFont="1" applyFill="1" applyBorder="1" applyAlignment="1">
      <alignment horizontal="center" vertical="center" wrapText="1"/>
    </xf>
    <xf numFmtId="164" fontId="9" fillId="0" borderId="5" xfId="1" applyNumberFormat="1" applyFont="1" applyFill="1" applyBorder="1" applyAlignment="1">
      <alignment horizontal="right" vertical="center"/>
    </xf>
    <xf numFmtId="164" fontId="9" fillId="0" borderId="0" xfId="1" applyNumberFormat="1" applyFont="1" applyFill="1" applyBorder="1" applyAlignment="1">
      <alignment horizontal="right" vertical="center"/>
    </xf>
    <xf numFmtId="3" fontId="9" fillId="0" borderId="5" xfId="1" applyNumberFormat="1" applyFont="1" applyFill="1" applyBorder="1" applyAlignment="1">
      <alignment horizontal="right" vertical="center"/>
    </xf>
    <xf numFmtId="0" fontId="9" fillId="0" borderId="5" xfId="1" applyFont="1" applyBorder="1" applyAlignment="1">
      <alignment vertical="center"/>
    </xf>
    <xf numFmtId="0" fontId="7" fillId="0" borderId="0" xfId="1" applyFont="1" applyFill="1" applyAlignment="1">
      <alignment vertical="top"/>
    </xf>
    <xf numFmtId="0" fontId="4" fillId="0" borderId="0" xfId="1" applyFont="1" applyFill="1" applyBorder="1" applyAlignment="1">
      <alignment horizontal="left" vertical="top"/>
    </xf>
    <xf numFmtId="0" fontId="3" fillId="0" borderId="0" xfId="1" applyFont="1" applyFill="1" applyBorder="1" applyAlignment="1">
      <alignment horizontal="left" vertical="top"/>
    </xf>
    <xf numFmtId="0" fontId="2" fillId="0" borderId="0" xfId="1" applyFont="1" applyBorder="1" applyAlignment="1">
      <alignment vertical="top"/>
    </xf>
    <xf numFmtId="0" fontId="9" fillId="0" borderId="0" xfId="1" applyFont="1" applyFill="1" applyBorder="1" applyAlignment="1">
      <alignment horizontal="right" vertical="center"/>
    </xf>
    <xf numFmtId="3" fontId="9" fillId="0" borderId="0" xfId="1" applyNumberFormat="1" applyFont="1" applyFill="1" applyBorder="1" applyAlignment="1">
      <alignment horizontal="right" vertical="center"/>
    </xf>
    <xf numFmtId="0" fontId="9" fillId="0" borderId="4" xfId="1" applyFont="1" applyFill="1" applyBorder="1" applyAlignment="1">
      <alignment vertical="top"/>
    </xf>
    <xf numFmtId="0" fontId="8" fillId="0" borderId="6" xfId="1" applyFont="1" applyFill="1" applyBorder="1" applyAlignment="1">
      <alignment vertical="center"/>
    </xf>
    <xf numFmtId="0" fontId="9" fillId="0" borderId="3" xfId="1" applyFont="1" applyBorder="1" applyAlignment="1">
      <alignment horizontal="center" vertical="center"/>
    </xf>
    <xf numFmtId="0" fontId="9" fillId="0" borderId="3" xfId="1" applyFont="1" applyBorder="1" applyAlignment="1">
      <alignment horizontal="left" vertical="center"/>
    </xf>
    <xf numFmtId="0" fontId="8" fillId="0" borderId="6" xfId="1" applyFont="1" applyFill="1" applyBorder="1" applyAlignment="1">
      <alignment horizontal="left" vertical="center"/>
    </xf>
    <xf numFmtId="0" fontId="8" fillId="0" borderId="3" xfId="1" applyFont="1" applyBorder="1" applyAlignment="1">
      <alignment horizontal="center" vertical="center"/>
    </xf>
    <xf numFmtId="0" fontId="8" fillId="0" borderId="8" xfId="1" applyFont="1" applyBorder="1" applyAlignment="1">
      <alignment horizontal="center" vertical="center"/>
    </xf>
    <xf numFmtId="0" fontId="8" fillId="0" borderId="8" xfId="1" applyFont="1" applyFill="1" applyBorder="1" applyAlignment="1">
      <alignment horizontal="center" vertical="center" wrapText="1"/>
    </xf>
    <xf numFmtId="1" fontId="9" fillId="0" borderId="5" xfId="1" applyNumberFormat="1" applyFont="1" applyFill="1" applyBorder="1" applyAlignment="1">
      <alignment horizontal="left" vertical="center"/>
    </xf>
    <xf numFmtId="3" fontId="9" fillId="0" borderId="9" xfId="1" applyNumberFormat="1" applyFont="1" applyFill="1" applyBorder="1" applyAlignment="1">
      <alignment horizontal="right" vertical="center"/>
    </xf>
    <xf numFmtId="1" fontId="9" fillId="0" borderId="7" xfId="1" applyNumberFormat="1" applyFont="1" applyFill="1" applyBorder="1" applyAlignment="1">
      <alignment horizontal="left" vertical="center"/>
    </xf>
    <xf numFmtId="164" fontId="9" fillId="0" borderId="7" xfId="1" applyNumberFormat="1" applyFont="1" applyFill="1" applyBorder="1" applyAlignment="1">
      <alignment horizontal="right" vertical="center"/>
    </xf>
    <xf numFmtId="164" fontId="9" fillId="0" borderId="1" xfId="1" applyNumberFormat="1" applyFont="1" applyFill="1" applyBorder="1" applyAlignment="1">
      <alignment horizontal="right" vertical="center"/>
    </xf>
    <xf numFmtId="3" fontId="9" fillId="0" borderId="7" xfId="1" applyNumberFormat="1" applyFont="1" applyFill="1" applyBorder="1" applyAlignment="1">
      <alignment horizontal="right" vertical="center"/>
    </xf>
    <xf numFmtId="3" fontId="9" fillId="0" borderId="1" xfId="1" applyNumberFormat="1" applyFont="1" applyFill="1" applyBorder="1" applyAlignment="1">
      <alignment horizontal="right" vertical="center"/>
    </xf>
    <xf numFmtId="3" fontId="9" fillId="0" borderId="10" xfId="1" applyNumberFormat="1" applyFont="1" applyFill="1" applyBorder="1" applyAlignment="1">
      <alignment horizontal="right" vertical="center"/>
    </xf>
    <xf numFmtId="0" fontId="1" fillId="0" borderId="0" xfId="1"/>
    <xf numFmtId="0" fontId="2" fillId="0" borderId="0" xfId="1" applyFont="1" applyFill="1" applyAlignment="1">
      <alignment vertical="top"/>
    </xf>
    <xf numFmtId="0" fontId="2" fillId="0" borderId="0" xfId="1" applyFont="1" applyFill="1" applyAlignment="1">
      <alignment horizontal="center" vertical="top"/>
    </xf>
    <xf numFmtId="0" fontId="7" fillId="0" borderId="0" xfId="1" applyFont="1" applyFill="1" applyAlignment="1">
      <alignment vertical="top"/>
    </xf>
    <xf numFmtId="0" fontId="7" fillId="0" borderId="0" xfId="1" applyFont="1" applyFill="1" applyBorder="1" applyAlignment="1">
      <alignment vertical="top"/>
    </xf>
    <xf numFmtId="3" fontId="2" fillId="0" borderId="0" xfId="1" applyNumberFormat="1" applyFont="1" applyFill="1" applyAlignment="1">
      <alignment horizontal="center" vertical="top"/>
    </xf>
    <xf numFmtId="3" fontId="2" fillId="0" borderId="0" xfId="1" applyNumberFormat="1" applyFont="1" applyBorder="1" applyAlignment="1">
      <alignment vertical="center"/>
    </xf>
    <xf numFmtId="0" fontId="2" fillId="0" borderId="5" xfId="1" applyFont="1" applyBorder="1" applyAlignment="1">
      <alignment vertical="center"/>
    </xf>
    <xf numFmtId="1" fontId="7" fillId="0" borderId="0" xfId="1" applyNumberFormat="1" applyFont="1" applyFill="1" applyAlignment="1">
      <alignment vertical="top"/>
    </xf>
    <xf numFmtId="0" fontId="2" fillId="0" borderId="0" xfId="1" applyFont="1" applyBorder="1" applyAlignment="1">
      <alignment vertical="center"/>
    </xf>
    <xf numFmtId="0" fontId="8" fillId="0" borderId="1" xfId="1" applyFont="1" applyFill="1" applyBorder="1" applyAlignment="1">
      <alignment horizontal="center" vertical="center" wrapText="1"/>
    </xf>
    <xf numFmtId="0" fontId="8" fillId="0" borderId="0" xfId="1" applyFont="1" applyFill="1" applyBorder="1" applyAlignment="1">
      <alignment horizontal="center" vertical="center" wrapText="1"/>
    </xf>
    <xf numFmtId="164" fontId="9" fillId="0" borderId="0" xfId="1" applyNumberFormat="1" applyFont="1" applyFill="1" applyBorder="1" applyAlignment="1">
      <alignment vertical="center"/>
    </xf>
    <xf numFmtId="0" fontId="9" fillId="0" borderId="5" xfId="1" applyFont="1" applyBorder="1" applyAlignment="1">
      <alignment vertical="center"/>
    </xf>
    <xf numFmtId="3" fontId="9" fillId="0" borderId="0" xfId="1" applyNumberFormat="1" applyFont="1" applyBorder="1" applyAlignment="1">
      <alignment vertical="center"/>
    </xf>
    <xf numFmtId="3" fontId="9" fillId="0" borderId="0" xfId="1" applyNumberFormat="1" applyFont="1" applyFill="1" applyBorder="1" applyAlignment="1">
      <alignment vertical="center"/>
    </xf>
    <xf numFmtId="2" fontId="9" fillId="0" borderId="0" xfId="1" applyNumberFormat="1" applyFont="1" applyFill="1" applyBorder="1" applyAlignment="1">
      <alignment vertical="center"/>
    </xf>
    <xf numFmtId="0" fontId="7" fillId="0" borderId="0" xfId="1" applyFont="1" applyBorder="1" applyAlignment="1">
      <alignment vertical="top"/>
    </xf>
    <xf numFmtId="3" fontId="7" fillId="0" borderId="0" xfId="1" applyNumberFormat="1" applyFont="1" applyBorder="1" applyAlignment="1">
      <alignment vertical="top"/>
    </xf>
    <xf numFmtId="0" fontId="7" fillId="0" borderId="0" xfId="1" applyFont="1" applyAlignment="1">
      <alignment vertical="center"/>
    </xf>
    <xf numFmtId="3" fontId="7" fillId="0" borderId="0" xfId="1" applyNumberFormat="1" applyFont="1" applyFill="1" applyAlignment="1">
      <alignment vertical="top"/>
    </xf>
    <xf numFmtId="0" fontId="9" fillId="0" borderId="5" xfId="1" applyFont="1" applyBorder="1" applyAlignment="1"/>
    <xf numFmtId="3" fontId="9" fillId="0" borderId="0" xfId="1" applyNumberFormat="1" applyFont="1" applyFill="1" applyBorder="1" applyAlignment="1">
      <alignment horizontal="right" vertical="center"/>
    </xf>
    <xf numFmtId="0" fontId="4" fillId="0" borderId="0" xfId="1" applyFont="1" applyFill="1" applyBorder="1" applyAlignment="1">
      <alignment vertical="top"/>
    </xf>
    <xf numFmtId="0" fontId="3" fillId="0" borderId="0" xfId="1" applyFont="1" applyFill="1" applyBorder="1" applyAlignment="1">
      <alignment horizontal="left" vertical="top"/>
    </xf>
    <xf numFmtId="3" fontId="3" fillId="0" borderId="0" xfId="1" applyNumberFormat="1" applyFont="1" applyFill="1" applyBorder="1" applyAlignment="1">
      <alignment horizontal="left" vertical="top"/>
    </xf>
    <xf numFmtId="3" fontId="2" fillId="0" borderId="0" xfId="1" applyNumberFormat="1" applyFont="1" applyBorder="1" applyAlignment="1">
      <alignment vertical="top"/>
    </xf>
    <xf numFmtId="0" fontId="2" fillId="0" borderId="0" xfId="1" applyFont="1" applyBorder="1" applyAlignment="1">
      <alignment vertical="top"/>
    </xf>
    <xf numFmtId="0" fontId="2" fillId="0" borderId="0" xfId="1" applyFont="1" applyFill="1" applyBorder="1" applyAlignment="1">
      <alignment vertical="top"/>
    </xf>
    <xf numFmtId="3" fontId="2" fillId="0" borderId="0" xfId="1" applyNumberFormat="1" applyFont="1" applyFill="1" applyBorder="1" applyAlignment="1">
      <alignment vertical="top"/>
    </xf>
    <xf numFmtId="0" fontId="9" fillId="0" borderId="0" xfId="1" applyFont="1" applyBorder="1" applyAlignment="1">
      <alignment vertical="center"/>
    </xf>
    <xf numFmtId="0" fontId="9" fillId="0" borderId="4" xfId="1" applyFont="1" applyFill="1" applyBorder="1" applyAlignment="1">
      <alignment vertical="top"/>
    </xf>
    <xf numFmtId="0" fontId="9" fillId="0" borderId="2" xfId="1" applyFont="1" applyBorder="1" applyAlignment="1">
      <alignment vertical="center"/>
    </xf>
    <xf numFmtId="0" fontId="8" fillId="0" borderId="2" xfId="1" applyFont="1" applyFill="1" applyBorder="1" applyAlignment="1">
      <alignment horizontal="center"/>
    </xf>
    <xf numFmtId="0" fontId="9" fillId="0" borderId="2" xfId="1" applyFont="1" applyBorder="1" applyAlignment="1">
      <alignment horizontal="center"/>
    </xf>
    <xf numFmtId="3" fontId="9" fillId="0" borderId="2" xfId="1" applyNumberFormat="1" applyFont="1" applyBorder="1" applyAlignment="1">
      <alignment vertical="center"/>
    </xf>
    <xf numFmtId="0" fontId="9" fillId="0" borderId="11" xfId="1" applyFont="1" applyBorder="1" applyAlignment="1">
      <alignment vertical="center"/>
    </xf>
    <xf numFmtId="0" fontId="8" fillId="0" borderId="7" xfId="1" applyFont="1" applyFill="1" applyBorder="1" applyAlignment="1">
      <alignment horizontal="right" vertical="center" wrapText="1"/>
    </xf>
    <xf numFmtId="0" fontId="9" fillId="0" borderId="9" xfId="1" applyFont="1" applyBorder="1" applyAlignment="1">
      <alignment vertical="center"/>
    </xf>
    <xf numFmtId="0" fontId="2" fillId="0" borderId="9" xfId="1" applyFont="1" applyBorder="1" applyAlignment="1">
      <alignment vertical="center"/>
    </xf>
    <xf numFmtId="1" fontId="9" fillId="0" borderId="5" xfId="1" applyNumberFormat="1" applyFont="1" applyFill="1" applyBorder="1" applyAlignment="1">
      <alignment vertical="center"/>
    </xf>
    <xf numFmtId="1" fontId="9" fillId="0" borderId="5" xfId="1" quotePrefix="1" applyNumberFormat="1" applyFont="1" applyFill="1" applyBorder="1" applyAlignment="1">
      <alignment horizontal="right" vertical="center"/>
    </xf>
    <xf numFmtId="164" fontId="9" fillId="0" borderId="9" xfId="1" applyNumberFormat="1" applyFont="1" applyFill="1" applyBorder="1" applyAlignment="1">
      <alignment vertical="center"/>
    </xf>
    <xf numFmtId="165" fontId="9" fillId="0" borderId="9" xfId="1" applyNumberFormat="1" applyFont="1" applyFill="1" applyBorder="1" applyAlignment="1">
      <alignment vertical="center"/>
    </xf>
    <xf numFmtId="1" fontId="9" fillId="0" borderId="7" xfId="1" applyNumberFormat="1" applyFont="1" applyFill="1" applyBorder="1" applyAlignment="1">
      <alignment vertical="center"/>
    </xf>
    <xf numFmtId="3" fontId="9" fillId="0" borderId="1" xfId="1" applyNumberFormat="1" applyFont="1" applyFill="1" applyBorder="1" applyAlignment="1">
      <alignment vertical="center"/>
    </xf>
    <xf numFmtId="2" fontId="9" fillId="0" borderId="1" xfId="1" applyNumberFormat="1" applyFont="1" applyFill="1" applyBorder="1" applyAlignment="1">
      <alignment vertical="center"/>
    </xf>
    <xf numFmtId="164" fontId="9" fillId="0" borderId="1" xfId="1" applyNumberFormat="1" applyFont="1" applyFill="1" applyBorder="1" applyAlignment="1">
      <alignment vertical="center"/>
    </xf>
    <xf numFmtId="0" fontId="1" fillId="0" borderId="0" xfId="1"/>
    <xf numFmtId="3" fontId="11" fillId="0" borderId="0" xfId="1" applyNumberFormat="1" applyFont="1"/>
    <xf numFmtId="3" fontId="9" fillId="0" borderId="0" xfId="1" applyNumberFormat="1" applyFont="1" applyFill="1" applyBorder="1" applyAlignment="1">
      <alignment vertical="center"/>
    </xf>
    <xf numFmtId="3" fontId="9" fillId="0" borderId="0" xfId="1" applyNumberFormat="1" applyFont="1" applyAlignment="1">
      <alignment vertical="center" wrapText="1"/>
    </xf>
    <xf numFmtId="3" fontId="2" fillId="0" borderId="0" xfId="1" applyNumberFormat="1" applyFont="1" applyAlignment="1">
      <alignment vertical="center" wrapText="1"/>
    </xf>
    <xf numFmtId="3" fontId="9" fillId="0" borderId="0" xfId="1" applyNumberFormat="1" applyFont="1" applyBorder="1" applyAlignment="1">
      <alignment vertical="center" wrapText="1"/>
    </xf>
    <xf numFmtId="3" fontId="7" fillId="0" borderId="0" xfId="1" applyNumberFormat="1" applyFont="1" applyBorder="1" applyAlignment="1">
      <alignment vertical="center"/>
    </xf>
    <xf numFmtId="3" fontId="9" fillId="0" borderId="0" xfId="1" applyNumberFormat="1" applyFont="1" applyAlignment="1">
      <alignment vertical="center"/>
    </xf>
    <xf numFmtId="1" fontId="7" fillId="0" borderId="0" xfId="1" applyNumberFormat="1" applyFont="1" applyBorder="1" applyAlignment="1" applyProtection="1">
      <protection locked="0"/>
    </xf>
    <xf numFmtId="1" fontId="15" fillId="0" borderId="0" xfId="1" applyNumberFormat="1" applyFont="1" applyBorder="1" applyAlignment="1" applyProtection="1">
      <alignment vertical="center"/>
      <protection locked="0"/>
    </xf>
    <xf numFmtId="3" fontId="8" fillId="0" borderId="2" xfId="1" applyNumberFormat="1" applyFont="1" applyFill="1" applyBorder="1" applyAlignment="1">
      <alignment horizontal="center" vertical="center"/>
    </xf>
    <xf numFmtId="3" fontId="8" fillId="0" borderId="0" xfId="1" applyNumberFormat="1" applyFont="1" applyFill="1" applyBorder="1" applyAlignment="1">
      <alignment horizontal="center" vertical="center"/>
    </xf>
    <xf numFmtId="3" fontId="8" fillId="0" borderId="5" xfId="1" applyNumberFormat="1" applyFont="1" applyFill="1" applyBorder="1" applyAlignment="1">
      <alignment vertical="center"/>
    </xf>
    <xf numFmtId="3" fontId="8" fillId="0" borderId="2" xfId="1" applyNumberFormat="1" applyFont="1" applyFill="1" applyBorder="1" applyAlignment="1">
      <alignment vertical="center"/>
    </xf>
    <xf numFmtId="3" fontId="8" fillId="0" borderId="11" xfId="1" applyNumberFormat="1" applyFont="1" applyFill="1" applyBorder="1" applyAlignment="1">
      <alignment vertical="center"/>
    </xf>
    <xf numFmtId="3" fontId="8" fillId="0" borderId="6" xfId="1" applyNumberFormat="1" applyFont="1" applyFill="1" applyBorder="1" applyAlignment="1">
      <alignment horizontal="left" vertical="center"/>
    </xf>
    <xf numFmtId="3" fontId="8" fillId="0" borderId="3" xfId="1" applyNumberFormat="1" applyFont="1" applyFill="1" applyBorder="1" applyAlignment="1">
      <alignment horizontal="center" vertical="center"/>
    </xf>
    <xf numFmtId="3" fontId="8" fillId="0" borderId="1" xfId="1" applyNumberFormat="1" applyFont="1" applyFill="1" applyBorder="1" applyAlignment="1">
      <alignment horizontal="center" vertical="center"/>
    </xf>
    <xf numFmtId="3" fontId="8" fillId="0" borderId="8" xfId="1" applyNumberFormat="1" applyFont="1" applyFill="1" applyBorder="1" applyAlignment="1">
      <alignment horizontal="center" vertical="center"/>
    </xf>
    <xf numFmtId="3" fontId="8" fillId="0" borderId="4" xfId="1" applyNumberFormat="1" applyFont="1" applyFill="1" applyBorder="1" applyAlignment="1">
      <alignment horizontal="center" vertical="center"/>
    </xf>
    <xf numFmtId="3" fontId="8" fillId="0" borderId="11" xfId="1" applyNumberFormat="1" applyFont="1" applyFill="1" applyBorder="1" applyAlignment="1">
      <alignment horizontal="center" vertical="center"/>
    </xf>
    <xf numFmtId="3" fontId="8" fillId="0" borderId="9" xfId="1" applyNumberFormat="1" applyFont="1" applyFill="1" applyBorder="1" applyAlignment="1">
      <alignment horizontal="center" vertical="center"/>
    </xf>
    <xf numFmtId="3" fontId="8" fillId="0" borderId="5" xfId="1" applyNumberFormat="1" applyFont="1" applyFill="1" applyBorder="1" applyAlignment="1">
      <alignment horizontal="center" vertical="center"/>
    </xf>
    <xf numFmtId="3" fontId="7" fillId="0" borderId="0" xfId="1" applyNumberFormat="1" applyFont="1" applyBorder="1" applyAlignment="1">
      <alignment vertical="center" wrapText="1"/>
    </xf>
    <xf numFmtId="3" fontId="7" fillId="0" borderId="0" xfId="1" applyNumberFormat="1" applyFont="1" applyAlignment="1">
      <alignment vertical="center" wrapText="1"/>
    </xf>
    <xf numFmtId="3" fontId="7" fillId="0" borderId="0" xfId="1" applyNumberFormat="1" applyFont="1" applyFill="1" applyBorder="1" applyAlignment="1">
      <alignment vertical="center"/>
    </xf>
    <xf numFmtId="3" fontId="7" fillId="0" borderId="0" xfId="1" applyNumberFormat="1" applyFont="1" applyFill="1" applyAlignment="1">
      <alignment vertical="center"/>
    </xf>
    <xf numFmtId="1" fontId="7" fillId="0" borderId="0" xfId="1" applyNumberFormat="1" applyFont="1" applyFill="1" applyBorder="1" applyAlignment="1">
      <alignment vertical="top"/>
    </xf>
    <xf numFmtId="3" fontId="7" fillId="0" borderId="0" xfId="1" applyNumberFormat="1" applyFont="1" applyFill="1" applyAlignment="1">
      <alignment vertical="top"/>
    </xf>
    <xf numFmtId="1" fontId="7" fillId="0" borderId="0" xfId="1" applyNumberFormat="1" applyFont="1" applyBorder="1" applyAlignment="1">
      <alignment vertical="center"/>
    </xf>
    <xf numFmtId="3" fontId="7" fillId="0" borderId="0" xfId="1" applyNumberFormat="1" applyFont="1" applyAlignment="1">
      <alignment vertical="center"/>
    </xf>
    <xf numFmtId="3" fontId="9" fillId="0" borderId="0" xfId="1" applyNumberFormat="1" applyFont="1" applyBorder="1" applyAlignment="1">
      <alignment vertical="center"/>
    </xf>
    <xf numFmtId="3" fontId="9" fillId="0" borderId="6" xfId="1" applyNumberFormat="1" applyFont="1" applyFill="1" applyBorder="1" applyAlignment="1">
      <alignment vertical="center"/>
    </xf>
    <xf numFmtId="3" fontId="8" fillId="0" borderId="3" xfId="1" applyNumberFormat="1" applyFont="1" applyFill="1" applyBorder="1" applyAlignment="1">
      <alignment horizontal="left" vertical="center" indent="2"/>
    </xf>
    <xf numFmtId="3" fontId="9" fillId="0" borderId="8" xfId="1" applyNumberFormat="1" applyFont="1" applyFill="1" applyBorder="1" applyAlignment="1">
      <alignment vertical="center"/>
    </xf>
    <xf numFmtId="3" fontId="9" fillId="0" borderId="6" xfId="1" applyNumberFormat="1" applyFont="1" applyBorder="1" applyAlignment="1">
      <alignment vertical="center" wrapText="1"/>
    </xf>
    <xf numFmtId="3" fontId="8" fillId="0" borderId="3" xfId="1" applyNumberFormat="1" applyFont="1" applyFill="1" applyBorder="1" applyAlignment="1">
      <alignment horizontal="left" vertical="center"/>
    </xf>
    <xf numFmtId="3" fontId="8" fillId="0" borderId="2" xfId="1" applyNumberFormat="1" applyFont="1" applyFill="1" applyBorder="1" applyAlignment="1">
      <alignment horizontal="left" vertical="center"/>
    </xf>
    <xf numFmtId="3" fontId="9" fillId="0" borderId="5" xfId="1" applyNumberFormat="1" applyFont="1" applyFill="1" applyBorder="1" applyAlignment="1">
      <alignment vertical="center"/>
    </xf>
    <xf numFmtId="3" fontId="9" fillId="0" borderId="9" xfId="1" applyNumberFormat="1" applyFont="1" applyFill="1" applyBorder="1" applyAlignment="1">
      <alignment vertical="center"/>
    </xf>
    <xf numFmtId="3" fontId="9" fillId="0" borderId="5" xfId="2" applyNumberFormat="1" applyFont="1" applyFill="1" applyBorder="1" applyAlignment="1">
      <alignment vertical="center"/>
    </xf>
    <xf numFmtId="3" fontId="9" fillId="0" borderId="5" xfId="1" applyNumberFormat="1" applyFont="1" applyBorder="1" applyAlignment="1">
      <alignment vertical="center"/>
    </xf>
    <xf numFmtId="3" fontId="9" fillId="0" borderId="5" xfId="1" applyNumberFormat="1" applyFont="1" applyBorder="1"/>
    <xf numFmtId="3" fontId="9" fillId="0" borderId="0" xfId="1" applyNumberFormat="1" applyFont="1" applyBorder="1"/>
    <xf numFmtId="1" fontId="9" fillId="0" borderId="4" xfId="1" applyNumberFormat="1" applyFont="1" applyFill="1" applyBorder="1" applyAlignment="1">
      <alignment vertical="top"/>
    </xf>
    <xf numFmtId="1" fontId="8" fillId="0" borderId="5" xfId="1" applyNumberFormat="1" applyFont="1" applyFill="1" applyBorder="1" applyAlignment="1">
      <alignment vertical="top"/>
    </xf>
    <xf numFmtId="3" fontId="8" fillId="0" borderId="12" xfId="1" applyNumberFormat="1" applyFont="1" applyFill="1" applyBorder="1" applyAlignment="1">
      <alignment vertical="center"/>
    </xf>
    <xf numFmtId="3" fontId="8" fillId="0" borderId="12" xfId="1" applyNumberFormat="1" applyFont="1" applyFill="1" applyBorder="1" applyAlignment="1">
      <alignment horizontal="center" vertical="center"/>
    </xf>
    <xf numFmtId="1" fontId="8" fillId="0" borderId="13" xfId="1" applyNumberFormat="1" applyFont="1" applyFill="1" applyBorder="1" applyAlignment="1">
      <alignment horizontal="center" vertical="center"/>
    </xf>
    <xf numFmtId="3" fontId="9" fillId="0" borderId="12" xfId="1" applyNumberFormat="1" applyFont="1" applyFill="1" applyBorder="1" applyAlignment="1">
      <alignment vertical="center"/>
    </xf>
    <xf numFmtId="1" fontId="9" fillId="0" borderId="5" xfId="1" applyNumberFormat="1" applyFont="1" applyBorder="1" applyAlignment="1" applyProtection="1">
      <protection locked="0"/>
    </xf>
    <xf numFmtId="3" fontId="9" fillId="0" borderId="12" xfId="1" applyNumberFormat="1" applyFont="1" applyFill="1" applyBorder="1" applyAlignment="1">
      <alignment horizontal="right" vertical="center"/>
    </xf>
    <xf numFmtId="1" fontId="9" fillId="0" borderId="7" xfId="1" applyNumberFormat="1" applyFont="1" applyBorder="1" applyAlignment="1" applyProtection="1">
      <protection locked="0"/>
    </xf>
    <xf numFmtId="3" fontId="9" fillId="0" borderId="7" xfId="1" applyNumberFormat="1" applyFont="1" applyFill="1" applyBorder="1" applyAlignment="1">
      <alignment vertical="center"/>
    </xf>
    <xf numFmtId="3" fontId="9" fillId="0" borderId="1" xfId="1" applyNumberFormat="1" applyFont="1" applyFill="1" applyBorder="1" applyAlignment="1">
      <alignment vertical="center"/>
    </xf>
    <xf numFmtId="3" fontId="9" fillId="0" borderId="10" xfId="1" applyNumberFormat="1" applyFont="1" applyFill="1" applyBorder="1" applyAlignment="1">
      <alignment vertical="center"/>
    </xf>
    <xf numFmtId="3" fontId="9" fillId="0" borderId="14" xfId="1" applyNumberFormat="1" applyFont="1" applyFill="1" applyBorder="1" applyAlignment="1">
      <alignment vertical="center"/>
    </xf>
    <xf numFmtId="1" fontId="9" fillId="0" borderId="4" xfId="1" applyNumberFormat="1" applyFont="1" applyBorder="1" applyAlignment="1" applyProtection="1">
      <protection locked="0"/>
    </xf>
    <xf numFmtId="3" fontId="9" fillId="0" borderId="4" xfId="1" applyNumberFormat="1" applyFont="1" applyFill="1" applyBorder="1" applyAlignment="1">
      <alignment vertical="center"/>
    </xf>
    <xf numFmtId="3" fontId="9" fillId="0" borderId="2" xfId="1" applyNumberFormat="1" applyFont="1" applyFill="1" applyBorder="1" applyAlignment="1">
      <alignment vertical="center"/>
    </xf>
    <xf numFmtId="3" fontId="9" fillId="0" borderId="11" xfId="1" applyNumberFormat="1" applyFont="1" applyFill="1" applyBorder="1" applyAlignment="1">
      <alignment vertical="center"/>
    </xf>
    <xf numFmtId="3" fontId="8" fillId="0" borderId="15" xfId="1" applyNumberFormat="1" applyFont="1" applyBorder="1" applyAlignment="1">
      <alignment horizontal="center" vertical="center"/>
    </xf>
    <xf numFmtId="3" fontId="8" fillId="0" borderId="16" xfId="1" applyNumberFormat="1" applyFont="1" applyBorder="1" applyAlignment="1">
      <alignment horizontal="center" vertical="center"/>
    </xf>
    <xf numFmtId="3" fontId="8" fillId="0" borderId="16" xfId="1" applyNumberFormat="1" applyFont="1" applyBorder="1" applyAlignment="1">
      <alignment horizontal="center" vertical="center" wrapText="1"/>
    </xf>
    <xf numFmtId="3" fontId="8" fillId="0" borderId="17" xfId="1" applyNumberFormat="1" applyFont="1" applyBorder="1" applyAlignment="1">
      <alignment horizontal="center" vertical="center"/>
    </xf>
    <xf numFmtId="0" fontId="9" fillId="0" borderId="0" xfId="1" applyFont="1" applyBorder="1"/>
    <xf numFmtId="0" fontId="9" fillId="0" borderId="9" xfId="1" applyFont="1" applyBorder="1"/>
    <xf numFmtId="1" fontId="9" fillId="0" borderId="12" xfId="1" applyNumberFormat="1" applyFont="1" applyBorder="1" applyAlignment="1" applyProtection="1">
      <protection locked="0"/>
    </xf>
    <xf numFmtId="1" fontId="9" fillId="0" borderId="14" xfId="1" applyNumberFormat="1" applyFont="1" applyBorder="1" applyAlignment="1" applyProtection="1">
      <protection locked="0"/>
    </xf>
    <xf numFmtId="0" fontId="11" fillId="0" borderId="0" xfId="1" applyFont="1"/>
    <xf numFmtId="3" fontId="10" fillId="0" borderId="0" xfId="1" applyNumberFormat="1" applyFont="1"/>
    <xf numFmtId="0" fontId="10" fillId="0" borderId="0" xfId="1" applyFont="1"/>
    <xf numFmtId="0" fontId="16" fillId="0" borderId="0" xfId="0" applyFont="1"/>
    <xf numFmtId="0" fontId="4" fillId="0" borderId="0" xfId="0" applyFont="1" applyFill="1" applyBorder="1" applyAlignment="1">
      <alignment horizontal="left" vertical="top" wrapText="1"/>
    </xf>
    <xf numFmtId="0" fontId="4" fillId="0" borderId="0" xfId="0" applyFont="1" applyBorder="1" applyAlignment="1">
      <alignment vertical="top" wrapText="1"/>
    </xf>
    <xf numFmtId="0" fontId="4" fillId="0" borderId="0" xfId="0" applyFont="1" applyBorder="1" applyAlignment="1">
      <alignment wrapText="1"/>
    </xf>
    <xf numFmtId="0" fontId="9" fillId="0" borderId="0" xfId="0" applyFont="1"/>
    <xf numFmtId="0" fontId="8" fillId="0" borderId="4" xfId="0" applyFont="1" applyFill="1" applyBorder="1" applyAlignment="1">
      <alignment vertical="top"/>
    </xf>
    <xf numFmtId="0" fontId="8" fillId="0" borderId="13" xfId="0" applyFont="1" applyFill="1" applyBorder="1" applyAlignment="1">
      <alignment vertical="center"/>
    </xf>
    <xf numFmtId="0" fontId="9" fillId="0" borderId="0" xfId="0" applyFont="1" applyFill="1" applyBorder="1" applyAlignment="1">
      <alignment vertical="top"/>
    </xf>
    <xf numFmtId="0" fontId="9" fillId="0" borderId="0" xfId="0" applyFont="1" applyAlignment="1">
      <alignment vertical="center"/>
    </xf>
    <xf numFmtId="0" fontId="8" fillId="0" borderId="5" xfId="0" applyFont="1" applyFill="1" applyBorder="1" applyAlignment="1">
      <alignment vertical="top"/>
    </xf>
    <xf numFmtId="0" fontId="8" fillId="0" borderId="4"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6" xfId="0" applyFont="1" applyFill="1" applyBorder="1" applyAlignment="1">
      <alignment horizontal="center" vertical="top"/>
    </xf>
    <xf numFmtId="0" fontId="8" fillId="0" borderId="14" xfId="0" applyFont="1" applyFill="1" applyBorder="1" applyAlignment="1">
      <alignment horizontal="center" vertical="center"/>
    </xf>
    <xf numFmtId="0" fontId="9" fillId="0" borderId="13" xfId="0" applyFont="1" applyBorder="1" applyAlignment="1">
      <alignment vertical="center"/>
    </xf>
    <xf numFmtId="0" fontId="9" fillId="0" borderId="0" xfId="0" applyFont="1" applyBorder="1" applyAlignment="1">
      <alignment vertical="center"/>
    </xf>
    <xf numFmtId="0" fontId="9" fillId="0" borderId="11" xfId="0" applyFont="1" applyBorder="1" applyAlignment="1">
      <alignment vertical="center"/>
    </xf>
    <xf numFmtId="0" fontId="9" fillId="0" borderId="9" xfId="0" applyFont="1" applyBorder="1" applyAlignment="1">
      <alignment vertical="center"/>
    </xf>
    <xf numFmtId="0" fontId="9" fillId="0" borderId="5" xfId="0" applyFont="1" applyFill="1" applyBorder="1" applyAlignment="1">
      <alignment vertical="top"/>
    </xf>
    <xf numFmtId="3" fontId="9" fillId="0" borderId="5" xfId="0" applyNumberFormat="1" applyFont="1" applyFill="1" applyBorder="1" applyAlignment="1">
      <alignment vertical="center"/>
    </xf>
    <xf numFmtId="164" fontId="9" fillId="0" borderId="9" xfId="0" applyNumberFormat="1" applyFont="1" applyFill="1" applyBorder="1" applyAlignment="1">
      <alignment vertical="center"/>
    </xf>
    <xf numFmtId="1" fontId="9" fillId="0" borderId="5" xfId="0" applyNumberFormat="1" applyFont="1" applyFill="1" applyBorder="1" applyAlignment="1">
      <alignment vertical="center"/>
    </xf>
    <xf numFmtId="0" fontId="9" fillId="0" borderId="5" xfId="0" applyFont="1" applyBorder="1" applyAlignment="1">
      <alignment vertical="center"/>
    </xf>
    <xf numFmtId="0" fontId="9" fillId="0" borderId="9" xfId="0" applyFont="1" applyFill="1" applyBorder="1" applyAlignment="1">
      <alignment vertical="center"/>
    </xf>
    <xf numFmtId="3" fontId="9" fillId="0" borderId="9" xfId="0" applyNumberFormat="1" applyFont="1" applyBorder="1" applyAlignment="1">
      <alignment vertical="center"/>
    </xf>
    <xf numFmtId="1" fontId="9" fillId="0" borderId="5" xfId="0" applyNumberFormat="1" applyFont="1" applyFill="1" applyBorder="1" applyAlignment="1">
      <alignment vertical="top"/>
    </xf>
    <xf numFmtId="3" fontId="9" fillId="0" borderId="9" xfId="0" applyNumberFormat="1" applyFont="1" applyFill="1" applyBorder="1" applyAlignment="1">
      <alignment vertical="center"/>
    </xf>
    <xf numFmtId="0" fontId="9" fillId="0" borderId="5" xfId="0" applyFont="1" applyBorder="1" applyAlignment="1">
      <alignment horizontal="right" vertical="center"/>
    </xf>
    <xf numFmtId="164" fontId="9" fillId="0" borderId="9" xfId="0" applyNumberFormat="1" applyFont="1" applyFill="1" applyBorder="1" applyAlignment="1">
      <alignment horizontal="right" vertical="center"/>
    </xf>
    <xf numFmtId="3" fontId="9" fillId="0" borderId="0" xfId="0" applyNumberFormat="1" applyFont="1" applyBorder="1"/>
    <xf numFmtId="3" fontId="9" fillId="0" borderId="0" xfId="0" applyNumberFormat="1" applyFont="1" applyAlignment="1">
      <alignment vertical="center"/>
    </xf>
    <xf numFmtId="3" fontId="9" fillId="0" borderId="0" xfId="0" applyNumberFormat="1" applyFont="1" applyFill="1" applyBorder="1" applyAlignment="1">
      <alignment vertical="top"/>
    </xf>
    <xf numFmtId="3" fontId="9" fillId="0" borderId="0" xfId="0" applyNumberFormat="1" applyFont="1"/>
    <xf numFmtId="0" fontId="9" fillId="0" borderId="5" xfId="0" applyFont="1" applyBorder="1" applyAlignment="1"/>
    <xf numFmtId="0" fontId="9" fillId="0" borderId="12" xfId="0" applyFont="1" applyBorder="1" applyAlignment="1"/>
    <xf numFmtId="0" fontId="9" fillId="0" borderId="14" xfId="0" applyFont="1" applyBorder="1" applyAlignment="1"/>
    <xf numFmtId="3" fontId="9" fillId="0" borderId="7" xfId="0" applyNumberFormat="1" applyFont="1" applyFill="1" applyBorder="1" applyAlignment="1">
      <alignment vertical="center"/>
    </xf>
    <xf numFmtId="164" fontId="9" fillId="0" borderId="10" xfId="0" applyNumberFormat="1" applyFont="1" applyFill="1" applyBorder="1" applyAlignment="1">
      <alignment vertical="center"/>
    </xf>
    <xf numFmtId="3" fontId="9" fillId="0" borderId="10" xfId="0" applyNumberFormat="1" applyFont="1" applyFill="1" applyBorder="1" applyAlignment="1">
      <alignment vertical="center"/>
    </xf>
    <xf numFmtId="1" fontId="2" fillId="0" borderId="0" xfId="0" applyNumberFormat="1" applyFont="1" applyFill="1" applyBorder="1" applyAlignment="1">
      <alignment vertical="top"/>
    </xf>
    <xf numFmtId="164" fontId="2" fillId="0" borderId="0" xfId="0" applyNumberFormat="1" applyFont="1" applyFill="1" applyBorder="1" applyAlignment="1">
      <alignment vertical="center"/>
    </xf>
    <xf numFmtId="0" fontId="2" fillId="0" borderId="0" xfId="0" applyFont="1" applyBorder="1" applyAlignment="1">
      <alignment vertical="center"/>
    </xf>
    <xf numFmtId="0" fontId="2" fillId="0" borderId="0" xfId="0" applyFont="1" applyFill="1" applyBorder="1" applyAlignment="1">
      <alignment vertical="center"/>
    </xf>
    <xf numFmtId="3" fontId="2" fillId="0" borderId="0" xfId="0" applyNumberFormat="1" applyFont="1" applyFill="1" applyBorder="1" applyAlignment="1">
      <alignment vertical="center"/>
    </xf>
    <xf numFmtId="0" fontId="2" fillId="0" borderId="0" xfId="0" applyFont="1" applyFill="1" applyBorder="1" applyAlignment="1">
      <alignment vertical="top"/>
    </xf>
    <xf numFmtId="0" fontId="2" fillId="0" borderId="0" xfId="0" applyFont="1" applyAlignment="1">
      <alignment vertical="center"/>
    </xf>
    <xf numFmtId="0" fontId="7" fillId="0" borderId="0" xfId="0" applyFont="1" applyFill="1" applyAlignment="1">
      <alignment vertical="top"/>
    </xf>
    <xf numFmtId="0" fontId="7" fillId="0" borderId="0" xfId="0" applyFont="1" applyAlignment="1">
      <alignment vertical="center"/>
    </xf>
    <xf numFmtId="0" fontId="4" fillId="0" borderId="0" xfId="0" applyFont="1" applyBorder="1" applyAlignment="1"/>
    <xf numFmtId="0" fontId="16" fillId="0" borderId="0" xfId="0" applyFont="1" applyBorder="1"/>
    <xf numFmtId="0" fontId="8" fillId="0" borderId="18" xfId="0" applyFont="1" applyBorder="1" applyAlignment="1">
      <alignment horizontal="center" wrapText="1"/>
    </xf>
    <xf numFmtId="0" fontId="8" fillId="0" borderId="4" xfId="0" applyFont="1" applyBorder="1" applyAlignment="1">
      <alignment horizontal="center"/>
    </xf>
    <xf numFmtId="0" fontId="8" fillId="0" borderId="2" xfId="0" applyFont="1" applyBorder="1" applyAlignment="1">
      <alignment horizontal="center"/>
    </xf>
    <xf numFmtId="3" fontId="8" fillId="0" borderId="2" xfId="0" applyNumberFormat="1" applyFont="1" applyBorder="1" applyAlignment="1">
      <alignment horizontal="center" wrapText="1"/>
    </xf>
    <xf numFmtId="3" fontId="8" fillId="0" borderId="2" xfId="0" applyNumberFormat="1" applyFont="1" applyBorder="1" applyAlignment="1">
      <alignment horizontal="center"/>
    </xf>
    <xf numFmtId="0" fontId="8" fillId="0" borderId="11" xfId="0" applyFont="1" applyBorder="1" applyAlignment="1">
      <alignment horizontal="center"/>
    </xf>
    <xf numFmtId="0" fontId="9" fillId="0" borderId="0" xfId="0" applyFont="1" applyBorder="1"/>
    <xf numFmtId="0" fontId="8" fillId="0" borderId="0" xfId="0" applyFont="1" applyBorder="1" applyAlignment="1">
      <alignment horizontal="center"/>
    </xf>
    <xf numFmtId="0" fontId="9" fillId="0" borderId="5" xfId="0" applyFont="1" applyBorder="1" applyAlignment="1">
      <alignment wrapText="1"/>
    </xf>
    <xf numFmtId="3" fontId="9" fillId="0" borderId="4" xfId="0" applyNumberFormat="1" applyFont="1" applyBorder="1"/>
    <xf numFmtId="9" fontId="9" fillId="0" borderId="2" xfId="0" applyNumberFormat="1" applyFont="1" applyBorder="1"/>
    <xf numFmtId="3" fontId="9" fillId="0" borderId="2" xfId="0" applyNumberFormat="1" applyFont="1" applyBorder="1"/>
    <xf numFmtId="9" fontId="9" fillId="0" borderId="2" xfId="0" applyNumberFormat="1" applyFont="1" applyBorder="1" applyAlignment="1">
      <alignment horizontal="center"/>
    </xf>
    <xf numFmtId="9" fontId="9" fillId="0" borderId="11" xfId="0" applyNumberFormat="1" applyFont="1" applyBorder="1"/>
    <xf numFmtId="3" fontId="9" fillId="0" borderId="0" xfId="0" applyNumberFormat="1" applyFont="1" applyBorder="1" applyAlignment="1">
      <alignment horizontal="center" wrapText="1"/>
    </xf>
    <xf numFmtId="9" fontId="9" fillId="0" borderId="0" xfId="0" applyNumberFormat="1" applyFont="1" applyBorder="1"/>
    <xf numFmtId="9" fontId="9" fillId="0" borderId="9" xfId="0" applyNumberFormat="1" applyFont="1" applyBorder="1"/>
    <xf numFmtId="3" fontId="9" fillId="0" borderId="7" xfId="0" applyNumberFormat="1" applyFont="1" applyBorder="1"/>
    <xf numFmtId="3" fontId="9" fillId="0" borderId="1" xfId="0" applyNumberFormat="1" applyFont="1" applyBorder="1"/>
    <xf numFmtId="0" fontId="9" fillId="0" borderId="18" xfId="0" applyFont="1" applyBorder="1" applyAlignment="1">
      <alignment wrapText="1"/>
    </xf>
    <xf numFmtId="9" fontId="9" fillId="0" borderId="3" xfId="0" applyNumberFormat="1" applyFont="1" applyBorder="1"/>
    <xf numFmtId="3" fontId="9" fillId="0" borderId="3" xfId="0" applyNumberFormat="1" applyFont="1" applyBorder="1"/>
    <xf numFmtId="0" fontId="9" fillId="0" borderId="6" xfId="0" applyFont="1" applyBorder="1" applyAlignment="1">
      <alignment wrapText="1"/>
    </xf>
    <xf numFmtId="3" fontId="9" fillId="0" borderId="1" xfId="0" applyNumberFormat="1" applyFont="1" applyBorder="1" applyAlignment="1">
      <alignment wrapText="1"/>
    </xf>
    <xf numFmtId="0" fontId="9" fillId="0" borderId="8" xfId="0" applyFont="1" applyBorder="1"/>
    <xf numFmtId="3" fontId="9" fillId="0" borderId="2" xfId="0" applyNumberFormat="1" applyFont="1" applyBorder="1" applyAlignment="1">
      <alignment horizontal="center" wrapText="1"/>
    </xf>
    <xf numFmtId="0" fontId="9" fillId="0" borderId="0" xfId="0" applyFont="1" applyBorder="1" applyAlignment="1">
      <alignment wrapText="1"/>
    </xf>
    <xf numFmtId="3" fontId="9" fillId="0" borderId="5" xfId="0" applyNumberFormat="1" applyFont="1" applyBorder="1"/>
    <xf numFmtId="3" fontId="8" fillId="0" borderId="0" xfId="0" applyNumberFormat="1" applyFont="1" applyBorder="1" applyAlignment="1">
      <alignment horizontal="center"/>
    </xf>
    <xf numFmtId="3" fontId="9" fillId="0" borderId="2" xfId="0" applyNumberFormat="1" applyFont="1" applyBorder="1" applyAlignment="1">
      <alignment horizontal="center"/>
    </xf>
    <xf numFmtId="0" fontId="9" fillId="0" borderId="12" xfId="0" applyFont="1" applyBorder="1" applyAlignment="1">
      <alignment wrapText="1"/>
    </xf>
    <xf numFmtId="3" fontId="9" fillId="0" borderId="0" xfId="0" applyNumberFormat="1" applyFont="1" applyBorder="1" applyAlignment="1">
      <alignment horizontal="right" wrapText="1"/>
    </xf>
    <xf numFmtId="0" fontId="9" fillId="0" borderId="3" xfId="0" applyFont="1" applyBorder="1"/>
    <xf numFmtId="0" fontId="8" fillId="0" borderId="0" xfId="0" applyFont="1" applyBorder="1" applyAlignment="1">
      <alignment horizontal="center" wrapText="1"/>
    </xf>
    <xf numFmtId="3" fontId="8" fillId="0" borderId="0" xfId="0" applyNumberFormat="1" applyFont="1" applyBorder="1" applyAlignment="1">
      <alignment horizontal="center" wrapText="1"/>
    </xf>
    <xf numFmtId="0" fontId="8" fillId="0" borderId="6" xfId="0" applyFont="1" applyBorder="1" applyAlignment="1">
      <alignment horizontal="center" wrapText="1"/>
    </xf>
    <xf numFmtId="9" fontId="9" fillId="0" borderId="8" xfId="0" applyNumberFormat="1" applyFont="1" applyBorder="1"/>
    <xf numFmtId="0" fontId="16" fillId="0" borderId="0" xfId="0" applyFont="1" applyAlignment="1">
      <alignment vertical="center" wrapText="1"/>
    </xf>
    <xf numFmtId="1" fontId="2" fillId="0" borderId="0" xfId="0" applyNumberFormat="1" applyFont="1" applyAlignment="1">
      <alignment vertical="top"/>
    </xf>
    <xf numFmtId="3" fontId="2" fillId="0" borderId="0" xfId="0" applyNumberFormat="1" applyFont="1" applyAlignment="1">
      <alignment vertical="top"/>
    </xf>
    <xf numFmtId="3" fontId="9" fillId="0" borderId="0" xfId="0" applyNumberFormat="1" applyFont="1" applyFill="1" applyAlignment="1">
      <alignment vertical="top"/>
    </xf>
    <xf numFmtId="0" fontId="9" fillId="0" borderId="0" xfId="0" applyFont="1" applyFill="1" applyAlignment="1">
      <alignment vertical="top"/>
    </xf>
    <xf numFmtId="0" fontId="9" fillId="0" borderId="0" xfId="0" applyFont="1" applyAlignment="1">
      <alignment vertical="center" wrapText="1"/>
    </xf>
    <xf numFmtId="1" fontId="8" fillId="0" borderId="18" xfId="0" applyNumberFormat="1" applyFont="1" applyFill="1" applyBorder="1" applyAlignment="1">
      <alignment horizontal="center" vertical="center"/>
    </xf>
    <xf numFmtId="3" fontId="8" fillId="0" borderId="3" xfId="0" applyNumberFormat="1" applyFont="1" applyFill="1" applyBorder="1" applyAlignment="1">
      <alignment horizontal="center" vertical="center" wrapText="1"/>
    </xf>
    <xf numFmtId="3" fontId="8" fillId="0" borderId="3" xfId="0" applyNumberFormat="1" applyFont="1" applyFill="1" applyBorder="1" applyAlignment="1">
      <alignment horizontal="center" vertical="center"/>
    </xf>
    <xf numFmtId="3" fontId="8" fillId="0" borderId="8" xfId="0" applyNumberFormat="1" applyFont="1" applyFill="1" applyBorder="1" applyAlignment="1">
      <alignment horizontal="center" vertical="center"/>
    </xf>
    <xf numFmtId="0" fontId="9" fillId="0" borderId="0" xfId="0" applyFont="1" applyFill="1" applyBorder="1" applyAlignment="1">
      <alignment horizontal="center" vertical="top"/>
    </xf>
    <xf numFmtId="3" fontId="8" fillId="0" borderId="18" xfId="0" applyNumberFormat="1" applyFont="1" applyFill="1" applyBorder="1" applyAlignment="1">
      <alignment horizontal="center" vertical="center" wrapText="1"/>
    </xf>
    <xf numFmtId="0" fontId="9" fillId="0" borderId="0" xfId="0" applyFont="1" applyBorder="1" applyAlignment="1">
      <alignment horizontal="center" vertical="center" wrapText="1"/>
    </xf>
    <xf numFmtId="1" fontId="9" fillId="0" borderId="9" xfId="0" applyNumberFormat="1" applyFont="1" applyBorder="1" applyAlignment="1">
      <alignment vertical="center" wrapText="1"/>
    </xf>
    <xf numFmtId="3" fontId="9" fillId="0" borderId="0" xfId="0" applyNumberFormat="1" applyFont="1" applyBorder="1" applyAlignment="1">
      <alignment vertical="center" wrapText="1"/>
    </xf>
    <xf numFmtId="3" fontId="9" fillId="0" borderId="9" xfId="0" applyNumberFormat="1" applyFont="1" applyBorder="1" applyAlignment="1">
      <alignment vertical="center" wrapText="1"/>
    </xf>
    <xf numFmtId="3" fontId="9" fillId="0" borderId="12" xfId="0" applyNumberFormat="1" applyFont="1" applyBorder="1" applyAlignment="1">
      <alignment vertical="center" wrapText="1"/>
    </xf>
    <xf numFmtId="0" fontId="9" fillId="0" borderId="0" xfId="0" applyFont="1" applyBorder="1" applyAlignment="1">
      <alignment vertical="center" wrapText="1"/>
    </xf>
    <xf numFmtId="1" fontId="0" fillId="0" borderId="9" xfId="0" applyNumberFormat="1" applyBorder="1"/>
    <xf numFmtId="3" fontId="0" fillId="0" borderId="0" xfId="0" applyNumberFormat="1"/>
    <xf numFmtId="3" fontId="0" fillId="0" borderId="9" xfId="0" applyNumberFormat="1" applyBorder="1"/>
    <xf numFmtId="3" fontId="0" fillId="0" borderId="12" xfId="0" applyNumberFormat="1" applyBorder="1"/>
    <xf numFmtId="3" fontId="9" fillId="0" borderId="0" xfId="0" applyNumberFormat="1" applyFont="1" applyAlignment="1">
      <alignment vertical="center" wrapText="1"/>
    </xf>
    <xf numFmtId="1" fontId="0" fillId="0" borderId="0" xfId="0" applyNumberFormat="1" applyBorder="1"/>
    <xf numFmtId="3" fontId="0" fillId="0" borderId="0" xfId="0" applyNumberFormat="1" applyBorder="1"/>
    <xf numFmtId="1" fontId="7" fillId="0" borderId="0" xfId="0" applyNumberFormat="1" applyFont="1" applyFill="1" applyAlignment="1">
      <alignment vertical="top"/>
    </xf>
    <xf numFmtId="3" fontId="7" fillId="0" borderId="0" xfId="0" applyNumberFormat="1" applyFont="1" applyFill="1" applyAlignment="1">
      <alignment vertical="top"/>
    </xf>
    <xf numFmtId="0" fontId="7" fillId="0" borderId="0" xfId="0" applyFont="1" applyAlignment="1">
      <alignment vertical="center" wrapText="1"/>
    </xf>
    <xf numFmtId="0" fontId="7" fillId="0" borderId="0" xfId="0" applyFont="1"/>
    <xf numFmtId="0" fontId="5" fillId="0" borderId="0" xfId="0" applyFont="1" applyFill="1" applyBorder="1" applyAlignment="1">
      <alignment horizontal="left" vertical="top"/>
    </xf>
    <xf numFmtId="0" fontId="7" fillId="0" borderId="0" xfId="0" applyFont="1" applyAlignment="1"/>
    <xf numFmtId="0" fontId="7" fillId="0" borderId="0" xfId="0" applyFont="1" applyBorder="1" applyAlignment="1">
      <alignment vertical="top"/>
    </xf>
    <xf numFmtId="1" fontId="9" fillId="0" borderId="0" xfId="0" applyNumberFormat="1" applyFont="1" applyAlignment="1">
      <alignment vertical="center"/>
    </xf>
    <xf numFmtId="3" fontId="9" fillId="0" borderId="9" xfId="0" applyNumberFormat="1" applyFont="1" applyBorder="1"/>
    <xf numFmtId="1" fontId="9" fillId="0" borderId="5" xfId="0" applyNumberFormat="1" applyFont="1" applyFill="1" applyBorder="1" applyAlignment="1">
      <alignment horizontal="right" vertical="center"/>
    </xf>
    <xf numFmtId="3" fontId="9" fillId="0" borderId="0" xfId="0" applyNumberFormat="1" applyFont="1" applyFill="1" applyBorder="1" applyAlignment="1">
      <alignment horizontal="right" vertical="center"/>
    </xf>
    <xf numFmtId="3" fontId="9" fillId="0" borderId="9" xfId="0" applyNumberFormat="1" applyFont="1" applyFill="1" applyBorder="1" applyAlignment="1">
      <alignment horizontal="right" vertical="center"/>
    </xf>
    <xf numFmtId="0" fontId="7" fillId="0" borderId="0" xfId="0" applyFont="1" applyAlignment="1">
      <alignment wrapText="1"/>
    </xf>
    <xf numFmtId="0" fontId="0" fillId="0" borderId="0" xfId="0" applyAlignment="1">
      <alignment wrapText="1"/>
    </xf>
    <xf numFmtId="0" fontId="2" fillId="0" borderId="0" xfId="0" applyFont="1" applyAlignment="1">
      <alignment vertical="center" wrapText="1"/>
    </xf>
    <xf numFmtId="3" fontId="9" fillId="0" borderId="0" xfId="0" applyNumberFormat="1" applyFont="1" applyFill="1" applyBorder="1"/>
    <xf numFmtId="3" fontId="9" fillId="0" borderId="9" xfId="0" applyNumberFormat="1" applyFont="1" applyFill="1" applyBorder="1"/>
    <xf numFmtId="0" fontId="9" fillId="0" borderId="5" xfId="0" applyFont="1" applyBorder="1"/>
    <xf numFmtId="0" fontId="2" fillId="0" borderId="0" xfId="0" applyFont="1" applyFill="1" applyBorder="1" applyAlignment="1">
      <alignment horizontal="right" vertical="top"/>
    </xf>
    <xf numFmtId="0" fontId="7" fillId="0" borderId="0" xfId="0" applyFont="1"/>
    <xf numFmtId="3" fontId="2" fillId="0" borderId="0" xfId="0" applyNumberFormat="1" applyFont="1" applyAlignment="1">
      <alignment vertical="center"/>
    </xf>
    <xf numFmtId="0" fontId="3" fillId="0" borderId="0" xfId="0" applyFont="1" applyFill="1" applyBorder="1" applyAlignment="1">
      <alignment vertical="top"/>
    </xf>
    <xf numFmtId="3" fontId="2" fillId="0" borderId="0" xfId="0" applyNumberFormat="1" applyFont="1" applyFill="1" applyBorder="1" applyAlignment="1">
      <alignment vertical="top"/>
    </xf>
    <xf numFmtId="0" fontId="2" fillId="0" borderId="0" xfId="0" applyFont="1" applyFill="1" applyAlignment="1">
      <alignment vertical="top"/>
    </xf>
    <xf numFmtId="0" fontId="9" fillId="0" borderId="9" xfId="0" applyFont="1" applyFill="1" applyBorder="1" applyAlignment="1">
      <alignment vertical="top"/>
    </xf>
    <xf numFmtId="0" fontId="8" fillId="0" borderId="6" xfId="0" applyFont="1" applyFill="1" applyBorder="1" applyAlignment="1">
      <alignment horizontal="right" vertical="center" wrapText="1"/>
    </xf>
    <xf numFmtId="0" fontId="8" fillId="0" borderId="5" xfId="0"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3" fontId="8" fillId="0" borderId="9" xfId="0" applyNumberFormat="1" applyFont="1" applyFill="1" applyBorder="1" applyAlignment="1">
      <alignment horizontal="center" vertical="center" wrapText="1"/>
    </xf>
    <xf numFmtId="3" fontId="9" fillId="0" borderId="9" xfId="0" applyNumberFormat="1" applyFont="1" applyBorder="1" applyAlignment="1">
      <alignment horizontal="right"/>
    </xf>
    <xf numFmtId="3" fontId="2" fillId="0" borderId="0" xfId="0" applyNumberFormat="1" applyFont="1" applyAlignment="1">
      <alignment vertical="center" wrapText="1"/>
    </xf>
    <xf numFmtId="0" fontId="7" fillId="0" borderId="0" xfId="0" applyFont="1" applyFill="1" applyBorder="1" applyAlignment="1">
      <alignment vertical="top"/>
    </xf>
    <xf numFmtId="3" fontId="7" fillId="0" borderId="0" xfId="0" applyNumberFormat="1" applyFont="1" applyBorder="1" applyAlignment="1">
      <alignment vertical="top"/>
    </xf>
    <xf numFmtId="0" fontId="15" fillId="0" borderId="0" xfId="0" applyFont="1" applyFill="1" applyAlignment="1">
      <alignment horizontal="center" vertical="top"/>
    </xf>
    <xf numFmtId="3" fontId="7" fillId="0" borderId="0" xfId="0" applyNumberFormat="1" applyFont="1" applyFill="1" applyBorder="1" applyAlignment="1">
      <alignment vertical="top"/>
    </xf>
    <xf numFmtId="0" fontId="4" fillId="0" borderId="0" xfId="0" applyFont="1" applyFill="1" applyBorder="1" applyAlignment="1">
      <alignment horizontal="left" vertical="top"/>
    </xf>
    <xf numFmtId="0" fontId="16" fillId="0" borderId="0" xfId="0" applyFont="1" applyBorder="1" applyAlignment="1">
      <alignment vertical="top"/>
    </xf>
    <xf numFmtId="0" fontId="7" fillId="0" borderId="0" xfId="0" applyFont="1" applyFill="1" applyAlignment="1">
      <alignment vertical="center"/>
    </xf>
    <xf numFmtId="0" fontId="9" fillId="0" borderId="4" xfId="0" applyFont="1" applyBorder="1" applyAlignment="1">
      <alignment vertical="center" wrapText="1"/>
    </xf>
    <xf numFmtId="0" fontId="8" fillId="0" borderId="7" xfId="0" applyFont="1" applyFill="1" applyBorder="1" applyAlignment="1">
      <alignment horizontal="right"/>
    </xf>
    <xf numFmtId="0" fontId="8" fillId="0" borderId="7" xfId="0" applyFont="1" applyFill="1" applyBorder="1" applyAlignment="1">
      <alignment horizontal="center"/>
    </xf>
    <xf numFmtId="0" fontId="8" fillId="0" borderId="1" xfId="0" applyFont="1" applyFill="1" applyBorder="1" applyAlignment="1">
      <alignment horizontal="center" wrapText="1"/>
    </xf>
    <xf numFmtId="0" fontId="8" fillId="0" borderId="1" xfId="0" applyFont="1" applyFill="1" applyBorder="1" applyAlignment="1">
      <alignment horizontal="center"/>
    </xf>
    <xf numFmtId="0" fontId="8" fillId="0" borderId="5" xfId="0" applyFont="1" applyFill="1" applyBorder="1" applyAlignment="1">
      <alignment horizontal="right"/>
    </xf>
    <xf numFmtId="0" fontId="8" fillId="0" borderId="5" xfId="0" applyFont="1" applyFill="1" applyBorder="1" applyAlignment="1">
      <alignment horizontal="center"/>
    </xf>
    <xf numFmtId="0" fontId="8" fillId="0" borderId="0" xfId="0" applyFont="1" applyFill="1" applyBorder="1" applyAlignment="1">
      <alignment horizontal="center" wrapText="1"/>
    </xf>
    <xf numFmtId="0" fontId="8" fillId="0" borderId="0" xfId="0" applyFont="1" applyFill="1" applyBorder="1" applyAlignment="1">
      <alignment horizontal="center"/>
    </xf>
    <xf numFmtId="0" fontId="8" fillId="0" borderId="0" xfId="0" applyFont="1" applyBorder="1" applyAlignment="1">
      <alignment wrapText="1"/>
    </xf>
    <xf numFmtId="0" fontId="8" fillId="0" borderId="9" xfId="0" applyFont="1" applyBorder="1" applyAlignment="1">
      <alignment wrapText="1"/>
    </xf>
    <xf numFmtId="3" fontId="9" fillId="0" borderId="5" xfId="0" applyNumberFormat="1" applyFont="1" applyFill="1" applyBorder="1" applyAlignment="1">
      <alignment horizontal="right" vertical="center"/>
    </xf>
    <xf numFmtId="0" fontId="9" fillId="0" borderId="0" xfId="0" applyFont="1" applyFill="1" applyBorder="1" applyAlignment="1">
      <alignment horizontal="center" vertical="center"/>
    </xf>
    <xf numFmtId="166" fontId="9" fillId="0" borderId="0" xfId="0" applyNumberFormat="1" applyFont="1" applyBorder="1"/>
    <xf numFmtId="1" fontId="9" fillId="0" borderId="10" xfId="0" applyNumberFormat="1" applyFont="1" applyFill="1" applyBorder="1" applyAlignment="1">
      <alignment horizontal="right" vertical="center"/>
    </xf>
    <xf numFmtId="1" fontId="4" fillId="0" borderId="0" xfId="0" applyNumberFormat="1" applyFont="1"/>
    <xf numFmtId="1" fontId="16" fillId="0" borderId="0" xfId="0" applyNumberFormat="1" applyFont="1"/>
    <xf numFmtId="1" fontId="9" fillId="0" borderId="0" xfId="0" applyNumberFormat="1" applyFont="1"/>
    <xf numFmtId="1" fontId="18" fillId="0" borderId="18" xfId="0" applyNumberFormat="1" applyFont="1" applyBorder="1"/>
    <xf numFmtId="1" fontId="19" fillId="0" borderId="3" xfId="0" applyNumberFormat="1" applyFont="1" applyBorder="1" applyAlignment="1">
      <alignment horizontal="right"/>
    </xf>
    <xf numFmtId="1" fontId="19" fillId="0" borderId="8" xfId="0" applyNumberFormat="1" applyFont="1" applyBorder="1" applyAlignment="1">
      <alignment horizontal="right"/>
    </xf>
    <xf numFmtId="1" fontId="8" fillId="0" borderId="8" xfId="0" applyNumberFormat="1" applyFont="1" applyBorder="1" applyAlignment="1">
      <alignment horizontal="center" wrapText="1"/>
    </xf>
    <xf numFmtId="1" fontId="19" fillId="0" borderId="12" xfId="0" applyNumberFormat="1" applyFont="1" applyBorder="1"/>
    <xf numFmtId="3" fontId="18" fillId="0" borderId="0" xfId="0" applyNumberFormat="1" applyFont="1" applyBorder="1" applyAlignment="1">
      <alignment horizontal="right"/>
    </xf>
    <xf numFmtId="3" fontId="18" fillId="0" borderId="9" xfId="0" applyNumberFormat="1" applyFont="1" applyBorder="1" applyAlignment="1">
      <alignment horizontal="right"/>
    </xf>
    <xf numFmtId="3" fontId="9" fillId="0" borderId="9" xfId="0" applyNumberFormat="1" applyFont="1" applyBorder="1" applyAlignment="1">
      <alignment horizontal="center" wrapText="1"/>
    </xf>
    <xf numFmtId="3" fontId="18" fillId="0" borderId="0" xfId="0" applyNumberFormat="1" applyFont="1" applyBorder="1"/>
    <xf numFmtId="3" fontId="18" fillId="0" borderId="9" xfId="0" applyNumberFormat="1" applyFont="1" applyBorder="1"/>
    <xf numFmtId="3" fontId="9" fillId="0" borderId="14" xfId="0" applyNumberFormat="1" applyFont="1" applyBorder="1" applyAlignment="1">
      <alignment horizontal="center"/>
    </xf>
    <xf numFmtId="1" fontId="20" fillId="0" borderId="0" xfId="0" applyNumberFormat="1" applyFont="1" applyBorder="1"/>
    <xf numFmtId="3" fontId="8" fillId="0" borderId="0" xfId="0" applyNumberFormat="1" applyFont="1"/>
    <xf numFmtId="3" fontId="19" fillId="0" borderId="0" xfId="0" applyNumberFormat="1" applyFont="1" applyBorder="1"/>
    <xf numFmtId="1" fontId="7" fillId="0" borderId="0" xfId="0" applyNumberFormat="1" applyFont="1"/>
    <xf numFmtId="1" fontId="5" fillId="0" borderId="0" xfId="0" applyNumberFormat="1" applyFont="1" applyAlignment="1">
      <alignment wrapText="1"/>
    </xf>
    <xf numFmtId="1" fontId="18" fillId="0" borderId="0" xfId="0" applyNumberFormat="1" applyFont="1" applyBorder="1" applyAlignment="1">
      <alignment horizontal="right"/>
    </xf>
    <xf numFmtId="1" fontId="18" fillId="0" borderId="9" xfId="0" applyNumberFormat="1" applyFont="1" applyBorder="1" applyAlignment="1">
      <alignment horizontal="right"/>
    </xf>
    <xf numFmtId="1" fontId="9" fillId="0" borderId="9" xfId="0" applyNumberFormat="1" applyFont="1" applyBorder="1" applyAlignment="1">
      <alignment horizontal="center" wrapText="1"/>
    </xf>
    <xf numFmtId="1" fontId="2" fillId="0" borderId="0" xfId="0" applyNumberFormat="1" applyFont="1"/>
    <xf numFmtId="17" fontId="9" fillId="0" borderId="0" xfId="0" applyNumberFormat="1" applyFont="1"/>
    <xf numFmtId="17" fontId="7" fillId="0" borderId="0" xfId="0" applyNumberFormat="1" applyFont="1"/>
    <xf numFmtId="0" fontId="4" fillId="0" borderId="0" xfId="0" applyFont="1"/>
    <xf numFmtId="164" fontId="16" fillId="0" borderId="0" xfId="0" applyNumberFormat="1" applyFont="1"/>
    <xf numFmtId="164" fontId="8" fillId="0" borderId="18" xfId="0" applyNumberFormat="1" applyFont="1" applyBorder="1" applyAlignment="1">
      <alignment horizontal="right"/>
    </xf>
    <xf numFmtId="164" fontId="8" fillId="0" borderId="3" xfId="0" applyNumberFormat="1" applyFont="1" applyBorder="1" applyAlignment="1">
      <alignment horizontal="right"/>
    </xf>
    <xf numFmtId="164" fontId="8" fillId="0" borderId="8" xfId="0" applyNumberFormat="1" applyFont="1" applyBorder="1" applyAlignment="1">
      <alignment horizontal="right"/>
    </xf>
    <xf numFmtId="1" fontId="9" fillId="0" borderId="5" xfId="0" applyNumberFormat="1" applyFont="1" applyBorder="1"/>
    <xf numFmtId="167" fontId="9" fillId="0" borderId="4" xfId="0" applyNumberFormat="1" applyFont="1" applyBorder="1"/>
    <xf numFmtId="167" fontId="9" fillId="0" borderId="0" xfId="0" applyNumberFormat="1" applyFont="1" applyBorder="1"/>
    <xf numFmtId="167" fontId="9" fillId="0" borderId="9" xfId="0" applyNumberFormat="1" applyFont="1" applyBorder="1"/>
    <xf numFmtId="167" fontId="9" fillId="0" borderId="5" xfId="0" applyNumberFormat="1" applyFont="1" applyBorder="1"/>
    <xf numFmtId="164" fontId="9" fillId="0" borderId="0" xfId="0" applyNumberFormat="1" applyFont="1"/>
    <xf numFmtId="167" fontId="9" fillId="0" borderId="0" xfId="0" applyNumberFormat="1" applyFont="1"/>
    <xf numFmtId="0" fontId="15" fillId="0" borderId="0" xfId="0" applyFont="1" applyAlignment="1">
      <alignment wrapText="1"/>
    </xf>
    <xf numFmtId="0" fontId="15" fillId="0" borderId="0" xfId="0" applyFont="1" applyAlignment="1"/>
    <xf numFmtId="0" fontId="15" fillId="0" borderId="0" xfId="0" applyFont="1"/>
    <xf numFmtId="0" fontId="16" fillId="0" borderId="0" xfId="0" applyFont="1" applyAlignment="1">
      <alignment vertical="center"/>
    </xf>
    <xf numFmtId="0" fontId="8" fillId="0" borderId="6" xfId="0" applyFont="1" applyFill="1" applyBorder="1" applyAlignment="1">
      <alignment horizontal="right" wrapText="1"/>
    </xf>
    <xf numFmtId="0" fontId="9" fillId="0" borderId="0" xfId="0" applyFont="1" applyFill="1" applyBorder="1" applyAlignment="1">
      <alignment horizontal="right"/>
    </xf>
    <xf numFmtId="0" fontId="8" fillId="0" borderId="5" xfId="0" applyFont="1" applyFill="1" applyBorder="1" applyAlignment="1">
      <alignment horizontal="right" vertical="center" wrapText="1"/>
    </xf>
    <xf numFmtId="0" fontId="8" fillId="0" borderId="5" xfId="0" applyFont="1" applyFill="1" applyBorder="1" applyAlignment="1">
      <alignment horizontal="right" wrapText="1"/>
    </xf>
    <xf numFmtId="0" fontId="8" fillId="0" borderId="0" xfId="0" applyFont="1" applyFill="1" applyBorder="1" applyAlignment="1">
      <alignment horizontal="right" vertical="center" wrapText="1"/>
    </xf>
    <xf numFmtId="168" fontId="8" fillId="0" borderId="0" xfId="0" applyNumberFormat="1" applyFont="1" applyFill="1" applyBorder="1" applyAlignment="1">
      <alignment horizontal="right" wrapText="1"/>
    </xf>
    <xf numFmtId="0" fontId="8" fillId="0" borderId="0" xfId="0" applyFont="1" applyFill="1" applyBorder="1" applyAlignment="1">
      <alignment horizontal="right" wrapText="1"/>
    </xf>
    <xf numFmtId="0" fontId="8" fillId="0" borderId="9" xfId="0" applyFont="1" applyFill="1" applyBorder="1" applyAlignment="1">
      <alignment horizontal="right" wrapText="1"/>
    </xf>
    <xf numFmtId="2" fontId="9" fillId="0" borderId="5" xfId="0" applyNumberFormat="1" applyFont="1" applyFill="1" applyBorder="1" applyAlignment="1">
      <alignment vertical="center"/>
    </xf>
    <xf numFmtId="1" fontId="9" fillId="0" borderId="0" xfId="0" applyNumberFormat="1" applyFont="1" applyFill="1" applyBorder="1" applyAlignment="1">
      <alignment horizontal="right" vertical="center"/>
    </xf>
    <xf numFmtId="0" fontId="9" fillId="0" borderId="0" xfId="0" applyFont="1" applyFill="1" applyBorder="1" applyAlignment="1">
      <alignment vertical="center"/>
    </xf>
    <xf numFmtId="2" fontId="9" fillId="0" borderId="5" xfId="0" applyNumberFormat="1" applyFont="1" applyFill="1" applyBorder="1" applyAlignment="1">
      <alignment horizontal="right" vertical="center"/>
    </xf>
    <xf numFmtId="0" fontId="9" fillId="0" borderId="5" xfId="0" applyFont="1" applyFill="1" applyBorder="1" applyAlignment="1">
      <alignment horizontal="right" vertical="center"/>
    </xf>
    <xf numFmtId="0" fontId="9" fillId="0" borderId="0" xfId="0" applyFont="1" applyFill="1" applyBorder="1" applyAlignment="1">
      <alignment horizontal="right" vertical="center"/>
    </xf>
    <xf numFmtId="0" fontId="9" fillId="0" borderId="9" xfId="0" applyFont="1" applyFill="1" applyBorder="1" applyAlignment="1">
      <alignment horizontal="center" vertical="center"/>
    </xf>
    <xf numFmtId="2" fontId="9" fillId="0" borderId="0" xfId="0" applyNumberFormat="1" applyFont="1" applyFill="1" applyBorder="1" applyAlignment="1">
      <alignment horizontal="right" vertical="center"/>
    </xf>
    <xf numFmtId="16" fontId="9" fillId="0" borderId="0" xfId="0" quotePrefix="1" applyNumberFormat="1" applyFont="1" applyBorder="1" applyAlignment="1">
      <alignment horizontal="center" vertical="center"/>
    </xf>
    <xf numFmtId="0" fontId="9" fillId="0" borderId="0" xfId="0" quotePrefix="1" applyFont="1" applyFill="1" applyBorder="1" applyAlignment="1">
      <alignment horizontal="right" vertical="center"/>
    </xf>
    <xf numFmtId="16" fontId="9" fillId="0" borderId="9" xfId="0" applyNumberFormat="1" applyFont="1" applyFill="1" applyBorder="1" applyAlignment="1">
      <alignment horizontal="center" vertical="center"/>
    </xf>
    <xf numFmtId="164" fontId="9" fillId="0" borderId="0" xfId="0" applyNumberFormat="1" applyFont="1" applyFill="1" applyBorder="1" applyAlignment="1">
      <alignment horizontal="right" vertical="center"/>
    </xf>
    <xf numFmtId="1" fontId="9" fillId="0" borderId="0" xfId="0" quotePrefix="1" applyNumberFormat="1" applyFont="1" applyFill="1" applyBorder="1" applyAlignment="1">
      <alignment horizontal="center" vertical="center"/>
    </xf>
    <xf numFmtId="16" fontId="9" fillId="0" borderId="0" xfId="0" applyNumberFormat="1" applyFont="1" applyFill="1" applyBorder="1" applyAlignment="1">
      <alignment horizontal="center" vertical="center"/>
    </xf>
    <xf numFmtId="0" fontId="9" fillId="0" borderId="0" xfId="0" applyFont="1" applyBorder="1" applyAlignment="1">
      <alignment horizontal="right" vertical="center"/>
    </xf>
    <xf numFmtId="1" fontId="9" fillId="0" borderId="0" xfId="0" quotePrefix="1" applyNumberFormat="1" applyFont="1" applyFill="1" applyBorder="1" applyAlignment="1">
      <alignment vertical="center"/>
    </xf>
    <xf numFmtId="0" fontId="9" fillId="0" borderId="10" xfId="0" applyFont="1" applyFill="1" applyBorder="1" applyAlignment="1">
      <alignment horizontal="center" vertical="center"/>
    </xf>
    <xf numFmtId="2" fontId="9" fillId="0" borderId="0" xfId="0" applyNumberFormat="1" applyFont="1" applyFill="1" applyBorder="1" applyAlignment="1">
      <alignment vertical="center"/>
    </xf>
    <xf numFmtId="0" fontId="9" fillId="0" borderId="0" xfId="0" applyFont="1" applyAlignment="1">
      <alignment horizontal="right" vertical="center"/>
    </xf>
    <xf numFmtId="0" fontId="15" fillId="0" borderId="0" xfId="0" applyFont="1" applyFill="1" applyAlignment="1">
      <alignment vertical="top"/>
    </xf>
    <xf numFmtId="0" fontId="15" fillId="0" borderId="0" xfId="0" applyFont="1" applyAlignment="1">
      <alignment vertical="top"/>
    </xf>
    <xf numFmtId="0" fontId="7" fillId="0" borderId="0" xfId="0" applyFont="1" applyFill="1" applyAlignment="1">
      <alignment horizontal="right" vertical="top"/>
    </xf>
    <xf numFmtId="0" fontId="0" fillId="0" borderId="0" xfId="0" applyAlignment="1">
      <alignment wrapText="1"/>
    </xf>
    <xf numFmtId="3" fontId="9" fillId="0" borderId="0" xfId="0" applyNumberFormat="1" applyFont="1" applyBorder="1" applyAlignment="1">
      <alignment wrapText="1"/>
    </xf>
    <xf numFmtId="0" fontId="9" fillId="0" borderId="11" xfId="0" applyFont="1" applyBorder="1"/>
    <xf numFmtId="3" fontId="9" fillId="0" borderId="1" xfId="0" applyNumberFormat="1" applyFont="1" applyFill="1" applyBorder="1"/>
    <xf numFmtId="2" fontId="0" fillId="0" borderId="0" xfId="0" applyNumberFormat="1"/>
    <xf numFmtId="2" fontId="9" fillId="0" borderId="0" xfId="0" applyNumberFormat="1" applyFont="1"/>
    <xf numFmtId="3" fontId="9" fillId="0" borderId="20" xfId="0" applyNumberFormat="1" applyFont="1" applyBorder="1" applyAlignment="1">
      <alignment horizontal="right" wrapText="1"/>
    </xf>
    <xf numFmtId="3" fontId="9" fillId="0" borderId="1" xfId="1" applyNumberFormat="1" applyFont="1" applyFill="1" applyBorder="1"/>
    <xf numFmtId="0" fontId="9" fillId="0" borderId="1" xfId="1" applyFont="1" applyFill="1" applyBorder="1"/>
    <xf numFmtId="0" fontId="9" fillId="0" borderId="10" xfId="1" applyFont="1" applyFill="1" applyBorder="1"/>
    <xf numFmtId="0" fontId="8" fillId="0" borderId="18" xfId="0" applyFont="1" applyFill="1" applyBorder="1" applyAlignment="1">
      <alignment horizontal="center" wrapText="1"/>
    </xf>
    <xf numFmtId="0" fontId="8" fillId="0" borderId="4" xfId="0" applyFont="1" applyFill="1" applyBorder="1" applyAlignment="1">
      <alignment horizontal="center"/>
    </xf>
    <xf numFmtId="0" fontId="8" fillId="0" borderId="2" xfId="0" applyFont="1" applyFill="1" applyBorder="1" applyAlignment="1">
      <alignment horizontal="center"/>
    </xf>
    <xf numFmtId="3" fontId="8" fillId="0" borderId="2" xfId="0" applyNumberFormat="1" applyFont="1" applyFill="1" applyBorder="1" applyAlignment="1">
      <alignment horizontal="center" wrapText="1"/>
    </xf>
    <xf numFmtId="3" fontId="8" fillId="0" borderId="2" xfId="0" applyNumberFormat="1" applyFont="1" applyFill="1" applyBorder="1" applyAlignment="1">
      <alignment horizontal="center"/>
    </xf>
    <xf numFmtId="0" fontId="8" fillId="0" borderId="11" xfId="0" applyFont="1" applyFill="1" applyBorder="1" applyAlignment="1">
      <alignment horizontal="center"/>
    </xf>
    <xf numFmtId="0" fontId="9" fillId="0" borderId="5" xfId="0" applyFont="1" applyFill="1" applyBorder="1" applyAlignment="1">
      <alignment wrapText="1"/>
    </xf>
    <xf numFmtId="3" fontId="9" fillId="0" borderId="4" xfId="0" applyNumberFormat="1" applyFont="1" applyFill="1" applyBorder="1"/>
    <xf numFmtId="9" fontId="9" fillId="0" borderId="2" xfId="0" applyNumberFormat="1" applyFont="1" applyFill="1" applyBorder="1"/>
    <xf numFmtId="3" fontId="9" fillId="0" borderId="2" xfId="0" applyNumberFormat="1" applyFont="1" applyFill="1" applyBorder="1"/>
    <xf numFmtId="3" fontId="9" fillId="0" borderId="2" xfId="0" applyNumberFormat="1" applyFont="1" applyFill="1" applyBorder="1" applyAlignment="1">
      <alignment horizontal="center" wrapText="1"/>
    </xf>
    <xf numFmtId="9" fontId="9" fillId="0" borderId="11" xfId="0" applyNumberFormat="1" applyFont="1" applyFill="1" applyBorder="1"/>
    <xf numFmtId="3" fontId="9" fillId="0" borderId="5" xfId="0" applyNumberFormat="1" applyFont="1" applyFill="1" applyBorder="1"/>
    <xf numFmtId="9" fontId="9" fillId="0" borderId="0" xfId="0" applyNumberFormat="1" applyFont="1" applyFill="1" applyBorder="1"/>
    <xf numFmtId="3" fontId="9" fillId="0" borderId="0" xfId="0" applyNumberFormat="1" applyFont="1" applyFill="1" applyBorder="1" applyAlignment="1">
      <alignment horizontal="center" wrapText="1"/>
    </xf>
    <xf numFmtId="9" fontId="9" fillId="0" borderId="9" xfId="0" applyNumberFormat="1" applyFont="1" applyFill="1" applyBorder="1"/>
    <xf numFmtId="3" fontId="9" fillId="0" borderId="7" xfId="0" applyNumberFormat="1" applyFont="1" applyFill="1" applyBorder="1"/>
    <xf numFmtId="0" fontId="9" fillId="0" borderId="18" xfId="0" applyFont="1" applyFill="1" applyBorder="1" applyAlignment="1">
      <alignment wrapText="1"/>
    </xf>
    <xf numFmtId="9" fontId="9" fillId="0" borderId="3" xfId="0" applyNumberFormat="1" applyFont="1" applyFill="1" applyBorder="1"/>
    <xf numFmtId="3" fontId="9" fillId="0" borderId="3" xfId="0" applyNumberFormat="1" applyFont="1" applyFill="1" applyBorder="1"/>
    <xf numFmtId="0" fontId="9" fillId="0" borderId="6" xfId="0" applyFont="1" applyFill="1" applyBorder="1" applyAlignment="1">
      <alignment wrapText="1"/>
    </xf>
    <xf numFmtId="3" fontId="9" fillId="0" borderId="0" xfId="0" applyNumberFormat="1" applyFont="1" applyFill="1" applyBorder="1" applyAlignment="1">
      <alignment horizontal="right"/>
    </xf>
    <xf numFmtId="9" fontId="9" fillId="0" borderId="2" xfId="0" applyNumberFormat="1" applyFont="1" applyFill="1" applyBorder="1" applyAlignment="1">
      <alignment horizontal="center"/>
    </xf>
    <xf numFmtId="3" fontId="9" fillId="0" borderId="0" xfId="0" applyNumberFormat="1" applyFont="1" applyFill="1" applyBorder="1" applyAlignment="1">
      <alignment horizontal="center"/>
    </xf>
    <xf numFmtId="3" fontId="9" fillId="0" borderId="1" xfId="0" applyNumberFormat="1" applyFont="1" applyFill="1" applyBorder="1" applyAlignment="1">
      <alignment wrapText="1"/>
    </xf>
    <xf numFmtId="0" fontId="9" fillId="0" borderId="8" xfId="0" applyFont="1" applyFill="1" applyBorder="1"/>
    <xf numFmtId="0" fontId="5" fillId="0" borderId="0" xfId="0" applyFont="1" applyFill="1" applyBorder="1" applyAlignment="1">
      <alignment horizontal="left" vertical="top" wrapText="1"/>
    </xf>
    <xf numFmtId="0" fontId="7" fillId="0" borderId="0" xfId="0" applyFont="1" applyAlignment="1">
      <alignment wrapText="1"/>
    </xf>
    <xf numFmtId="0" fontId="8" fillId="0" borderId="2" xfId="0" applyFont="1" applyFill="1" applyBorder="1" applyAlignment="1">
      <alignment horizontal="center" wrapText="1"/>
    </xf>
    <xf numFmtId="0" fontId="9" fillId="0" borderId="7" xfId="1" applyFont="1" applyFill="1" applyBorder="1" applyAlignment="1">
      <alignment vertical="center"/>
    </xf>
    <xf numFmtId="0" fontId="9" fillId="0" borderId="1" xfId="0" applyFont="1" applyFill="1" applyBorder="1" applyAlignment="1">
      <alignment horizontal="right" vertical="center"/>
    </xf>
    <xf numFmtId="164" fontId="9" fillId="0" borderId="1" xfId="0" applyNumberFormat="1" applyFont="1" applyFill="1" applyBorder="1" applyAlignment="1">
      <alignment horizontal="right" vertical="center"/>
    </xf>
    <xf numFmtId="0" fontId="9" fillId="0" borderId="7" xfId="0" applyFont="1" applyFill="1" applyBorder="1" applyAlignment="1">
      <alignment horizontal="right" vertical="center"/>
    </xf>
    <xf numFmtId="3" fontId="9" fillId="0" borderId="7" xfId="0" applyNumberFormat="1" applyFont="1" applyFill="1" applyBorder="1" applyAlignment="1">
      <alignment horizontal="right" wrapText="1"/>
    </xf>
    <xf numFmtId="3" fontId="9" fillId="0" borderId="1" xfId="0" applyNumberFormat="1" applyFont="1" applyFill="1" applyBorder="1" applyAlignment="1">
      <alignment horizontal="right" wrapText="1"/>
    </xf>
    <xf numFmtId="0" fontId="9" fillId="0" borderId="1" xfId="0" applyFont="1" applyFill="1" applyBorder="1" applyAlignment="1">
      <alignment horizontal="center" wrapText="1"/>
    </xf>
    <xf numFmtId="3" fontId="9" fillId="0" borderId="19" xfId="0" applyNumberFormat="1" applyFont="1" applyFill="1" applyBorder="1" applyAlignment="1">
      <alignment horizontal="right" wrapText="1"/>
    </xf>
    <xf numFmtId="2" fontId="9" fillId="0" borderId="7" xfId="0" applyNumberFormat="1" applyFont="1" applyFill="1" applyBorder="1" applyAlignment="1">
      <alignment horizontal="right"/>
    </xf>
    <xf numFmtId="16"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167" fontId="9" fillId="0" borderId="5" xfId="0" applyNumberFormat="1" applyFont="1" applyFill="1" applyBorder="1"/>
    <xf numFmtId="167" fontId="9" fillId="0" borderId="0" xfId="0" applyNumberFormat="1" applyFont="1" applyFill="1" applyBorder="1"/>
    <xf numFmtId="167" fontId="9" fillId="0" borderId="9" xfId="0" applyNumberFormat="1" applyFont="1" applyFill="1" applyBorder="1"/>
    <xf numFmtId="167" fontId="9" fillId="0" borderId="4" xfId="0" applyNumberFormat="1" applyFont="1" applyFill="1" applyBorder="1" applyAlignment="1">
      <alignment wrapText="1"/>
    </xf>
    <xf numFmtId="167" fontId="9" fillId="0" borderId="4" xfId="0" applyNumberFormat="1" applyFont="1" applyFill="1" applyBorder="1"/>
    <xf numFmtId="167" fontId="9" fillId="0" borderId="2" xfId="0" applyNumberFormat="1" applyFont="1" applyFill="1" applyBorder="1"/>
    <xf numFmtId="167" fontId="9" fillId="0" borderId="11" xfId="0" applyNumberFormat="1" applyFont="1" applyFill="1" applyBorder="1"/>
    <xf numFmtId="167" fontId="9" fillId="0" borderId="7" xfId="0" applyNumberFormat="1" applyFont="1" applyFill="1" applyBorder="1" applyAlignment="1">
      <alignment wrapText="1"/>
    </xf>
    <xf numFmtId="167" fontId="9" fillId="0" borderId="7" xfId="0" applyNumberFormat="1" applyFont="1" applyFill="1" applyBorder="1"/>
    <xf numFmtId="167" fontId="9" fillId="0" borderId="1" xfId="0" applyNumberFormat="1" applyFont="1" applyFill="1" applyBorder="1"/>
    <xf numFmtId="167" fontId="9" fillId="0" borderId="10" xfId="0" applyNumberFormat="1" applyFont="1" applyFill="1" applyBorder="1"/>
    <xf numFmtId="3" fontId="9" fillId="0" borderId="0" xfId="0" applyNumberFormat="1" applyFont="1" applyFill="1" applyBorder="1" applyAlignment="1">
      <alignment wrapText="1"/>
    </xf>
    <xf numFmtId="0" fontId="9" fillId="0" borderId="11" xfId="0" applyFont="1" applyFill="1" applyBorder="1"/>
    <xf numFmtId="3" fontId="8" fillId="0" borderId="2" xfId="0" applyNumberFormat="1" applyFont="1" applyFill="1" applyBorder="1" applyAlignment="1">
      <alignment horizontal="center" vertical="top" wrapText="1"/>
    </xf>
    <xf numFmtId="9" fontId="9" fillId="0" borderId="10" xfId="0" applyNumberFormat="1" applyFont="1" applyFill="1" applyBorder="1"/>
    <xf numFmtId="9" fontId="9" fillId="0" borderId="1" xfId="0" applyNumberFormat="1" applyFont="1" applyFill="1" applyBorder="1"/>
    <xf numFmtId="3" fontId="18" fillId="0" borderId="1" xfId="0" applyNumberFormat="1" applyFont="1" applyFill="1" applyBorder="1" applyAlignment="1">
      <alignment horizontal="right"/>
    </xf>
    <xf numFmtId="3" fontId="18" fillId="0" borderId="10" xfId="0" applyNumberFormat="1" applyFont="1" applyFill="1" applyBorder="1" applyAlignment="1">
      <alignment horizontal="right"/>
    </xf>
    <xf numFmtId="3" fontId="9" fillId="0" borderId="10" xfId="0" applyNumberFormat="1" applyFont="1" applyFill="1" applyBorder="1" applyAlignment="1">
      <alignment horizontal="center" wrapText="1"/>
    </xf>
    <xf numFmtId="1" fontId="18" fillId="0" borderId="1" xfId="0" applyNumberFormat="1" applyFont="1" applyFill="1" applyBorder="1" applyAlignment="1">
      <alignment horizontal="right"/>
    </xf>
    <xf numFmtId="1" fontId="18" fillId="0" borderId="10" xfId="0" applyNumberFormat="1" applyFont="1" applyFill="1" applyBorder="1" applyAlignment="1">
      <alignment horizontal="right"/>
    </xf>
    <xf numFmtId="1" fontId="9" fillId="0" borderId="10" xfId="0" applyNumberFormat="1" applyFont="1" applyFill="1" applyBorder="1" applyAlignment="1">
      <alignment horizontal="center" wrapText="1"/>
    </xf>
    <xf numFmtId="1" fontId="18" fillId="0" borderId="7" xfId="0" applyNumberFormat="1" applyFont="1" applyFill="1" applyBorder="1" applyAlignment="1">
      <alignment horizontal="right"/>
    </xf>
    <xf numFmtId="3" fontId="18" fillId="0" borderId="0" xfId="0" applyNumberFormat="1" applyFont="1" applyFill="1" applyBorder="1"/>
    <xf numFmtId="3" fontId="18" fillId="0" borderId="9" xfId="0" applyNumberFormat="1" applyFont="1" applyFill="1" applyBorder="1"/>
    <xf numFmtId="165" fontId="9" fillId="0" borderId="10" xfId="1" applyNumberFormat="1" applyFont="1" applyFill="1" applyBorder="1" applyAlignment="1">
      <alignment vertical="center"/>
    </xf>
    <xf numFmtId="1" fontId="19" fillId="0" borderId="12" xfId="0" applyNumberFormat="1" applyFont="1" applyBorder="1" applyAlignment="1">
      <alignment horizontal="center"/>
    </xf>
    <xf numFmtId="1" fontId="19" fillId="0" borderId="14" xfId="0" applyNumberFormat="1" applyFont="1" applyBorder="1" applyAlignment="1">
      <alignment horizontal="center"/>
    </xf>
    <xf numFmtId="1" fontId="19" fillId="0" borderId="14" xfId="0" applyNumberFormat="1" applyFont="1" applyBorder="1" applyAlignment="1">
      <alignment horizontal="center" wrapText="1"/>
    </xf>
    <xf numFmtId="1" fontId="9" fillId="0" borderId="1" xfId="0" quotePrefix="1" applyNumberFormat="1" applyFont="1" applyFill="1" applyBorder="1" applyAlignment="1">
      <alignment horizontal="center" vertical="center"/>
    </xf>
    <xf numFmtId="3" fontId="8" fillId="0" borderId="8" xfId="0" applyNumberFormat="1" applyFont="1" applyFill="1" applyBorder="1" applyAlignment="1">
      <alignment horizontal="center" vertical="center" wrapText="1"/>
    </xf>
    <xf numFmtId="169" fontId="0" fillId="0" borderId="0" xfId="3" applyNumberFormat="1" applyFont="1"/>
    <xf numFmtId="0" fontId="0" fillId="0" borderId="18" xfId="0" applyBorder="1"/>
    <xf numFmtId="169" fontId="0" fillId="0" borderId="14" xfId="3" applyNumberFormat="1" applyFont="1" applyBorder="1"/>
    <xf numFmtId="169" fontId="0" fillId="0" borderId="13" xfId="3" applyNumberFormat="1" applyFont="1" applyBorder="1"/>
    <xf numFmtId="169" fontId="0" fillId="0" borderId="12" xfId="3" applyNumberFormat="1" applyFont="1" applyBorder="1"/>
    <xf numFmtId="0" fontId="0" fillId="0" borderId="13" xfId="0" applyBorder="1"/>
    <xf numFmtId="0" fontId="0" fillId="0" borderId="14" xfId="0" applyBorder="1"/>
    <xf numFmtId="0" fontId="0" fillId="0" borderId="12" xfId="0" applyBorder="1"/>
    <xf numFmtId="169" fontId="0" fillId="0" borderId="11" xfId="3" applyNumberFormat="1" applyFont="1" applyBorder="1"/>
    <xf numFmtId="169" fontId="0" fillId="0" borderId="9" xfId="3" applyNumberFormat="1" applyFont="1" applyBorder="1"/>
    <xf numFmtId="169" fontId="0" fillId="0" borderId="10" xfId="3" applyNumberFormat="1" applyFont="1" applyBorder="1"/>
    <xf numFmtId="169" fontId="0" fillId="0" borderId="4" xfId="3" applyNumberFormat="1" applyFont="1" applyBorder="1"/>
    <xf numFmtId="169" fontId="0" fillId="0" borderId="5" xfId="3" applyNumberFormat="1" applyFont="1" applyBorder="1"/>
    <xf numFmtId="169" fontId="0" fillId="0" borderId="7" xfId="3" applyNumberFormat="1" applyFont="1" applyBorder="1"/>
    <xf numFmtId="169" fontId="0" fillId="0" borderId="2" xfId="3" applyNumberFormat="1" applyFont="1" applyBorder="1"/>
    <xf numFmtId="169" fontId="0" fillId="0" borderId="0" xfId="3" applyNumberFormat="1" applyFont="1" applyBorder="1"/>
    <xf numFmtId="169" fontId="0" fillId="0" borderId="1" xfId="3" applyNumberFormat="1" applyFont="1" applyBorder="1"/>
    <xf numFmtId="0" fontId="0" fillId="0" borderId="6" xfId="0" applyBorder="1"/>
    <xf numFmtId="0" fontId="0" fillId="0" borderId="8" xfId="0" applyBorder="1"/>
    <xf numFmtId="0" fontId="0" fillId="0" borderId="3" xfId="0" applyBorder="1"/>
    <xf numFmtId="0" fontId="0" fillId="0" borderId="0" xfId="0" applyBorder="1"/>
    <xf numFmtId="0" fontId="24" fillId="0" borderId="0" xfId="0" applyFont="1"/>
    <xf numFmtId="0" fontId="4" fillId="0" borderId="1" xfId="0" applyFont="1" applyFill="1" applyBorder="1" applyAlignment="1">
      <alignment horizontal="left" vertical="top"/>
    </xf>
    <xf numFmtId="0" fontId="8" fillId="0" borderId="6" xfId="0" applyFont="1" applyFill="1" applyBorder="1" applyAlignment="1">
      <alignment horizontal="center" vertical="top" wrapText="1"/>
    </xf>
    <xf numFmtId="0" fontId="8" fillId="0" borderId="3" xfId="0" applyFont="1" applyFill="1" applyBorder="1" applyAlignment="1">
      <alignment horizontal="center" vertical="top" wrapText="1"/>
    </xf>
    <xf numFmtId="168" fontId="8" fillId="0" borderId="3" xfId="0" applyNumberFormat="1" applyFont="1" applyFill="1" applyBorder="1" applyAlignment="1">
      <alignment horizontal="center" vertical="top" wrapText="1"/>
    </xf>
    <xf numFmtId="0" fontId="8" fillId="0" borderId="8" xfId="0" applyFont="1" applyFill="1" applyBorder="1" applyAlignment="1">
      <alignment horizontal="center" vertical="top" wrapText="1"/>
    </xf>
    <xf numFmtId="0" fontId="9" fillId="0" borderId="0" xfId="0" applyFont="1"/>
    <xf numFmtId="0" fontId="9" fillId="0" borderId="0" xfId="0" applyFont="1"/>
    <xf numFmtId="3" fontId="8" fillId="0" borderId="2" xfId="0" applyNumberFormat="1" applyFont="1" applyBorder="1" applyAlignment="1">
      <alignment horizontal="center" vertical="top" wrapText="1"/>
    </xf>
    <xf numFmtId="9" fontId="9" fillId="0" borderId="2" xfId="4" applyFont="1" applyFill="1" applyBorder="1" applyAlignment="1">
      <alignment horizontal="right" wrapText="1"/>
    </xf>
    <xf numFmtId="3" fontId="9" fillId="0" borderId="2" xfId="0" applyNumberFormat="1" applyFont="1" applyFill="1" applyBorder="1" applyAlignment="1">
      <alignment horizontal="right" wrapText="1"/>
    </xf>
    <xf numFmtId="9" fontId="9" fillId="0" borderId="2" xfId="0" applyNumberFormat="1" applyFont="1" applyFill="1" applyBorder="1" applyAlignment="1">
      <alignment horizontal="right"/>
    </xf>
    <xf numFmtId="1" fontId="9" fillId="0" borderId="14" xfId="0" applyNumberFormat="1" applyFont="1" applyFill="1" applyBorder="1" applyAlignment="1">
      <alignment horizontal="right" vertical="center"/>
    </xf>
    <xf numFmtId="0" fontId="0" fillId="0" borderId="0" xfId="0" applyFont="1"/>
    <xf numFmtId="14" fontId="24" fillId="0" borderId="0" xfId="0" applyNumberFormat="1" applyFont="1"/>
    <xf numFmtId="14" fontId="24" fillId="0" borderId="0" xfId="0" applyNumberFormat="1" applyFont="1" applyBorder="1"/>
    <xf numFmtId="14" fontId="24" fillId="0" borderId="0" xfId="0" applyNumberFormat="1" applyFont="1" applyFill="1" applyBorder="1"/>
    <xf numFmtId="0" fontId="5" fillId="0" borderId="0" xfId="1" applyFont="1" applyFill="1" applyBorder="1" applyAlignment="1">
      <alignment horizontal="left" vertical="top" wrapText="1"/>
    </xf>
    <xf numFmtId="0" fontId="7" fillId="0" borderId="0" xfId="1" applyFont="1" applyBorder="1" applyAlignment="1">
      <alignment vertical="top" wrapText="1"/>
    </xf>
    <xf numFmtId="3" fontId="8" fillId="0" borderId="5" xfId="1" applyNumberFormat="1" applyFont="1" applyBorder="1" applyAlignment="1">
      <alignment vertical="center" wrapText="1"/>
    </xf>
    <xf numFmtId="3" fontId="8" fillId="0" borderId="0" xfId="1" applyNumberFormat="1" applyFont="1" applyBorder="1" applyAlignment="1">
      <alignment vertical="center" wrapText="1"/>
    </xf>
    <xf numFmtId="3" fontId="7" fillId="0" borderId="0" xfId="1" applyNumberFormat="1" applyFont="1" applyFill="1" applyBorder="1" applyAlignment="1">
      <alignment horizontal="left" vertical="top" wrapText="1"/>
    </xf>
    <xf numFmtId="3" fontId="7" fillId="0" borderId="0" xfId="1" applyNumberFormat="1" applyFont="1" applyAlignment="1">
      <alignment wrapText="1"/>
    </xf>
    <xf numFmtId="0" fontId="7" fillId="0" borderId="0" xfId="1" applyFont="1" applyAlignment="1">
      <alignment wrapText="1"/>
    </xf>
    <xf numFmtId="3" fontId="5" fillId="0" borderId="0" xfId="1" applyNumberFormat="1" applyFont="1" applyFill="1" applyBorder="1" applyAlignment="1">
      <alignment horizontal="left" vertical="top" wrapText="1"/>
    </xf>
    <xf numFmtId="3" fontId="8" fillId="0" borderId="0" xfId="1" applyNumberFormat="1" applyFont="1" applyFill="1" applyBorder="1" applyAlignment="1">
      <alignment horizontal="center" wrapText="1"/>
    </xf>
    <xf numFmtId="0" fontId="9" fillId="0" borderId="0" xfId="1" applyFont="1" applyBorder="1" applyAlignment="1">
      <alignment wrapText="1"/>
    </xf>
    <xf numFmtId="0" fontId="9" fillId="0" borderId="1" xfId="1" applyFont="1" applyBorder="1" applyAlignment="1">
      <alignment wrapText="1"/>
    </xf>
    <xf numFmtId="0" fontId="8" fillId="0" borderId="9" xfId="1" applyFont="1" applyFill="1" applyBorder="1" applyAlignment="1">
      <alignment horizontal="center" wrapText="1"/>
    </xf>
    <xf numFmtId="0" fontId="9" fillId="0" borderId="9" xfId="1" applyFont="1" applyBorder="1" applyAlignment="1">
      <alignment horizontal="center" wrapText="1"/>
    </xf>
    <xf numFmtId="0" fontId="9" fillId="0" borderId="10" xfId="1" applyFont="1" applyBorder="1" applyAlignment="1">
      <alignment horizontal="center" wrapText="1"/>
    </xf>
    <xf numFmtId="3" fontId="9" fillId="0" borderId="0" xfId="1" applyNumberFormat="1" applyFont="1" applyBorder="1" applyAlignment="1">
      <alignment wrapText="1"/>
    </xf>
    <xf numFmtId="3" fontId="9" fillId="0" borderId="1" xfId="1" applyNumberFormat="1" applyFont="1" applyBorder="1" applyAlignment="1">
      <alignment wrapText="1"/>
    </xf>
    <xf numFmtId="0" fontId="8" fillId="0" borderId="5" xfId="1" applyFont="1" applyBorder="1" applyAlignment="1">
      <alignment wrapText="1"/>
    </xf>
    <xf numFmtId="0" fontId="9" fillId="0" borderId="7" xfId="1" applyFont="1" applyBorder="1" applyAlignment="1">
      <alignment wrapText="1"/>
    </xf>
    <xf numFmtId="1" fontId="4" fillId="0" borderId="0" xfId="1" applyNumberFormat="1" applyFont="1" applyFill="1" applyBorder="1" applyAlignment="1">
      <alignment horizontal="left" vertical="top" wrapText="1"/>
    </xf>
    <xf numFmtId="1" fontId="16" fillId="0" borderId="0" xfId="1" applyNumberFormat="1" applyFont="1" applyAlignment="1">
      <alignment vertical="top" wrapText="1"/>
    </xf>
    <xf numFmtId="1" fontId="16" fillId="0" borderId="0" xfId="1" applyNumberFormat="1" applyFont="1" applyBorder="1" applyAlignment="1">
      <alignment vertical="top" wrapText="1"/>
    </xf>
    <xf numFmtId="3" fontId="15" fillId="0" borderId="0" xfId="1" applyNumberFormat="1" applyFont="1" applyAlignment="1">
      <alignment vertical="center" wrapText="1"/>
    </xf>
    <xf numFmtId="0" fontId="7" fillId="0" borderId="0" xfId="1" applyFont="1" applyAlignment="1">
      <alignment vertical="center" wrapText="1"/>
    </xf>
    <xf numFmtId="1" fontId="5" fillId="0" borderId="0" xfId="1" applyNumberFormat="1" applyFont="1" applyBorder="1" applyAlignment="1" applyProtection="1">
      <alignment vertical="center" wrapText="1"/>
      <protection locked="0"/>
    </xf>
    <xf numFmtId="1" fontId="5" fillId="0" borderId="0" xfId="1" applyNumberFormat="1" applyFont="1" applyFill="1" applyBorder="1" applyAlignment="1">
      <alignment horizontal="left" vertical="top" wrapText="1"/>
    </xf>
    <xf numFmtId="0" fontId="1" fillId="0" borderId="0" xfId="1" applyAlignment="1">
      <alignment vertical="top" wrapText="1"/>
    </xf>
    <xf numFmtId="3" fontId="8" fillId="0" borderId="0" xfId="1" applyNumberFormat="1" applyFont="1" applyFill="1" applyBorder="1" applyAlignment="1">
      <alignment horizontal="center" vertical="center" wrapText="1"/>
    </xf>
    <xf numFmtId="3" fontId="8" fillId="0" borderId="1" xfId="1" applyNumberFormat="1" applyFont="1" applyFill="1" applyBorder="1" applyAlignment="1">
      <alignment horizontal="center" vertical="center" wrapText="1"/>
    </xf>
    <xf numFmtId="3" fontId="8" fillId="0" borderId="0" xfId="1" applyNumberFormat="1" applyFont="1" applyFill="1" applyBorder="1" applyAlignment="1">
      <alignment horizontal="center" vertical="center"/>
    </xf>
    <xf numFmtId="3" fontId="8" fillId="0" borderId="1" xfId="1" applyNumberFormat="1" applyFont="1" applyFill="1" applyBorder="1" applyAlignment="1">
      <alignment horizontal="center" vertical="center"/>
    </xf>
    <xf numFmtId="3" fontId="8" fillId="0" borderId="5" xfId="1" applyNumberFormat="1" applyFont="1" applyFill="1" applyBorder="1" applyAlignment="1">
      <alignment horizontal="center" vertical="center"/>
    </xf>
    <xf numFmtId="3" fontId="8" fillId="0" borderId="7" xfId="1" applyNumberFormat="1" applyFont="1" applyFill="1" applyBorder="1" applyAlignment="1">
      <alignment horizontal="center" vertical="center"/>
    </xf>
    <xf numFmtId="1" fontId="8" fillId="0" borderId="12" xfId="1" applyNumberFormat="1" applyFont="1" applyFill="1" applyBorder="1" applyAlignment="1">
      <alignment horizontal="center" vertical="center"/>
    </xf>
    <xf numFmtId="1" fontId="8" fillId="0" borderId="14" xfId="1" applyNumberFormat="1" applyFont="1" applyFill="1" applyBorder="1" applyAlignment="1">
      <alignment horizontal="center" vertical="center"/>
    </xf>
    <xf numFmtId="3" fontId="8" fillId="0" borderId="9" xfId="1" applyNumberFormat="1" applyFont="1" applyFill="1" applyBorder="1" applyAlignment="1">
      <alignment horizontal="center" vertical="center"/>
    </xf>
    <xf numFmtId="3" fontId="8" fillId="0" borderId="10" xfId="1" applyNumberFormat="1" applyFont="1" applyFill="1" applyBorder="1" applyAlignment="1">
      <alignment horizontal="center" vertical="center"/>
    </xf>
    <xf numFmtId="0" fontId="5" fillId="0" borderId="0" xfId="0" applyFont="1" applyFill="1" applyBorder="1" applyAlignment="1">
      <alignment horizontal="left" vertical="top" wrapText="1"/>
    </xf>
    <xf numFmtId="0" fontId="7" fillId="0" borderId="0" xfId="0" applyFont="1" applyBorder="1" applyAlignment="1">
      <alignment horizontal="left" vertical="top" wrapText="1"/>
    </xf>
    <xf numFmtId="0" fontId="7" fillId="0" borderId="0" xfId="0" applyFont="1" applyAlignment="1">
      <alignment wrapText="1"/>
    </xf>
    <xf numFmtId="0" fontId="4" fillId="0" borderId="0" xfId="0" applyFont="1" applyFill="1" applyBorder="1" applyAlignment="1">
      <alignment horizontal="left" vertical="top" wrapText="1"/>
    </xf>
    <xf numFmtId="0" fontId="4" fillId="0" borderId="0" xfId="0" applyFont="1" applyBorder="1" applyAlignment="1">
      <alignment vertical="top" wrapText="1"/>
    </xf>
    <xf numFmtId="0" fontId="4" fillId="0" borderId="0" xfId="0" applyFont="1" applyBorder="1" applyAlignment="1">
      <alignment wrapText="1"/>
    </xf>
    <xf numFmtId="0" fontId="8" fillId="0" borderId="6"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4" fillId="0" borderId="1" xfId="0" applyFont="1" applyFill="1" applyBorder="1" applyAlignment="1">
      <alignment horizontal="left" vertical="top" wrapText="1"/>
    </xf>
    <xf numFmtId="0" fontId="0" fillId="0" borderId="1" xfId="0" applyBorder="1" applyAlignment="1">
      <alignment vertical="top" wrapText="1"/>
    </xf>
    <xf numFmtId="0" fontId="5" fillId="0" borderId="0" xfId="0" applyFont="1" applyBorder="1" applyAlignment="1">
      <alignment wrapText="1"/>
    </xf>
    <xf numFmtId="0" fontId="0" fillId="0" borderId="0" xfId="0" applyAlignment="1">
      <alignment wrapText="1"/>
    </xf>
    <xf numFmtId="3" fontId="7" fillId="0" borderId="0" xfId="0" applyNumberFormat="1" applyFont="1" applyFill="1" applyBorder="1" applyAlignment="1">
      <alignment horizontal="left" vertical="top" wrapText="1"/>
    </xf>
    <xf numFmtId="0" fontId="0" fillId="0" borderId="0" xfId="0" applyBorder="1" applyAlignment="1">
      <alignment wrapText="1"/>
    </xf>
    <xf numFmtId="1" fontId="4" fillId="0" borderId="0" xfId="0" applyNumberFormat="1" applyFont="1" applyFill="1" applyBorder="1" applyAlignment="1">
      <alignment horizontal="left" vertical="top"/>
    </xf>
    <xf numFmtId="0" fontId="4" fillId="0" borderId="0" xfId="0" applyFont="1" applyFill="1" applyBorder="1" applyAlignment="1">
      <alignment vertical="top" wrapText="1"/>
    </xf>
    <xf numFmtId="0" fontId="16" fillId="0" borderId="0" xfId="0" applyFont="1" applyBorder="1" applyAlignment="1">
      <alignment wrapText="1"/>
    </xf>
    <xf numFmtId="0" fontId="7" fillId="0" borderId="0" xfId="0" applyFont="1" applyFill="1" applyBorder="1" applyAlignment="1">
      <alignment horizontal="left" vertical="top" wrapText="1"/>
    </xf>
    <xf numFmtId="0" fontId="8" fillId="0" borderId="4" xfId="0" applyFont="1" applyFill="1" applyBorder="1" applyAlignment="1">
      <alignment horizontal="center" wrapText="1"/>
    </xf>
    <xf numFmtId="0" fontId="8" fillId="0" borderId="2" xfId="0" applyFont="1" applyFill="1" applyBorder="1" applyAlignment="1">
      <alignment horizontal="center" wrapText="1"/>
    </xf>
    <xf numFmtId="0" fontId="9" fillId="0" borderId="1" xfId="0" applyFont="1" applyBorder="1" applyAlignment="1">
      <alignment wrapText="1"/>
    </xf>
    <xf numFmtId="0" fontId="8" fillId="0" borderId="2" xfId="0" applyFont="1" applyBorder="1" applyAlignment="1">
      <alignment wrapText="1"/>
    </xf>
    <xf numFmtId="0" fontId="8" fillId="0" borderId="1" xfId="0" applyFont="1" applyBorder="1" applyAlignment="1">
      <alignment wrapText="1"/>
    </xf>
    <xf numFmtId="0" fontId="8" fillId="0" borderId="11" xfId="0" applyFont="1" applyFill="1" applyBorder="1" applyAlignment="1">
      <alignment horizontal="center" wrapText="1"/>
    </xf>
    <xf numFmtId="0" fontId="8" fillId="0" borderId="10" xfId="0" applyFont="1" applyBorder="1" applyAlignment="1">
      <alignment wrapText="1"/>
    </xf>
    <xf numFmtId="1" fontId="15" fillId="0" borderId="0" xfId="0" applyNumberFormat="1" applyFont="1" applyAlignment="1">
      <alignment wrapText="1"/>
    </xf>
    <xf numFmtId="1" fontId="5" fillId="0" borderId="0" xfId="0" applyNumberFormat="1" applyFont="1" applyAlignment="1">
      <alignment wrapText="1"/>
    </xf>
    <xf numFmtId="1" fontId="7" fillId="0" borderId="0" xfId="0" applyNumberFormat="1" applyFont="1" applyAlignment="1">
      <alignment wrapText="1"/>
    </xf>
    <xf numFmtId="0" fontId="9" fillId="0" borderId="0" xfId="0" applyFont="1"/>
    <xf numFmtId="0" fontId="15" fillId="0" borderId="0" xfId="0" applyFont="1" applyAlignment="1">
      <alignment wrapText="1"/>
    </xf>
    <xf numFmtId="0" fontId="5" fillId="0" borderId="0" xfId="0" applyFont="1" applyAlignment="1">
      <alignment horizontal="left" wrapText="1"/>
    </xf>
    <xf numFmtId="0" fontId="7" fillId="0" borderId="0" xfId="0" applyFont="1" applyAlignment="1">
      <alignment horizontal="left" wrapText="1"/>
    </xf>
    <xf numFmtId="0" fontId="4" fillId="0" borderId="0" xfId="0" applyFont="1"/>
    <xf numFmtId="0" fontId="7" fillId="0" borderId="0" xfId="0" applyFont="1" applyBorder="1" applyAlignment="1">
      <alignment horizontal="left" wrapText="1"/>
    </xf>
    <xf numFmtId="0" fontId="4" fillId="0" borderId="1" xfId="0" applyFont="1" applyFill="1" applyBorder="1" applyAlignment="1">
      <alignment horizontal="left" vertical="top"/>
    </xf>
    <xf numFmtId="0" fontId="7" fillId="0" borderId="0" xfId="0" applyFont="1" applyBorder="1" applyAlignment="1">
      <alignment wrapText="1"/>
    </xf>
    <xf numFmtId="0" fontId="7" fillId="0" borderId="0" xfId="0" applyFont="1" applyFill="1" applyBorder="1" applyAlignment="1">
      <alignment vertical="center" wrapText="1"/>
    </xf>
    <xf numFmtId="0" fontId="15" fillId="0" borderId="0" xfId="0" applyFont="1" applyFill="1" applyBorder="1" applyAlignment="1">
      <alignment vertical="center" wrapText="1"/>
    </xf>
    <xf numFmtId="0" fontId="7" fillId="0" borderId="0" xfId="0" applyFont="1" applyAlignment="1">
      <alignment horizontal="left" vertical="center" wrapText="1"/>
    </xf>
    <xf numFmtId="0" fontId="4" fillId="0" borderId="3" xfId="0" applyFont="1" applyFill="1" applyBorder="1" applyAlignment="1">
      <alignment horizontal="center" vertical="top"/>
    </xf>
    <xf numFmtId="0" fontId="4" fillId="0" borderId="8" xfId="0" applyFont="1" applyFill="1" applyBorder="1" applyAlignment="1">
      <alignment horizontal="center" vertical="top"/>
    </xf>
    <xf numFmtId="0" fontId="4" fillId="0" borderId="6" xfId="0" applyFont="1" applyFill="1" applyBorder="1" applyAlignment="1">
      <alignment horizontal="center" vertical="top"/>
    </xf>
  </cellXfs>
  <cellStyles count="5">
    <cellStyle name="Comma 2" xfId="2" xr:uid="{00000000-0005-0000-0000-000000000000}"/>
    <cellStyle name="Currency" xfId="3" builtinId="4"/>
    <cellStyle name="Normal" xfId="0" builtinId="0"/>
    <cellStyle name="Normal 2" xfId="1"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Daily Production per Well, 1960-2017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'Table P1'!$B$3</c:f>
              <c:strCache>
                <c:ptCount val="1"/>
                <c:pt idx="0">
                  <c:v>North</c:v>
                </c:pt>
              </c:strCache>
            </c:strRef>
          </c:tx>
          <c:spPr>
            <a:ln w="28575" cap="rnd">
              <a:solidFill>
                <a:schemeClr val="accent2"/>
              </a:solidFill>
              <a:round/>
            </a:ln>
            <a:effectLst/>
          </c:spPr>
          <c:marker>
            <c:symbol val="none"/>
          </c:marker>
          <c:cat>
            <c:numRef>
              <c:f>'Table P1'!$A$4:$A$61</c:f>
              <c:numCache>
                <c:formatCode>0</c:formatCode>
                <c:ptCount val="5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numCache>
            </c:numRef>
          </c:cat>
          <c:val>
            <c:numRef>
              <c:f>'Table P1'!$B$4:$B$61</c:f>
              <c:numCache>
                <c:formatCode>0.0</c:formatCode>
                <c:ptCount val="58"/>
                <c:pt idx="0">
                  <c:v>4.2</c:v>
                </c:pt>
                <c:pt idx="1">
                  <c:v>4.7</c:v>
                </c:pt>
                <c:pt idx="2">
                  <c:v>4.5</c:v>
                </c:pt>
                <c:pt idx="3">
                  <c:v>4.9000000000000004</c:v>
                </c:pt>
                <c:pt idx="4">
                  <c:v>7.4</c:v>
                </c:pt>
                <c:pt idx="5">
                  <c:v>7.1</c:v>
                </c:pt>
                <c:pt idx="6">
                  <c:v>9.5</c:v>
                </c:pt>
                <c:pt idx="7">
                  <c:v>8.8000000000000007</c:v>
                </c:pt>
                <c:pt idx="8">
                  <c:v>9.9</c:v>
                </c:pt>
                <c:pt idx="9">
                  <c:v>11.3</c:v>
                </c:pt>
                <c:pt idx="10">
                  <c:v>11.6</c:v>
                </c:pt>
                <c:pt idx="11">
                  <c:v>11.3</c:v>
                </c:pt>
                <c:pt idx="12">
                  <c:v>9.8000000000000007</c:v>
                </c:pt>
                <c:pt idx="13">
                  <c:v>9.5</c:v>
                </c:pt>
                <c:pt idx="14">
                  <c:v>8.3000000000000007</c:v>
                </c:pt>
                <c:pt idx="15">
                  <c:v>6</c:v>
                </c:pt>
                <c:pt idx="16">
                  <c:v>5.8</c:v>
                </c:pt>
                <c:pt idx="17">
                  <c:v>5.6</c:v>
                </c:pt>
                <c:pt idx="18">
                  <c:v>4.9000000000000004</c:v>
                </c:pt>
                <c:pt idx="19">
                  <c:v>4.5999999999999996</c:v>
                </c:pt>
                <c:pt idx="20">
                  <c:v>4.3</c:v>
                </c:pt>
                <c:pt idx="21">
                  <c:v>4.3</c:v>
                </c:pt>
                <c:pt idx="22">
                  <c:v>4.0999999999999996</c:v>
                </c:pt>
                <c:pt idx="23">
                  <c:v>3.7</c:v>
                </c:pt>
                <c:pt idx="24">
                  <c:v>3.9</c:v>
                </c:pt>
                <c:pt idx="25">
                  <c:v>3.3</c:v>
                </c:pt>
                <c:pt idx="26">
                  <c:v>2.9</c:v>
                </c:pt>
                <c:pt idx="27">
                  <c:v>2.9</c:v>
                </c:pt>
                <c:pt idx="28">
                  <c:v>2.7</c:v>
                </c:pt>
                <c:pt idx="29">
                  <c:v>2.6</c:v>
                </c:pt>
                <c:pt idx="30">
                  <c:v>2.6</c:v>
                </c:pt>
                <c:pt idx="31">
                  <c:v>2.7</c:v>
                </c:pt>
                <c:pt idx="32">
                  <c:v>2.6</c:v>
                </c:pt>
                <c:pt idx="33" formatCode="General">
                  <c:v>2.4</c:v>
                </c:pt>
                <c:pt idx="34">
                  <c:v>2.4</c:v>
                </c:pt>
                <c:pt idx="35">
                  <c:v>2.2999999999999998</c:v>
                </c:pt>
                <c:pt idx="36">
                  <c:v>3.2</c:v>
                </c:pt>
                <c:pt idx="37">
                  <c:v>3.2</c:v>
                </c:pt>
                <c:pt idx="38">
                  <c:v>3.1</c:v>
                </c:pt>
                <c:pt idx="39">
                  <c:v>3.1</c:v>
                </c:pt>
                <c:pt idx="40">
                  <c:v>2.9</c:v>
                </c:pt>
                <c:pt idx="41">
                  <c:v>2.7</c:v>
                </c:pt>
                <c:pt idx="42">
                  <c:v>2.6</c:v>
                </c:pt>
                <c:pt idx="43">
                  <c:v>2.6</c:v>
                </c:pt>
                <c:pt idx="44">
                  <c:v>2.5</c:v>
                </c:pt>
                <c:pt idx="45">
                  <c:v>2.4</c:v>
                </c:pt>
                <c:pt idx="46">
                  <c:v>2.4</c:v>
                </c:pt>
                <c:pt idx="47">
                  <c:v>2.5</c:v>
                </c:pt>
                <c:pt idx="48">
                  <c:v>2.4</c:v>
                </c:pt>
                <c:pt idx="49">
                  <c:v>2.2999999999999998</c:v>
                </c:pt>
                <c:pt idx="50">
                  <c:v>2.2999999999999998</c:v>
                </c:pt>
                <c:pt idx="51">
                  <c:v>2.4</c:v>
                </c:pt>
                <c:pt idx="52">
                  <c:v>2.2000000000000002</c:v>
                </c:pt>
                <c:pt idx="53">
                  <c:v>2.1</c:v>
                </c:pt>
                <c:pt idx="54">
                  <c:v>2</c:v>
                </c:pt>
                <c:pt idx="55">
                  <c:v>1.9</c:v>
                </c:pt>
                <c:pt idx="56">
                  <c:v>1.8</c:v>
                </c:pt>
                <c:pt idx="57">
                  <c:v>1.7</c:v>
                </c:pt>
              </c:numCache>
            </c:numRef>
          </c:val>
          <c:smooth val="0"/>
          <c:extLst>
            <c:ext xmlns:c16="http://schemas.microsoft.com/office/drawing/2014/chart" uri="{C3380CC4-5D6E-409C-BE32-E72D297353CC}">
              <c16:uniqueId val="{00000001-4BE5-4786-BB12-65FC6CF483D3}"/>
            </c:ext>
          </c:extLst>
        </c:ser>
        <c:ser>
          <c:idx val="2"/>
          <c:order val="1"/>
          <c:tx>
            <c:strRef>
              <c:f>'Table P1'!$C$3</c:f>
              <c:strCache>
                <c:ptCount val="1"/>
                <c:pt idx="0">
                  <c:v>Central</c:v>
                </c:pt>
              </c:strCache>
            </c:strRef>
          </c:tx>
          <c:spPr>
            <a:ln w="28575" cap="rnd">
              <a:solidFill>
                <a:schemeClr val="accent3"/>
              </a:solidFill>
              <a:round/>
            </a:ln>
            <a:effectLst/>
          </c:spPr>
          <c:marker>
            <c:symbol val="none"/>
          </c:marker>
          <c:cat>
            <c:numRef>
              <c:f>'Table P1'!$A$4:$A$61</c:f>
              <c:numCache>
                <c:formatCode>0</c:formatCode>
                <c:ptCount val="5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numCache>
            </c:numRef>
          </c:cat>
          <c:val>
            <c:numRef>
              <c:f>'Table P1'!$C$4:$C$61</c:f>
              <c:numCache>
                <c:formatCode>0.0</c:formatCode>
                <c:ptCount val="58"/>
                <c:pt idx="0">
                  <c:v>52.3</c:v>
                </c:pt>
                <c:pt idx="1">
                  <c:v>53.8</c:v>
                </c:pt>
                <c:pt idx="2">
                  <c:v>43.4</c:v>
                </c:pt>
                <c:pt idx="3">
                  <c:v>34.799999999999997</c:v>
                </c:pt>
                <c:pt idx="4">
                  <c:v>28.8</c:v>
                </c:pt>
                <c:pt idx="5">
                  <c:v>25.5</c:v>
                </c:pt>
                <c:pt idx="6">
                  <c:v>24.7</c:v>
                </c:pt>
                <c:pt idx="7">
                  <c:v>27.5</c:v>
                </c:pt>
                <c:pt idx="8">
                  <c:v>26.4</c:v>
                </c:pt>
                <c:pt idx="9">
                  <c:v>22.6</c:v>
                </c:pt>
                <c:pt idx="10">
                  <c:v>26.2</c:v>
                </c:pt>
                <c:pt idx="11">
                  <c:v>29.4</c:v>
                </c:pt>
                <c:pt idx="12">
                  <c:v>34.4</c:v>
                </c:pt>
                <c:pt idx="13">
                  <c:v>36.200000000000003</c:v>
                </c:pt>
                <c:pt idx="14">
                  <c:v>34.200000000000003</c:v>
                </c:pt>
                <c:pt idx="15">
                  <c:v>35.799999999999997</c:v>
                </c:pt>
                <c:pt idx="16">
                  <c:v>35.200000000000003</c:v>
                </c:pt>
                <c:pt idx="17">
                  <c:v>29.4</c:v>
                </c:pt>
                <c:pt idx="18">
                  <c:v>26.4</c:v>
                </c:pt>
                <c:pt idx="19">
                  <c:v>24.4</c:v>
                </c:pt>
                <c:pt idx="20">
                  <c:v>19.899999999999999</c:v>
                </c:pt>
                <c:pt idx="21">
                  <c:v>20</c:v>
                </c:pt>
                <c:pt idx="22">
                  <c:v>16.5</c:v>
                </c:pt>
                <c:pt idx="23">
                  <c:v>14</c:v>
                </c:pt>
                <c:pt idx="24">
                  <c:v>15.9</c:v>
                </c:pt>
                <c:pt idx="25">
                  <c:v>12.3</c:v>
                </c:pt>
                <c:pt idx="26">
                  <c:v>14.4</c:v>
                </c:pt>
                <c:pt idx="27">
                  <c:v>13.9</c:v>
                </c:pt>
                <c:pt idx="28">
                  <c:v>13</c:v>
                </c:pt>
                <c:pt idx="29">
                  <c:v>12.8</c:v>
                </c:pt>
                <c:pt idx="30">
                  <c:v>12.3</c:v>
                </c:pt>
                <c:pt idx="31">
                  <c:v>12.3</c:v>
                </c:pt>
                <c:pt idx="32">
                  <c:v>11.7</c:v>
                </c:pt>
                <c:pt idx="33">
                  <c:v>10.1</c:v>
                </c:pt>
                <c:pt idx="34">
                  <c:v>9.6</c:v>
                </c:pt>
                <c:pt idx="35">
                  <c:v>11.4</c:v>
                </c:pt>
                <c:pt idx="36">
                  <c:v>13.7</c:v>
                </c:pt>
                <c:pt idx="37">
                  <c:v>13.5</c:v>
                </c:pt>
                <c:pt idx="38">
                  <c:v>12.7</c:v>
                </c:pt>
                <c:pt idx="39">
                  <c:v>11.5</c:v>
                </c:pt>
                <c:pt idx="40">
                  <c:v>11.2</c:v>
                </c:pt>
                <c:pt idx="41">
                  <c:v>10.4</c:v>
                </c:pt>
                <c:pt idx="42">
                  <c:v>10.7</c:v>
                </c:pt>
                <c:pt idx="43">
                  <c:v>9.5</c:v>
                </c:pt>
                <c:pt idx="44">
                  <c:v>9</c:v>
                </c:pt>
                <c:pt idx="45">
                  <c:v>8.6</c:v>
                </c:pt>
                <c:pt idx="46">
                  <c:v>8.1999999999999993</c:v>
                </c:pt>
                <c:pt idx="47">
                  <c:v>8.1999999999999993</c:v>
                </c:pt>
                <c:pt idx="48">
                  <c:v>8.1</c:v>
                </c:pt>
                <c:pt idx="49">
                  <c:v>8.5</c:v>
                </c:pt>
                <c:pt idx="50">
                  <c:v>8.6</c:v>
                </c:pt>
                <c:pt idx="51">
                  <c:v>8.1</c:v>
                </c:pt>
                <c:pt idx="52">
                  <c:v>8.6999999999999993</c:v>
                </c:pt>
                <c:pt idx="53">
                  <c:v>8.1</c:v>
                </c:pt>
                <c:pt idx="54">
                  <c:v>8.1</c:v>
                </c:pt>
                <c:pt idx="55">
                  <c:v>7.6</c:v>
                </c:pt>
                <c:pt idx="56">
                  <c:v>7.4</c:v>
                </c:pt>
                <c:pt idx="57">
                  <c:v>7.2</c:v>
                </c:pt>
              </c:numCache>
            </c:numRef>
          </c:val>
          <c:smooth val="0"/>
          <c:extLst>
            <c:ext xmlns:c16="http://schemas.microsoft.com/office/drawing/2014/chart" uri="{C3380CC4-5D6E-409C-BE32-E72D297353CC}">
              <c16:uniqueId val="{00000002-4BE5-4786-BB12-65FC6CF483D3}"/>
            </c:ext>
          </c:extLst>
        </c:ser>
        <c:ser>
          <c:idx val="3"/>
          <c:order val="2"/>
          <c:tx>
            <c:strRef>
              <c:f>'Table P1'!$D$3</c:f>
              <c:strCache>
                <c:ptCount val="1"/>
                <c:pt idx="0">
                  <c:v>South
Central</c:v>
                </c:pt>
              </c:strCache>
            </c:strRef>
          </c:tx>
          <c:spPr>
            <a:ln w="28575" cap="rnd">
              <a:solidFill>
                <a:schemeClr val="accent4"/>
              </a:solidFill>
              <a:round/>
            </a:ln>
            <a:effectLst/>
          </c:spPr>
          <c:marker>
            <c:symbol val="none"/>
          </c:marker>
          <c:cat>
            <c:numRef>
              <c:f>'Table P1'!$A$4:$A$61</c:f>
              <c:numCache>
                <c:formatCode>0</c:formatCode>
                <c:ptCount val="5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numCache>
            </c:numRef>
          </c:cat>
          <c:val>
            <c:numRef>
              <c:f>'Table P1'!$D$4:$D$61</c:f>
              <c:numCache>
                <c:formatCode>0.0</c:formatCode>
                <c:ptCount val="58"/>
                <c:pt idx="0">
                  <c:v>88.1</c:v>
                </c:pt>
                <c:pt idx="1">
                  <c:v>97.9</c:v>
                </c:pt>
                <c:pt idx="2">
                  <c:v>119.9</c:v>
                </c:pt>
                <c:pt idx="3">
                  <c:v>113.4</c:v>
                </c:pt>
                <c:pt idx="4">
                  <c:v>115.1</c:v>
                </c:pt>
                <c:pt idx="5">
                  <c:v>97.6</c:v>
                </c:pt>
                <c:pt idx="6">
                  <c:v>87.7</c:v>
                </c:pt>
                <c:pt idx="7">
                  <c:v>90.7</c:v>
                </c:pt>
                <c:pt idx="8">
                  <c:v>79.599999999999994</c:v>
                </c:pt>
                <c:pt idx="9">
                  <c:v>69.5</c:v>
                </c:pt>
                <c:pt idx="10">
                  <c:v>69.3</c:v>
                </c:pt>
                <c:pt idx="11">
                  <c:v>57.9</c:v>
                </c:pt>
                <c:pt idx="12">
                  <c:v>57.4</c:v>
                </c:pt>
                <c:pt idx="13">
                  <c:v>50</c:v>
                </c:pt>
                <c:pt idx="14">
                  <c:v>45.6</c:v>
                </c:pt>
                <c:pt idx="15">
                  <c:v>36.1</c:v>
                </c:pt>
                <c:pt idx="16">
                  <c:v>35.1</c:v>
                </c:pt>
                <c:pt idx="17">
                  <c:v>30.4</c:v>
                </c:pt>
                <c:pt idx="18">
                  <c:v>26.1</c:v>
                </c:pt>
                <c:pt idx="19">
                  <c:v>27.7</c:v>
                </c:pt>
                <c:pt idx="20">
                  <c:v>23.2</c:v>
                </c:pt>
                <c:pt idx="21">
                  <c:v>18.899999999999999</c:v>
                </c:pt>
                <c:pt idx="22">
                  <c:v>16</c:v>
                </c:pt>
                <c:pt idx="23">
                  <c:v>14.4</c:v>
                </c:pt>
                <c:pt idx="24">
                  <c:v>15.8</c:v>
                </c:pt>
                <c:pt idx="25">
                  <c:v>16.3</c:v>
                </c:pt>
                <c:pt idx="26">
                  <c:v>24.7</c:v>
                </c:pt>
                <c:pt idx="27">
                  <c:v>17.399999999999999</c:v>
                </c:pt>
                <c:pt idx="28">
                  <c:v>18.899999999999999</c:v>
                </c:pt>
                <c:pt idx="29">
                  <c:v>16.2</c:v>
                </c:pt>
                <c:pt idx="30">
                  <c:v>16.399999999999999</c:v>
                </c:pt>
                <c:pt idx="31">
                  <c:v>17.899999999999999</c:v>
                </c:pt>
                <c:pt idx="32">
                  <c:v>16.5</c:v>
                </c:pt>
                <c:pt idx="33">
                  <c:v>17.399999999999999</c:v>
                </c:pt>
                <c:pt idx="34">
                  <c:v>14.8</c:v>
                </c:pt>
                <c:pt idx="35">
                  <c:v>14.5</c:v>
                </c:pt>
                <c:pt idx="36">
                  <c:v>17.600000000000001</c:v>
                </c:pt>
                <c:pt idx="37">
                  <c:v>15.9</c:v>
                </c:pt>
                <c:pt idx="38">
                  <c:v>15.4</c:v>
                </c:pt>
                <c:pt idx="39">
                  <c:v>17.7</c:v>
                </c:pt>
                <c:pt idx="40">
                  <c:v>18.899999999999999</c:v>
                </c:pt>
                <c:pt idx="41">
                  <c:v>16.3</c:v>
                </c:pt>
                <c:pt idx="42">
                  <c:v>14.5</c:v>
                </c:pt>
                <c:pt idx="43">
                  <c:v>14.3</c:v>
                </c:pt>
                <c:pt idx="44">
                  <c:v>14.1</c:v>
                </c:pt>
                <c:pt idx="45">
                  <c:v>13.8</c:v>
                </c:pt>
                <c:pt idx="46">
                  <c:v>13</c:v>
                </c:pt>
                <c:pt idx="47">
                  <c:v>12.9</c:v>
                </c:pt>
                <c:pt idx="48">
                  <c:v>11.6</c:v>
                </c:pt>
                <c:pt idx="49">
                  <c:v>10.9</c:v>
                </c:pt>
                <c:pt idx="50">
                  <c:v>10.3</c:v>
                </c:pt>
                <c:pt idx="51">
                  <c:v>10.5</c:v>
                </c:pt>
                <c:pt idx="52">
                  <c:v>10.6</c:v>
                </c:pt>
                <c:pt idx="53">
                  <c:v>11.5</c:v>
                </c:pt>
                <c:pt idx="54">
                  <c:v>10.6</c:v>
                </c:pt>
                <c:pt idx="55">
                  <c:v>10.199999999999999</c:v>
                </c:pt>
                <c:pt idx="56">
                  <c:v>11.3</c:v>
                </c:pt>
                <c:pt idx="57">
                  <c:v>10.9</c:v>
                </c:pt>
              </c:numCache>
            </c:numRef>
          </c:val>
          <c:smooth val="0"/>
          <c:extLst>
            <c:ext xmlns:c16="http://schemas.microsoft.com/office/drawing/2014/chart" uri="{C3380CC4-5D6E-409C-BE32-E72D297353CC}">
              <c16:uniqueId val="{00000003-4BE5-4786-BB12-65FC6CF483D3}"/>
            </c:ext>
          </c:extLst>
        </c:ser>
        <c:ser>
          <c:idx val="4"/>
          <c:order val="3"/>
          <c:tx>
            <c:strRef>
              <c:f>'Table P1'!$E$3</c:f>
              <c:strCache>
                <c:ptCount val="1"/>
                <c:pt idx="0">
                  <c:v>Northeastern</c:v>
                </c:pt>
              </c:strCache>
            </c:strRef>
          </c:tx>
          <c:spPr>
            <a:ln w="28575" cap="rnd">
              <a:solidFill>
                <a:schemeClr val="accent5"/>
              </a:solidFill>
              <a:round/>
            </a:ln>
            <a:effectLst/>
          </c:spPr>
          <c:marker>
            <c:symbol val="none"/>
          </c:marker>
          <c:cat>
            <c:numRef>
              <c:f>'Table P1'!$A$4:$A$61</c:f>
              <c:numCache>
                <c:formatCode>0</c:formatCode>
                <c:ptCount val="5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numCache>
            </c:numRef>
          </c:cat>
          <c:val>
            <c:numRef>
              <c:f>'Table P1'!$E$4:$E$61</c:f>
              <c:numCache>
                <c:formatCode>0.0</c:formatCode>
                <c:ptCount val="58"/>
                <c:pt idx="0">
                  <c:v>93.9</c:v>
                </c:pt>
                <c:pt idx="1">
                  <c:v>89.3</c:v>
                </c:pt>
                <c:pt idx="2">
                  <c:v>76.3</c:v>
                </c:pt>
                <c:pt idx="3">
                  <c:v>74.400000000000006</c:v>
                </c:pt>
                <c:pt idx="4">
                  <c:v>65.7</c:v>
                </c:pt>
                <c:pt idx="5">
                  <c:v>70.900000000000006</c:v>
                </c:pt>
                <c:pt idx="6">
                  <c:v>73.599999999999994</c:v>
                </c:pt>
                <c:pt idx="7">
                  <c:v>69.900000000000006</c:v>
                </c:pt>
                <c:pt idx="8">
                  <c:v>67.599999999999994</c:v>
                </c:pt>
                <c:pt idx="9">
                  <c:v>66.400000000000006</c:v>
                </c:pt>
                <c:pt idx="10">
                  <c:v>66.8</c:v>
                </c:pt>
                <c:pt idx="11">
                  <c:v>62.4</c:v>
                </c:pt>
                <c:pt idx="12">
                  <c:v>63.3</c:v>
                </c:pt>
                <c:pt idx="13">
                  <c:v>60.8</c:v>
                </c:pt>
                <c:pt idx="14">
                  <c:v>57.4</c:v>
                </c:pt>
                <c:pt idx="15">
                  <c:v>53.4</c:v>
                </c:pt>
                <c:pt idx="16">
                  <c:v>53.8</c:v>
                </c:pt>
                <c:pt idx="17">
                  <c:v>50.8</c:v>
                </c:pt>
                <c:pt idx="18">
                  <c:v>48.9</c:v>
                </c:pt>
                <c:pt idx="19">
                  <c:v>51.2</c:v>
                </c:pt>
                <c:pt idx="20">
                  <c:v>48.7</c:v>
                </c:pt>
                <c:pt idx="21">
                  <c:v>50.6</c:v>
                </c:pt>
                <c:pt idx="22">
                  <c:v>44.2</c:v>
                </c:pt>
                <c:pt idx="23">
                  <c:v>39.6</c:v>
                </c:pt>
                <c:pt idx="24">
                  <c:v>37.9</c:v>
                </c:pt>
                <c:pt idx="25">
                  <c:v>39.1</c:v>
                </c:pt>
                <c:pt idx="26">
                  <c:v>35.4</c:v>
                </c:pt>
                <c:pt idx="27">
                  <c:v>35.1</c:v>
                </c:pt>
                <c:pt idx="28">
                  <c:v>32.6</c:v>
                </c:pt>
                <c:pt idx="29">
                  <c:v>30.8</c:v>
                </c:pt>
                <c:pt idx="30">
                  <c:v>29.5</c:v>
                </c:pt>
                <c:pt idx="31">
                  <c:v>29.4</c:v>
                </c:pt>
                <c:pt idx="32">
                  <c:v>27.8</c:v>
                </c:pt>
                <c:pt idx="33">
                  <c:v>27.9</c:v>
                </c:pt>
                <c:pt idx="34">
                  <c:v>26.6</c:v>
                </c:pt>
                <c:pt idx="35">
                  <c:v>26.9</c:v>
                </c:pt>
                <c:pt idx="36">
                  <c:v>31.8</c:v>
                </c:pt>
                <c:pt idx="37">
                  <c:v>31.4</c:v>
                </c:pt>
                <c:pt idx="38">
                  <c:v>33.6</c:v>
                </c:pt>
                <c:pt idx="39">
                  <c:v>31.6</c:v>
                </c:pt>
                <c:pt idx="40">
                  <c:v>30.4</c:v>
                </c:pt>
                <c:pt idx="41">
                  <c:v>30.9</c:v>
                </c:pt>
                <c:pt idx="42">
                  <c:v>31.9</c:v>
                </c:pt>
                <c:pt idx="43">
                  <c:v>36.700000000000003</c:v>
                </c:pt>
                <c:pt idx="44">
                  <c:v>45.8</c:v>
                </c:pt>
                <c:pt idx="45">
                  <c:v>56.7</c:v>
                </c:pt>
                <c:pt idx="46">
                  <c:v>56.1</c:v>
                </c:pt>
                <c:pt idx="47">
                  <c:v>49.2</c:v>
                </c:pt>
                <c:pt idx="48">
                  <c:v>41.9</c:v>
                </c:pt>
                <c:pt idx="49">
                  <c:v>36.9</c:v>
                </c:pt>
                <c:pt idx="50">
                  <c:v>33</c:v>
                </c:pt>
                <c:pt idx="51">
                  <c:v>32</c:v>
                </c:pt>
                <c:pt idx="52">
                  <c:v>32.6</c:v>
                </c:pt>
                <c:pt idx="53">
                  <c:v>35.299999999999997</c:v>
                </c:pt>
                <c:pt idx="54">
                  <c:v>34.5</c:v>
                </c:pt>
                <c:pt idx="55">
                  <c:v>33.1</c:v>
                </c:pt>
                <c:pt idx="56">
                  <c:v>27.7</c:v>
                </c:pt>
                <c:pt idx="57">
                  <c:v>24.6</c:v>
                </c:pt>
              </c:numCache>
            </c:numRef>
          </c:val>
          <c:smooth val="0"/>
          <c:extLst>
            <c:ext xmlns:c16="http://schemas.microsoft.com/office/drawing/2014/chart" uri="{C3380CC4-5D6E-409C-BE32-E72D297353CC}">
              <c16:uniqueId val="{00000004-4BE5-4786-BB12-65FC6CF483D3}"/>
            </c:ext>
          </c:extLst>
        </c:ser>
        <c:ser>
          <c:idx val="5"/>
          <c:order val="4"/>
          <c:tx>
            <c:strRef>
              <c:f>'Table P1'!$F$3</c:f>
              <c:strCache>
                <c:ptCount val="1"/>
                <c:pt idx="0">
                  <c:v>Southeastern</c:v>
                </c:pt>
              </c:strCache>
            </c:strRef>
          </c:tx>
          <c:spPr>
            <a:ln w="28575" cap="rnd">
              <a:solidFill>
                <a:schemeClr val="accent6"/>
              </a:solidFill>
              <a:round/>
            </a:ln>
            <a:effectLst/>
          </c:spPr>
          <c:marker>
            <c:symbol val="none"/>
          </c:marker>
          <c:cat>
            <c:numRef>
              <c:f>'Table P1'!$A$4:$A$61</c:f>
              <c:numCache>
                <c:formatCode>0</c:formatCode>
                <c:ptCount val="5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numCache>
            </c:numRef>
          </c:cat>
          <c:val>
            <c:numRef>
              <c:f>'Table P1'!$F$4:$F$61</c:f>
              <c:numCache>
                <c:formatCode>General</c:formatCode>
                <c:ptCount val="58"/>
                <c:pt idx="7" formatCode="0.0">
                  <c:v>70.599999999999994</c:v>
                </c:pt>
                <c:pt idx="8" formatCode="0.0">
                  <c:v>138</c:v>
                </c:pt>
                <c:pt idx="9" formatCode="0.0">
                  <c:v>91.4</c:v>
                </c:pt>
                <c:pt idx="10" formatCode="0.0">
                  <c:v>57.9</c:v>
                </c:pt>
                <c:pt idx="11" formatCode="0.0">
                  <c:v>50.9</c:v>
                </c:pt>
                <c:pt idx="12" formatCode="0.0">
                  <c:v>65.3</c:v>
                </c:pt>
                <c:pt idx="13" formatCode="0.0">
                  <c:v>90.4</c:v>
                </c:pt>
                <c:pt idx="14" formatCode="0.0">
                  <c:v>110.3</c:v>
                </c:pt>
                <c:pt idx="15" formatCode="0.0">
                  <c:v>103.2</c:v>
                </c:pt>
                <c:pt idx="16" formatCode="0.0">
                  <c:v>133.30000000000001</c:v>
                </c:pt>
                <c:pt idx="17" formatCode="0.0">
                  <c:v>140.19999999999999</c:v>
                </c:pt>
                <c:pt idx="18" formatCode="0.0">
                  <c:v>117.6</c:v>
                </c:pt>
                <c:pt idx="19" formatCode="0.0">
                  <c:v>94.9</c:v>
                </c:pt>
                <c:pt idx="20" formatCode="0.0">
                  <c:v>86</c:v>
                </c:pt>
                <c:pt idx="21" formatCode="0.0">
                  <c:v>59.2</c:v>
                </c:pt>
                <c:pt idx="22" formatCode="0.0">
                  <c:v>38.799999999999997</c:v>
                </c:pt>
                <c:pt idx="23" formatCode="0.0">
                  <c:v>35.1</c:v>
                </c:pt>
                <c:pt idx="24" formatCode="0.0">
                  <c:v>30.4</c:v>
                </c:pt>
                <c:pt idx="25" formatCode="0.0">
                  <c:v>22.1</c:v>
                </c:pt>
                <c:pt idx="26" formatCode="0.0">
                  <c:v>19.5</c:v>
                </c:pt>
                <c:pt idx="27" formatCode="0.0">
                  <c:v>26.2</c:v>
                </c:pt>
                <c:pt idx="28" formatCode="0.0">
                  <c:v>23.3</c:v>
                </c:pt>
                <c:pt idx="29" formatCode="0.0">
                  <c:v>16.8</c:v>
                </c:pt>
                <c:pt idx="30" formatCode="0.0">
                  <c:v>12.8</c:v>
                </c:pt>
                <c:pt idx="31" formatCode="0.0">
                  <c:v>16.899999999999999</c:v>
                </c:pt>
                <c:pt idx="32" formatCode="0.0">
                  <c:v>14.1</c:v>
                </c:pt>
                <c:pt idx="33" formatCode="0.0">
                  <c:v>13.3</c:v>
                </c:pt>
                <c:pt idx="34" formatCode="0.0">
                  <c:v>3.5</c:v>
                </c:pt>
                <c:pt idx="35" formatCode="0.0">
                  <c:v>12.4</c:v>
                </c:pt>
                <c:pt idx="36" formatCode="0.0">
                  <c:v>15.5</c:v>
                </c:pt>
                <c:pt idx="37" formatCode="0.0">
                  <c:v>12</c:v>
                </c:pt>
                <c:pt idx="38" formatCode="0.0">
                  <c:v>13.3</c:v>
                </c:pt>
                <c:pt idx="39" formatCode="0.0">
                  <c:v>11.7</c:v>
                </c:pt>
                <c:pt idx="40" formatCode="0.0">
                  <c:v>11.2</c:v>
                </c:pt>
                <c:pt idx="41" formatCode="0.0">
                  <c:v>10</c:v>
                </c:pt>
                <c:pt idx="42" formatCode="0.0">
                  <c:v>9.1</c:v>
                </c:pt>
                <c:pt idx="43" formatCode="0.0">
                  <c:v>8.4</c:v>
                </c:pt>
                <c:pt idx="44" formatCode="0.0">
                  <c:v>9.5</c:v>
                </c:pt>
                <c:pt idx="45" formatCode="0.0">
                  <c:v>9.3000000000000007</c:v>
                </c:pt>
                <c:pt idx="46" formatCode="0.0">
                  <c:v>8.4</c:v>
                </c:pt>
                <c:pt idx="47" formatCode="0.0">
                  <c:v>18.100000000000001</c:v>
                </c:pt>
                <c:pt idx="48" formatCode="0.0">
                  <c:v>25.8</c:v>
                </c:pt>
                <c:pt idx="49" formatCode="0.0">
                  <c:v>31.4</c:v>
                </c:pt>
                <c:pt idx="50" formatCode="0.0">
                  <c:v>33.700000000000003</c:v>
                </c:pt>
                <c:pt idx="51" formatCode="0.0">
                  <c:v>33.5</c:v>
                </c:pt>
                <c:pt idx="52" formatCode="0.0">
                  <c:v>32.9</c:v>
                </c:pt>
                <c:pt idx="53" formatCode="0.0">
                  <c:v>25.5</c:v>
                </c:pt>
                <c:pt idx="54" formatCode="0.0">
                  <c:v>39</c:v>
                </c:pt>
                <c:pt idx="55" formatCode="0.0">
                  <c:v>44</c:v>
                </c:pt>
                <c:pt idx="56" formatCode="0.0">
                  <c:v>48.3</c:v>
                </c:pt>
                <c:pt idx="57" formatCode="0.0">
                  <c:v>50.4</c:v>
                </c:pt>
              </c:numCache>
            </c:numRef>
          </c:val>
          <c:smooth val="0"/>
          <c:extLst>
            <c:ext xmlns:c16="http://schemas.microsoft.com/office/drawing/2014/chart" uri="{C3380CC4-5D6E-409C-BE32-E72D297353CC}">
              <c16:uniqueId val="{00000005-4BE5-4786-BB12-65FC6CF483D3}"/>
            </c:ext>
          </c:extLst>
        </c:ser>
        <c:dLbls>
          <c:showLegendKey val="0"/>
          <c:showVal val="0"/>
          <c:showCatName val="0"/>
          <c:showSerName val="0"/>
          <c:showPercent val="0"/>
          <c:showBubbleSize val="0"/>
        </c:dLbls>
        <c:smooth val="0"/>
        <c:axId val="441826192"/>
        <c:axId val="451060200"/>
      </c:lineChart>
      <c:catAx>
        <c:axId val="44182619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060200"/>
        <c:crosses val="autoZero"/>
        <c:auto val="1"/>
        <c:lblAlgn val="ctr"/>
        <c:lblOffset val="100"/>
        <c:noMultiLvlLbl val="0"/>
      </c:catAx>
      <c:valAx>
        <c:axId val="4510602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barrels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826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Oil Production</a:t>
            </a:r>
            <a:r>
              <a:rPr lang="en-US" baseline="0"/>
              <a:t> by Region, 1960-2017</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7"/>
          <c:order val="6"/>
          <c:tx>
            <c:strRef>
              <c:f>'Table P1'!$H$3</c:f>
              <c:strCache>
                <c:ptCount val="1"/>
                <c:pt idx="0">
                  <c:v>North</c:v>
                </c:pt>
              </c:strCache>
            </c:strRef>
          </c:tx>
          <c:spPr>
            <a:solidFill>
              <a:schemeClr val="accent2">
                <a:lumMod val="60000"/>
              </a:schemeClr>
            </a:solidFill>
            <a:ln w="25400">
              <a:noFill/>
            </a:ln>
            <a:effectLst/>
          </c:spPr>
          <c:cat>
            <c:numRef>
              <c:f>'Table P1'!$A$4:$A$61</c:f>
              <c:numCache>
                <c:formatCode>0</c:formatCode>
                <c:ptCount val="5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numCache>
            </c:numRef>
          </c:cat>
          <c:val>
            <c:numRef>
              <c:f>'Table P1'!$H$4:$H$61</c:f>
              <c:numCache>
                <c:formatCode>#,##0</c:formatCode>
                <c:ptCount val="58"/>
                <c:pt idx="0">
                  <c:v>4332218</c:v>
                </c:pt>
                <c:pt idx="1">
                  <c:v>4211017</c:v>
                </c:pt>
                <c:pt idx="2">
                  <c:v>4252304</c:v>
                </c:pt>
                <c:pt idx="3">
                  <c:v>4530510</c:v>
                </c:pt>
                <c:pt idx="4">
                  <c:v>5705948</c:v>
                </c:pt>
                <c:pt idx="5">
                  <c:v>6826261</c:v>
                </c:pt>
                <c:pt idx="6">
                  <c:v>7991302</c:v>
                </c:pt>
                <c:pt idx="7">
                  <c:v>6758280</c:v>
                </c:pt>
                <c:pt idx="8">
                  <c:v>6883493</c:v>
                </c:pt>
                <c:pt idx="9">
                  <c:v>7557966</c:v>
                </c:pt>
                <c:pt idx="10">
                  <c:v>7680831</c:v>
                </c:pt>
                <c:pt idx="11">
                  <c:v>7292476</c:v>
                </c:pt>
                <c:pt idx="12">
                  <c:v>6646908</c:v>
                </c:pt>
                <c:pt idx="13">
                  <c:v>5948826</c:v>
                </c:pt>
                <c:pt idx="14">
                  <c:v>5464319</c:v>
                </c:pt>
                <c:pt idx="15">
                  <c:v>4551324</c:v>
                </c:pt>
                <c:pt idx="16">
                  <c:v>4200539</c:v>
                </c:pt>
                <c:pt idx="17">
                  <c:v>4060957</c:v>
                </c:pt>
                <c:pt idx="18">
                  <c:v>3671322</c:v>
                </c:pt>
                <c:pt idx="19">
                  <c:v>3536296</c:v>
                </c:pt>
                <c:pt idx="20">
                  <c:v>3516807</c:v>
                </c:pt>
                <c:pt idx="21">
                  <c:v>3605207</c:v>
                </c:pt>
                <c:pt idx="22">
                  <c:v>3680043</c:v>
                </c:pt>
                <c:pt idx="23">
                  <c:v>3682130</c:v>
                </c:pt>
                <c:pt idx="24">
                  <c:v>3708185</c:v>
                </c:pt>
                <c:pt idx="25">
                  <c:v>3419300</c:v>
                </c:pt>
                <c:pt idx="26">
                  <c:v>3220769</c:v>
                </c:pt>
                <c:pt idx="27">
                  <c:v>3040941</c:v>
                </c:pt>
                <c:pt idx="28">
                  <c:v>2779524</c:v>
                </c:pt>
                <c:pt idx="29">
                  <c:v>2488169</c:v>
                </c:pt>
                <c:pt idx="30">
                  <c:v>2432506</c:v>
                </c:pt>
                <c:pt idx="31">
                  <c:v>2510130</c:v>
                </c:pt>
                <c:pt idx="32">
                  <c:v>2426783</c:v>
                </c:pt>
                <c:pt idx="33">
                  <c:v>2143943</c:v>
                </c:pt>
                <c:pt idx="34">
                  <c:v>2003272</c:v>
                </c:pt>
                <c:pt idx="35">
                  <c:v>1783331</c:v>
                </c:pt>
                <c:pt idx="36">
                  <c:v>1740057</c:v>
                </c:pt>
                <c:pt idx="37">
                  <c:v>1691832</c:v>
                </c:pt>
                <c:pt idx="38">
                  <c:v>1590425</c:v>
                </c:pt>
                <c:pt idx="39">
                  <c:v>1511361</c:v>
                </c:pt>
                <c:pt idx="40">
                  <c:v>1556127</c:v>
                </c:pt>
                <c:pt idx="41">
                  <c:v>1430087</c:v>
                </c:pt>
                <c:pt idx="42">
                  <c:v>1313159</c:v>
                </c:pt>
                <c:pt idx="43">
                  <c:v>1275084</c:v>
                </c:pt>
                <c:pt idx="44">
                  <c:v>1266627</c:v>
                </c:pt>
                <c:pt idx="45">
                  <c:v>1254295</c:v>
                </c:pt>
                <c:pt idx="46">
                  <c:v>1313478</c:v>
                </c:pt>
                <c:pt idx="47">
                  <c:v>1401762</c:v>
                </c:pt>
                <c:pt idx="48">
                  <c:v>1442557</c:v>
                </c:pt>
                <c:pt idx="49">
                  <c:v>1391926</c:v>
                </c:pt>
                <c:pt idx="50">
                  <c:v>1398424</c:v>
                </c:pt>
                <c:pt idx="51">
                  <c:v>1430674</c:v>
                </c:pt>
                <c:pt idx="52">
                  <c:v>1421394</c:v>
                </c:pt>
                <c:pt idx="53">
                  <c:v>1324960</c:v>
                </c:pt>
                <c:pt idx="54">
                  <c:v>1268752</c:v>
                </c:pt>
                <c:pt idx="55">
                  <c:v>1239271</c:v>
                </c:pt>
                <c:pt idx="56">
                  <c:v>1130707</c:v>
                </c:pt>
                <c:pt idx="57">
                  <c:v>1041407</c:v>
                </c:pt>
              </c:numCache>
            </c:numRef>
          </c:val>
          <c:extLst>
            <c:ext xmlns:c16="http://schemas.microsoft.com/office/drawing/2014/chart" uri="{C3380CC4-5D6E-409C-BE32-E72D297353CC}">
              <c16:uniqueId val="{00000007-E1FF-47EA-AEF0-B4CBC73ADC90}"/>
            </c:ext>
          </c:extLst>
        </c:ser>
        <c:ser>
          <c:idx val="8"/>
          <c:order val="7"/>
          <c:tx>
            <c:strRef>
              <c:f>'Table P1'!$I$3</c:f>
              <c:strCache>
                <c:ptCount val="1"/>
                <c:pt idx="0">
                  <c:v>Central</c:v>
                </c:pt>
              </c:strCache>
            </c:strRef>
          </c:tx>
          <c:spPr>
            <a:solidFill>
              <a:schemeClr val="accent3">
                <a:lumMod val="60000"/>
              </a:schemeClr>
            </a:solidFill>
            <a:ln w="25400">
              <a:noFill/>
            </a:ln>
            <a:effectLst/>
          </c:spPr>
          <c:cat>
            <c:numRef>
              <c:f>'Table P1'!$A$4:$A$61</c:f>
              <c:numCache>
                <c:formatCode>0</c:formatCode>
                <c:ptCount val="5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numCache>
            </c:numRef>
          </c:cat>
          <c:val>
            <c:numRef>
              <c:f>'Table P1'!$I$4:$I$61</c:f>
              <c:numCache>
                <c:formatCode>#,##0</c:formatCode>
                <c:ptCount val="58"/>
                <c:pt idx="0">
                  <c:v>5780420</c:v>
                </c:pt>
                <c:pt idx="1">
                  <c:v>6367524</c:v>
                </c:pt>
                <c:pt idx="2">
                  <c:v>5279163</c:v>
                </c:pt>
                <c:pt idx="3">
                  <c:v>3950490</c:v>
                </c:pt>
                <c:pt idx="4">
                  <c:v>3269768</c:v>
                </c:pt>
                <c:pt idx="5">
                  <c:v>2849923</c:v>
                </c:pt>
                <c:pt idx="6">
                  <c:v>2710194</c:v>
                </c:pt>
                <c:pt idx="7">
                  <c:v>2872604</c:v>
                </c:pt>
                <c:pt idx="8">
                  <c:v>2728357</c:v>
                </c:pt>
                <c:pt idx="9">
                  <c:v>2011445</c:v>
                </c:pt>
                <c:pt idx="10">
                  <c:v>1915273</c:v>
                </c:pt>
                <c:pt idx="11">
                  <c:v>2274124</c:v>
                </c:pt>
                <c:pt idx="12">
                  <c:v>2817045</c:v>
                </c:pt>
                <c:pt idx="13">
                  <c:v>3238967</c:v>
                </c:pt>
                <c:pt idx="14">
                  <c:v>3334759</c:v>
                </c:pt>
                <c:pt idx="15">
                  <c:v>3954024</c:v>
                </c:pt>
                <c:pt idx="16">
                  <c:v>4063897</c:v>
                </c:pt>
                <c:pt idx="17">
                  <c:v>3677361</c:v>
                </c:pt>
                <c:pt idx="18">
                  <c:v>3343556</c:v>
                </c:pt>
                <c:pt idx="19">
                  <c:v>3029397</c:v>
                </c:pt>
                <c:pt idx="20">
                  <c:v>2612091</c:v>
                </c:pt>
                <c:pt idx="21">
                  <c:v>2583690</c:v>
                </c:pt>
                <c:pt idx="22">
                  <c:v>1496895</c:v>
                </c:pt>
                <c:pt idx="23">
                  <c:v>1467855</c:v>
                </c:pt>
                <c:pt idx="24">
                  <c:v>1709653</c:v>
                </c:pt>
                <c:pt idx="25">
                  <c:v>1868780</c:v>
                </c:pt>
                <c:pt idx="26">
                  <c:v>2387266</c:v>
                </c:pt>
                <c:pt idx="27">
                  <c:v>1847551</c:v>
                </c:pt>
                <c:pt idx="28">
                  <c:v>1684853</c:v>
                </c:pt>
                <c:pt idx="29">
                  <c:v>1544989</c:v>
                </c:pt>
                <c:pt idx="30">
                  <c:v>1454066</c:v>
                </c:pt>
                <c:pt idx="31">
                  <c:v>1393046</c:v>
                </c:pt>
                <c:pt idx="32">
                  <c:v>1227475</c:v>
                </c:pt>
                <c:pt idx="33">
                  <c:v>1095551</c:v>
                </c:pt>
                <c:pt idx="34">
                  <c:v>955703</c:v>
                </c:pt>
                <c:pt idx="35">
                  <c:v>1040127</c:v>
                </c:pt>
                <c:pt idx="36">
                  <c:v>955626</c:v>
                </c:pt>
                <c:pt idx="37">
                  <c:v>991714</c:v>
                </c:pt>
                <c:pt idx="38">
                  <c:v>828028</c:v>
                </c:pt>
                <c:pt idx="39">
                  <c:v>638239</c:v>
                </c:pt>
                <c:pt idx="40">
                  <c:v>725437</c:v>
                </c:pt>
                <c:pt idx="41">
                  <c:v>650982</c:v>
                </c:pt>
                <c:pt idx="42">
                  <c:v>630368</c:v>
                </c:pt>
                <c:pt idx="43">
                  <c:v>598971</c:v>
                </c:pt>
                <c:pt idx="44">
                  <c:v>565150</c:v>
                </c:pt>
                <c:pt idx="45">
                  <c:v>535904</c:v>
                </c:pt>
                <c:pt idx="46">
                  <c:v>501704</c:v>
                </c:pt>
                <c:pt idx="47">
                  <c:v>468604</c:v>
                </c:pt>
                <c:pt idx="48">
                  <c:v>502308</c:v>
                </c:pt>
                <c:pt idx="49">
                  <c:v>458195</c:v>
                </c:pt>
                <c:pt idx="50">
                  <c:v>469795</c:v>
                </c:pt>
                <c:pt idx="51">
                  <c:v>419655</c:v>
                </c:pt>
                <c:pt idx="52">
                  <c:v>534986</c:v>
                </c:pt>
                <c:pt idx="53">
                  <c:v>493087</c:v>
                </c:pt>
                <c:pt idx="54">
                  <c:v>489284</c:v>
                </c:pt>
                <c:pt idx="55">
                  <c:v>419679</c:v>
                </c:pt>
                <c:pt idx="56">
                  <c:v>347736</c:v>
                </c:pt>
                <c:pt idx="57">
                  <c:v>332539</c:v>
                </c:pt>
              </c:numCache>
            </c:numRef>
          </c:val>
          <c:extLst>
            <c:ext xmlns:c16="http://schemas.microsoft.com/office/drawing/2014/chart" uri="{C3380CC4-5D6E-409C-BE32-E72D297353CC}">
              <c16:uniqueId val="{00000008-E1FF-47EA-AEF0-B4CBC73ADC90}"/>
            </c:ext>
          </c:extLst>
        </c:ser>
        <c:ser>
          <c:idx val="9"/>
          <c:order val="8"/>
          <c:tx>
            <c:strRef>
              <c:f>'Table P1'!$J$3</c:f>
              <c:strCache>
                <c:ptCount val="1"/>
                <c:pt idx="0">
                  <c:v>South
Central</c:v>
                </c:pt>
              </c:strCache>
            </c:strRef>
          </c:tx>
          <c:spPr>
            <a:solidFill>
              <a:schemeClr val="accent4">
                <a:lumMod val="60000"/>
              </a:schemeClr>
            </a:solidFill>
            <a:ln w="25400">
              <a:noFill/>
            </a:ln>
            <a:effectLst/>
          </c:spPr>
          <c:cat>
            <c:numRef>
              <c:f>'Table P1'!$A$4:$A$61</c:f>
              <c:numCache>
                <c:formatCode>0</c:formatCode>
                <c:ptCount val="5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numCache>
            </c:numRef>
          </c:cat>
          <c:val>
            <c:numRef>
              <c:f>'Table P1'!$J$4:$J$61</c:f>
              <c:numCache>
                <c:formatCode>#,##0</c:formatCode>
                <c:ptCount val="58"/>
                <c:pt idx="0">
                  <c:v>3087871</c:v>
                </c:pt>
                <c:pt idx="1">
                  <c:v>2895587</c:v>
                </c:pt>
                <c:pt idx="2">
                  <c:v>3851672</c:v>
                </c:pt>
                <c:pt idx="3">
                  <c:v>3383587</c:v>
                </c:pt>
                <c:pt idx="4">
                  <c:v>3699927</c:v>
                </c:pt>
                <c:pt idx="5">
                  <c:v>3597647</c:v>
                </c:pt>
                <c:pt idx="6">
                  <c:v>3392890</c:v>
                </c:pt>
                <c:pt idx="7">
                  <c:v>3181132</c:v>
                </c:pt>
                <c:pt idx="8">
                  <c:v>2885272</c:v>
                </c:pt>
                <c:pt idx="9">
                  <c:v>2739346</c:v>
                </c:pt>
                <c:pt idx="10">
                  <c:v>2329187</c:v>
                </c:pt>
                <c:pt idx="11">
                  <c:v>2028304</c:v>
                </c:pt>
                <c:pt idx="12">
                  <c:v>1742749</c:v>
                </c:pt>
                <c:pt idx="13">
                  <c:v>1515088</c:v>
                </c:pt>
                <c:pt idx="14">
                  <c:v>1432528</c:v>
                </c:pt>
                <c:pt idx="15">
                  <c:v>1318779</c:v>
                </c:pt>
                <c:pt idx="16">
                  <c:v>1246005</c:v>
                </c:pt>
                <c:pt idx="17">
                  <c:v>1210064</c:v>
                </c:pt>
                <c:pt idx="18">
                  <c:v>1095737</c:v>
                </c:pt>
                <c:pt idx="19">
                  <c:v>1131798</c:v>
                </c:pt>
                <c:pt idx="20">
                  <c:v>1055105</c:v>
                </c:pt>
                <c:pt idx="21">
                  <c:v>910595</c:v>
                </c:pt>
                <c:pt idx="22">
                  <c:v>806366</c:v>
                </c:pt>
                <c:pt idx="23">
                  <c:v>790150</c:v>
                </c:pt>
                <c:pt idx="24">
                  <c:v>829090</c:v>
                </c:pt>
                <c:pt idx="25">
                  <c:v>838817</c:v>
                </c:pt>
                <c:pt idx="26">
                  <c:v>722118</c:v>
                </c:pt>
                <c:pt idx="27">
                  <c:v>827229</c:v>
                </c:pt>
                <c:pt idx="28">
                  <c:v>884954</c:v>
                </c:pt>
                <c:pt idx="29">
                  <c:v>773372</c:v>
                </c:pt>
                <c:pt idx="30">
                  <c:v>805807</c:v>
                </c:pt>
                <c:pt idx="31">
                  <c:v>804003</c:v>
                </c:pt>
                <c:pt idx="32">
                  <c:v>832580</c:v>
                </c:pt>
                <c:pt idx="33">
                  <c:v>772668</c:v>
                </c:pt>
                <c:pt idx="34">
                  <c:v>733965</c:v>
                </c:pt>
                <c:pt idx="35">
                  <c:v>698537</c:v>
                </c:pt>
                <c:pt idx="36">
                  <c:v>657135</c:v>
                </c:pt>
                <c:pt idx="37">
                  <c:v>603422</c:v>
                </c:pt>
                <c:pt idx="38">
                  <c:v>582568</c:v>
                </c:pt>
                <c:pt idx="39">
                  <c:v>606812</c:v>
                </c:pt>
                <c:pt idx="40">
                  <c:v>696340</c:v>
                </c:pt>
                <c:pt idx="41">
                  <c:v>656160</c:v>
                </c:pt>
                <c:pt idx="42">
                  <c:v>603383</c:v>
                </c:pt>
                <c:pt idx="43">
                  <c:v>572145</c:v>
                </c:pt>
                <c:pt idx="44">
                  <c:v>555166</c:v>
                </c:pt>
                <c:pt idx="45">
                  <c:v>533805</c:v>
                </c:pt>
                <c:pt idx="46">
                  <c:v>555562</c:v>
                </c:pt>
                <c:pt idx="47">
                  <c:v>529991</c:v>
                </c:pt>
                <c:pt idx="48">
                  <c:v>507847</c:v>
                </c:pt>
                <c:pt idx="49">
                  <c:v>473063</c:v>
                </c:pt>
                <c:pt idx="50">
                  <c:v>455430</c:v>
                </c:pt>
                <c:pt idx="51">
                  <c:v>477288</c:v>
                </c:pt>
                <c:pt idx="52">
                  <c:v>467833</c:v>
                </c:pt>
                <c:pt idx="53">
                  <c:v>502293</c:v>
                </c:pt>
                <c:pt idx="54">
                  <c:v>474108</c:v>
                </c:pt>
                <c:pt idx="55">
                  <c:v>447842</c:v>
                </c:pt>
                <c:pt idx="56">
                  <c:v>390147</c:v>
                </c:pt>
                <c:pt idx="57">
                  <c:v>369482</c:v>
                </c:pt>
              </c:numCache>
            </c:numRef>
          </c:val>
          <c:extLst>
            <c:ext xmlns:c16="http://schemas.microsoft.com/office/drawing/2014/chart" uri="{C3380CC4-5D6E-409C-BE32-E72D297353CC}">
              <c16:uniqueId val="{00000009-E1FF-47EA-AEF0-B4CBC73ADC90}"/>
            </c:ext>
          </c:extLst>
        </c:ser>
        <c:ser>
          <c:idx val="10"/>
          <c:order val="9"/>
          <c:tx>
            <c:strRef>
              <c:f>'Table P1'!$K$3</c:f>
              <c:strCache>
                <c:ptCount val="1"/>
                <c:pt idx="0">
                  <c:v>Northeastern</c:v>
                </c:pt>
              </c:strCache>
            </c:strRef>
          </c:tx>
          <c:spPr>
            <a:solidFill>
              <a:schemeClr val="accent5">
                <a:lumMod val="60000"/>
              </a:schemeClr>
            </a:solidFill>
            <a:ln w="25400">
              <a:noFill/>
            </a:ln>
            <a:effectLst/>
          </c:spPr>
          <c:cat>
            <c:numRef>
              <c:f>'Table P1'!$A$4:$A$61</c:f>
              <c:numCache>
                <c:formatCode>0</c:formatCode>
                <c:ptCount val="5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numCache>
            </c:numRef>
          </c:cat>
          <c:val>
            <c:numRef>
              <c:f>'Table P1'!$K$4:$K$61</c:f>
              <c:numCache>
                <c:formatCode>#,##0</c:formatCode>
                <c:ptCount val="58"/>
                <c:pt idx="0">
                  <c:v>17039406</c:v>
                </c:pt>
                <c:pt idx="1">
                  <c:v>17431916</c:v>
                </c:pt>
                <c:pt idx="2">
                  <c:v>18264368</c:v>
                </c:pt>
                <c:pt idx="3">
                  <c:v>19005066</c:v>
                </c:pt>
                <c:pt idx="4">
                  <c:v>17971855</c:v>
                </c:pt>
                <c:pt idx="5">
                  <c:v>19504287</c:v>
                </c:pt>
                <c:pt idx="6">
                  <c:v>21285732</c:v>
                </c:pt>
                <c:pt idx="7">
                  <c:v>20475733</c:v>
                </c:pt>
                <c:pt idx="8">
                  <c:v>19390652</c:v>
                </c:pt>
                <c:pt idx="9">
                  <c:v>18396618</c:v>
                </c:pt>
                <c:pt idx="10">
                  <c:v>18110147</c:v>
                </c:pt>
                <c:pt idx="11">
                  <c:v>17042703</c:v>
                </c:pt>
                <c:pt idx="12">
                  <c:v>16361771</c:v>
                </c:pt>
                <c:pt idx="13">
                  <c:v>15735703</c:v>
                </c:pt>
                <c:pt idx="14">
                  <c:v>14939292</c:v>
                </c:pt>
                <c:pt idx="15">
                  <c:v>14312685</c:v>
                </c:pt>
                <c:pt idx="16">
                  <c:v>14496380</c:v>
                </c:pt>
                <c:pt idx="17">
                  <c:v>14621635</c:v>
                </c:pt>
                <c:pt idx="18">
                  <c:v>15103853</c:v>
                </c:pt>
                <c:pt idx="19">
                  <c:v>16546576</c:v>
                </c:pt>
                <c:pt idx="20">
                  <c:v>17739142</c:v>
                </c:pt>
                <c:pt idx="21">
                  <c:v>19954159</c:v>
                </c:pt>
                <c:pt idx="22">
                  <c:v>21934760</c:v>
                </c:pt>
                <c:pt idx="23">
                  <c:v>20877527</c:v>
                </c:pt>
                <c:pt idx="24">
                  <c:v>21449415</c:v>
                </c:pt>
                <c:pt idx="25">
                  <c:v>21979087</c:v>
                </c:pt>
                <c:pt idx="26">
                  <c:v>19520103</c:v>
                </c:pt>
                <c:pt idx="27">
                  <c:v>18319149</c:v>
                </c:pt>
                <c:pt idx="28">
                  <c:v>17089238</c:v>
                </c:pt>
                <c:pt idx="29">
                  <c:v>15476534</c:v>
                </c:pt>
                <c:pt idx="30">
                  <c:v>14592497</c:v>
                </c:pt>
                <c:pt idx="31">
                  <c:v>14380288</c:v>
                </c:pt>
                <c:pt idx="32">
                  <c:v>13637695</c:v>
                </c:pt>
                <c:pt idx="33">
                  <c:v>13110882</c:v>
                </c:pt>
                <c:pt idx="34">
                  <c:v>12747075</c:v>
                </c:pt>
                <c:pt idx="35">
                  <c:v>12877305</c:v>
                </c:pt>
                <c:pt idx="36">
                  <c:v>12696542</c:v>
                </c:pt>
                <c:pt idx="37">
                  <c:v>12667200</c:v>
                </c:pt>
                <c:pt idx="38">
                  <c:v>13382441</c:v>
                </c:pt>
                <c:pt idx="39">
                  <c:v>12373436</c:v>
                </c:pt>
                <c:pt idx="40">
                  <c:v>12559879</c:v>
                </c:pt>
                <c:pt idx="41">
                  <c:v>13369437</c:v>
                </c:pt>
                <c:pt idx="42">
                  <c:v>14277806</c:v>
                </c:pt>
                <c:pt idx="43">
                  <c:v>16823588</c:v>
                </c:pt>
                <c:pt idx="44">
                  <c:v>22164424</c:v>
                </c:pt>
                <c:pt idx="45">
                  <c:v>30298141</c:v>
                </c:pt>
                <c:pt idx="46">
                  <c:v>33740058</c:v>
                </c:pt>
                <c:pt idx="47">
                  <c:v>32148738</c:v>
                </c:pt>
                <c:pt idx="48">
                  <c:v>28653476</c:v>
                </c:pt>
                <c:pt idx="49">
                  <c:v>25033377</c:v>
                </c:pt>
                <c:pt idx="50">
                  <c:v>22543638</c:v>
                </c:pt>
                <c:pt idx="51">
                  <c:v>21408571</c:v>
                </c:pt>
                <c:pt idx="52">
                  <c:v>23681294</c:v>
                </c:pt>
                <c:pt idx="53">
                  <c:v>26636857</c:v>
                </c:pt>
                <c:pt idx="54">
                  <c:v>26923656</c:v>
                </c:pt>
                <c:pt idx="55">
                  <c:v>25351564</c:v>
                </c:pt>
                <c:pt idx="56">
                  <c:v>19929298</c:v>
                </c:pt>
                <c:pt idx="57">
                  <c:v>17519132</c:v>
                </c:pt>
              </c:numCache>
            </c:numRef>
          </c:val>
          <c:extLst>
            <c:ext xmlns:c16="http://schemas.microsoft.com/office/drawing/2014/chart" uri="{C3380CC4-5D6E-409C-BE32-E72D297353CC}">
              <c16:uniqueId val="{0000000A-E1FF-47EA-AEF0-B4CBC73ADC90}"/>
            </c:ext>
          </c:extLst>
        </c:ser>
        <c:ser>
          <c:idx val="11"/>
          <c:order val="10"/>
          <c:tx>
            <c:strRef>
              <c:f>'Table P1'!$L$3</c:f>
              <c:strCache>
                <c:ptCount val="1"/>
                <c:pt idx="0">
                  <c:v>Southeastern</c:v>
                </c:pt>
              </c:strCache>
            </c:strRef>
          </c:tx>
          <c:spPr>
            <a:solidFill>
              <a:schemeClr val="accent6">
                <a:lumMod val="60000"/>
              </a:schemeClr>
            </a:solidFill>
            <a:ln w="25400">
              <a:noFill/>
            </a:ln>
            <a:effectLst/>
          </c:spPr>
          <c:cat>
            <c:numRef>
              <c:f>'Table P1'!$A$4:$A$61</c:f>
              <c:numCache>
                <c:formatCode>0</c:formatCode>
                <c:ptCount val="5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numCache>
            </c:numRef>
          </c:cat>
          <c:val>
            <c:numRef>
              <c:f>'Table P1'!$L$4:$L$61</c:f>
              <c:numCache>
                <c:formatCode>General</c:formatCode>
                <c:ptCount val="58"/>
                <c:pt idx="7" formatCode="#,##0">
                  <c:v>1671277</c:v>
                </c:pt>
                <c:pt idx="8" formatCode="#,##0">
                  <c:v>16572472</c:v>
                </c:pt>
                <c:pt idx="9" formatCode="#,##0">
                  <c:v>13248737</c:v>
                </c:pt>
                <c:pt idx="10" formatCode="#,##0">
                  <c:v>7843259</c:v>
                </c:pt>
                <c:pt idx="11" formatCode="#,##0">
                  <c:v>5961116</c:v>
                </c:pt>
                <c:pt idx="12" formatCode="#,##0">
                  <c:v>6335666</c:v>
                </c:pt>
                <c:pt idx="13" formatCode="#,##0">
                  <c:v>8181598</c:v>
                </c:pt>
                <c:pt idx="14" formatCode="#,##0">
                  <c:v>9383064</c:v>
                </c:pt>
                <c:pt idx="15" formatCode="#,##0">
                  <c:v>8706862</c:v>
                </c:pt>
                <c:pt idx="16" formatCode="#,##0">
                  <c:v>8807439</c:v>
                </c:pt>
                <c:pt idx="17" formatCode="#,##0">
                  <c:v>9110037</c:v>
                </c:pt>
                <c:pt idx="18" formatCode="#,##0">
                  <c:v>7252869</c:v>
                </c:pt>
                <c:pt idx="19" formatCode="#,##0">
                  <c:v>5713032</c:v>
                </c:pt>
                <c:pt idx="20" formatCode="#,##0">
                  <c:v>4660659</c:v>
                </c:pt>
                <c:pt idx="21" formatCode="#,##0">
                  <c:v>3759760</c:v>
                </c:pt>
                <c:pt idx="22" formatCode="#,##0">
                  <c:v>2999247</c:v>
                </c:pt>
                <c:pt idx="23" formatCode="#,##0">
                  <c:v>2847618</c:v>
                </c:pt>
                <c:pt idx="24" formatCode="#,##0">
                  <c:v>2383476</c:v>
                </c:pt>
                <c:pt idx="25" formatCode="#,##0">
                  <c:v>1744433</c:v>
                </c:pt>
                <c:pt idx="26" formatCode="#,##0">
                  <c:v>1314374</c:v>
                </c:pt>
                <c:pt idx="27" formatCode="#,##0">
                  <c:v>1069179</c:v>
                </c:pt>
                <c:pt idx="28" formatCode="#,##0">
                  <c:v>878887</c:v>
                </c:pt>
                <c:pt idx="29" formatCode="#,##0">
                  <c:v>686228</c:v>
                </c:pt>
                <c:pt idx="30" formatCode="#,##0">
                  <c:v>550211</c:v>
                </c:pt>
                <c:pt idx="31" formatCode="#,##0">
                  <c:v>485881</c:v>
                </c:pt>
                <c:pt idx="32" formatCode="#,##0">
                  <c:v>355139</c:v>
                </c:pt>
                <c:pt idx="33" formatCode="#,##0">
                  <c:v>272517</c:v>
                </c:pt>
                <c:pt idx="34" formatCode="#,##0">
                  <c:v>90965</c:v>
                </c:pt>
                <c:pt idx="35" formatCode="#,##0">
                  <c:v>126524</c:v>
                </c:pt>
                <c:pt idx="36" formatCode="#,##0">
                  <c:v>125797</c:v>
                </c:pt>
                <c:pt idx="37" formatCode="#,##0">
                  <c:v>180245</c:v>
                </c:pt>
                <c:pt idx="38" formatCode="#,##0">
                  <c:v>239255</c:v>
                </c:pt>
                <c:pt idx="39" formatCode="#,##0">
                  <c:v>208707</c:v>
                </c:pt>
                <c:pt idx="40" formatCode="#,##0">
                  <c:v>213671</c:v>
                </c:pt>
                <c:pt idx="41" formatCode="#,##0">
                  <c:v>173567</c:v>
                </c:pt>
                <c:pt idx="42" formatCode="#,##0">
                  <c:v>157118</c:v>
                </c:pt>
                <c:pt idx="43" formatCode="#,##0">
                  <c:v>141033</c:v>
                </c:pt>
                <c:pt idx="44" formatCode="#,##0">
                  <c:v>158632</c:v>
                </c:pt>
                <c:pt idx="45" formatCode="#,##0">
                  <c:v>158002</c:v>
                </c:pt>
                <c:pt idx="46" formatCode="#,##0">
                  <c:v>175332</c:v>
                </c:pt>
                <c:pt idx="47" formatCode="#,##0">
                  <c:v>350564</c:v>
                </c:pt>
                <c:pt idx="48" formatCode="#,##0">
                  <c:v>483006</c:v>
                </c:pt>
                <c:pt idx="49" formatCode="#,##0">
                  <c:v>471373</c:v>
                </c:pt>
                <c:pt idx="50" formatCode="#,##0">
                  <c:v>456880</c:v>
                </c:pt>
                <c:pt idx="51" formatCode="#,##0">
                  <c:v>410104</c:v>
                </c:pt>
                <c:pt idx="52" formatCode="#,##0">
                  <c:v>379977</c:v>
                </c:pt>
                <c:pt idx="53" formatCode="#,##0">
                  <c:v>326476</c:v>
                </c:pt>
                <c:pt idx="54" formatCode="#,##0">
                  <c:v>735895</c:v>
                </c:pt>
                <c:pt idx="55" formatCode="#,##0">
                  <c:v>1093684</c:v>
                </c:pt>
                <c:pt idx="56" formatCode="#,##0">
                  <c:v>1374972</c:v>
                </c:pt>
                <c:pt idx="57" formatCode="#,##0">
                  <c:v>1443971</c:v>
                </c:pt>
              </c:numCache>
            </c:numRef>
          </c:val>
          <c:extLst>
            <c:ext xmlns:c16="http://schemas.microsoft.com/office/drawing/2014/chart" uri="{C3380CC4-5D6E-409C-BE32-E72D297353CC}">
              <c16:uniqueId val="{0000000B-E1FF-47EA-AEF0-B4CBC73ADC90}"/>
            </c:ext>
          </c:extLst>
        </c:ser>
        <c:dLbls>
          <c:showLegendKey val="0"/>
          <c:showVal val="0"/>
          <c:showCatName val="0"/>
          <c:showSerName val="0"/>
          <c:showPercent val="0"/>
          <c:showBubbleSize val="0"/>
        </c:dLbls>
        <c:axId val="551522768"/>
        <c:axId val="551520144"/>
        <c:extLst>
          <c:ext xmlns:c15="http://schemas.microsoft.com/office/drawing/2012/chart" uri="{02D57815-91ED-43cb-92C2-25804820EDAC}">
            <c15:filteredAreaSeries>
              <c15:ser>
                <c:idx val="1"/>
                <c:order val="0"/>
                <c:tx>
                  <c:strRef>
                    <c:extLst>
                      <c:ext uri="{02D57815-91ED-43cb-92C2-25804820EDAC}">
                        <c15:formulaRef>
                          <c15:sqref>'Table P1'!$B$3</c15:sqref>
                        </c15:formulaRef>
                      </c:ext>
                    </c:extLst>
                    <c:strCache>
                      <c:ptCount val="1"/>
                      <c:pt idx="0">
                        <c:v>North</c:v>
                      </c:pt>
                    </c:strCache>
                  </c:strRef>
                </c:tx>
                <c:spPr>
                  <a:solidFill>
                    <a:schemeClr val="accent2"/>
                  </a:solidFill>
                  <a:ln w="25400">
                    <a:noFill/>
                  </a:ln>
                  <a:effectLst/>
                </c:spPr>
                <c:cat>
                  <c:numRef>
                    <c:extLst>
                      <c:ext uri="{02D57815-91ED-43cb-92C2-25804820EDAC}">
                        <c15:formulaRef>
                          <c15:sqref>'Table P1'!$A$4:$A$61</c15:sqref>
                        </c15:formulaRef>
                      </c:ext>
                    </c:extLst>
                    <c:numCache>
                      <c:formatCode>0</c:formatCode>
                      <c:ptCount val="5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numCache>
                  </c:numRef>
                </c:cat>
                <c:val>
                  <c:numRef>
                    <c:extLst>
                      <c:ext uri="{02D57815-91ED-43cb-92C2-25804820EDAC}">
                        <c15:formulaRef>
                          <c15:sqref>'Table P1'!$B$4:$B$61</c15:sqref>
                        </c15:formulaRef>
                      </c:ext>
                    </c:extLst>
                    <c:numCache>
                      <c:formatCode>0.0</c:formatCode>
                      <c:ptCount val="58"/>
                      <c:pt idx="0">
                        <c:v>4.2</c:v>
                      </c:pt>
                      <c:pt idx="1">
                        <c:v>4.7</c:v>
                      </c:pt>
                      <c:pt idx="2">
                        <c:v>4.5</c:v>
                      </c:pt>
                      <c:pt idx="3">
                        <c:v>4.9000000000000004</c:v>
                      </c:pt>
                      <c:pt idx="4">
                        <c:v>7.4</c:v>
                      </c:pt>
                      <c:pt idx="5">
                        <c:v>7.1</c:v>
                      </c:pt>
                      <c:pt idx="6">
                        <c:v>9.5</c:v>
                      </c:pt>
                      <c:pt idx="7">
                        <c:v>8.8000000000000007</c:v>
                      </c:pt>
                      <c:pt idx="8">
                        <c:v>9.9</c:v>
                      </c:pt>
                      <c:pt idx="9">
                        <c:v>11.3</c:v>
                      </c:pt>
                      <c:pt idx="10">
                        <c:v>11.6</c:v>
                      </c:pt>
                      <c:pt idx="11">
                        <c:v>11.3</c:v>
                      </c:pt>
                      <c:pt idx="12">
                        <c:v>9.8000000000000007</c:v>
                      </c:pt>
                      <c:pt idx="13">
                        <c:v>9.5</c:v>
                      </c:pt>
                      <c:pt idx="14">
                        <c:v>8.3000000000000007</c:v>
                      </c:pt>
                      <c:pt idx="15">
                        <c:v>6</c:v>
                      </c:pt>
                      <c:pt idx="16">
                        <c:v>5.8</c:v>
                      </c:pt>
                      <c:pt idx="17">
                        <c:v>5.6</c:v>
                      </c:pt>
                      <c:pt idx="18">
                        <c:v>4.9000000000000004</c:v>
                      </c:pt>
                      <c:pt idx="19">
                        <c:v>4.5999999999999996</c:v>
                      </c:pt>
                      <c:pt idx="20">
                        <c:v>4.3</c:v>
                      </c:pt>
                      <c:pt idx="21">
                        <c:v>4.3</c:v>
                      </c:pt>
                      <c:pt idx="22">
                        <c:v>4.0999999999999996</c:v>
                      </c:pt>
                      <c:pt idx="23">
                        <c:v>3.7</c:v>
                      </c:pt>
                      <c:pt idx="24">
                        <c:v>3.9</c:v>
                      </c:pt>
                      <c:pt idx="25">
                        <c:v>3.3</c:v>
                      </c:pt>
                      <c:pt idx="26">
                        <c:v>2.9</c:v>
                      </c:pt>
                      <c:pt idx="27">
                        <c:v>2.9</c:v>
                      </c:pt>
                      <c:pt idx="28">
                        <c:v>2.7</c:v>
                      </c:pt>
                      <c:pt idx="29">
                        <c:v>2.6</c:v>
                      </c:pt>
                      <c:pt idx="30">
                        <c:v>2.6</c:v>
                      </c:pt>
                      <c:pt idx="31">
                        <c:v>2.7</c:v>
                      </c:pt>
                      <c:pt idx="32">
                        <c:v>2.6</c:v>
                      </c:pt>
                      <c:pt idx="33" formatCode="General">
                        <c:v>2.4</c:v>
                      </c:pt>
                      <c:pt idx="34">
                        <c:v>2.4</c:v>
                      </c:pt>
                      <c:pt idx="35">
                        <c:v>2.2999999999999998</c:v>
                      </c:pt>
                      <c:pt idx="36">
                        <c:v>3.2</c:v>
                      </c:pt>
                      <c:pt idx="37">
                        <c:v>3.2</c:v>
                      </c:pt>
                      <c:pt idx="38">
                        <c:v>3.1</c:v>
                      </c:pt>
                      <c:pt idx="39">
                        <c:v>3.1</c:v>
                      </c:pt>
                      <c:pt idx="40">
                        <c:v>2.9</c:v>
                      </c:pt>
                      <c:pt idx="41">
                        <c:v>2.7</c:v>
                      </c:pt>
                      <c:pt idx="42">
                        <c:v>2.6</c:v>
                      </c:pt>
                      <c:pt idx="43">
                        <c:v>2.6</c:v>
                      </c:pt>
                      <c:pt idx="44">
                        <c:v>2.5</c:v>
                      </c:pt>
                      <c:pt idx="45">
                        <c:v>2.4</c:v>
                      </c:pt>
                      <c:pt idx="46">
                        <c:v>2.4</c:v>
                      </c:pt>
                      <c:pt idx="47">
                        <c:v>2.5</c:v>
                      </c:pt>
                      <c:pt idx="48">
                        <c:v>2.4</c:v>
                      </c:pt>
                      <c:pt idx="49">
                        <c:v>2.2999999999999998</c:v>
                      </c:pt>
                      <c:pt idx="50">
                        <c:v>2.2999999999999998</c:v>
                      </c:pt>
                      <c:pt idx="51">
                        <c:v>2.4</c:v>
                      </c:pt>
                      <c:pt idx="52">
                        <c:v>2.2000000000000002</c:v>
                      </c:pt>
                      <c:pt idx="53">
                        <c:v>2.1</c:v>
                      </c:pt>
                      <c:pt idx="54">
                        <c:v>2</c:v>
                      </c:pt>
                      <c:pt idx="55">
                        <c:v>1.9</c:v>
                      </c:pt>
                      <c:pt idx="56">
                        <c:v>1.8</c:v>
                      </c:pt>
                      <c:pt idx="57">
                        <c:v>1.7</c:v>
                      </c:pt>
                    </c:numCache>
                  </c:numRef>
                </c:val>
                <c:extLst>
                  <c:ext xmlns:c16="http://schemas.microsoft.com/office/drawing/2014/chart" uri="{C3380CC4-5D6E-409C-BE32-E72D297353CC}">
                    <c16:uniqueId val="{00000001-E1FF-47EA-AEF0-B4CBC73ADC90}"/>
                  </c:ext>
                </c:extLst>
              </c15:ser>
            </c15:filteredAreaSeries>
            <c15:filteredAreaSeries>
              <c15:ser>
                <c:idx val="2"/>
                <c:order val="1"/>
                <c:tx>
                  <c:strRef>
                    <c:extLst xmlns:c15="http://schemas.microsoft.com/office/drawing/2012/chart">
                      <c:ext xmlns:c15="http://schemas.microsoft.com/office/drawing/2012/chart" uri="{02D57815-91ED-43cb-92C2-25804820EDAC}">
                        <c15:formulaRef>
                          <c15:sqref>'Table P1'!$C$3</c15:sqref>
                        </c15:formulaRef>
                      </c:ext>
                    </c:extLst>
                    <c:strCache>
                      <c:ptCount val="1"/>
                      <c:pt idx="0">
                        <c:v>Central</c:v>
                      </c:pt>
                    </c:strCache>
                  </c:strRef>
                </c:tx>
                <c:spPr>
                  <a:solidFill>
                    <a:schemeClr val="accent3"/>
                  </a:solidFill>
                  <a:ln w="25400">
                    <a:noFill/>
                  </a:ln>
                  <a:effectLst/>
                </c:spPr>
                <c:cat>
                  <c:numRef>
                    <c:extLst xmlns:c15="http://schemas.microsoft.com/office/drawing/2012/chart">
                      <c:ext xmlns:c15="http://schemas.microsoft.com/office/drawing/2012/chart" uri="{02D57815-91ED-43cb-92C2-25804820EDAC}">
                        <c15:formulaRef>
                          <c15:sqref>'Table P1'!$A$4:$A$61</c15:sqref>
                        </c15:formulaRef>
                      </c:ext>
                    </c:extLst>
                    <c:numCache>
                      <c:formatCode>0</c:formatCode>
                      <c:ptCount val="5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numCache>
                  </c:numRef>
                </c:cat>
                <c:val>
                  <c:numRef>
                    <c:extLst xmlns:c15="http://schemas.microsoft.com/office/drawing/2012/chart">
                      <c:ext xmlns:c15="http://schemas.microsoft.com/office/drawing/2012/chart" uri="{02D57815-91ED-43cb-92C2-25804820EDAC}">
                        <c15:formulaRef>
                          <c15:sqref>'Table P1'!$C$4:$C$61</c15:sqref>
                        </c15:formulaRef>
                      </c:ext>
                    </c:extLst>
                    <c:numCache>
                      <c:formatCode>0.0</c:formatCode>
                      <c:ptCount val="58"/>
                      <c:pt idx="0">
                        <c:v>52.3</c:v>
                      </c:pt>
                      <c:pt idx="1">
                        <c:v>53.8</c:v>
                      </c:pt>
                      <c:pt idx="2">
                        <c:v>43.4</c:v>
                      </c:pt>
                      <c:pt idx="3">
                        <c:v>34.799999999999997</c:v>
                      </c:pt>
                      <c:pt idx="4">
                        <c:v>28.8</c:v>
                      </c:pt>
                      <c:pt idx="5">
                        <c:v>25.5</c:v>
                      </c:pt>
                      <c:pt idx="6">
                        <c:v>24.7</c:v>
                      </c:pt>
                      <c:pt idx="7">
                        <c:v>27.5</c:v>
                      </c:pt>
                      <c:pt idx="8">
                        <c:v>26.4</c:v>
                      </c:pt>
                      <c:pt idx="9">
                        <c:v>22.6</c:v>
                      </c:pt>
                      <c:pt idx="10">
                        <c:v>26.2</c:v>
                      </c:pt>
                      <c:pt idx="11">
                        <c:v>29.4</c:v>
                      </c:pt>
                      <c:pt idx="12">
                        <c:v>34.4</c:v>
                      </c:pt>
                      <c:pt idx="13">
                        <c:v>36.200000000000003</c:v>
                      </c:pt>
                      <c:pt idx="14">
                        <c:v>34.200000000000003</c:v>
                      </c:pt>
                      <c:pt idx="15">
                        <c:v>35.799999999999997</c:v>
                      </c:pt>
                      <c:pt idx="16">
                        <c:v>35.200000000000003</c:v>
                      </c:pt>
                      <c:pt idx="17">
                        <c:v>29.4</c:v>
                      </c:pt>
                      <c:pt idx="18">
                        <c:v>26.4</c:v>
                      </c:pt>
                      <c:pt idx="19">
                        <c:v>24.4</c:v>
                      </c:pt>
                      <c:pt idx="20">
                        <c:v>19.899999999999999</c:v>
                      </c:pt>
                      <c:pt idx="21">
                        <c:v>20</c:v>
                      </c:pt>
                      <c:pt idx="22">
                        <c:v>16.5</c:v>
                      </c:pt>
                      <c:pt idx="23">
                        <c:v>14</c:v>
                      </c:pt>
                      <c:pt idx="24">
                        <c:v>15.9</c:v>
                      </c:pt>
                      <c:pt idx="25">
                        <c:v>12.3</c:v>
                      </c:pt>
                      <c:pt idx="26">
                        <c:v>14.4</c:v>
                      </c:pt>
                      <c:pt idx="27">
                        <c:v>13.9</c:v>
                      </c:pt>
                      <c:pt idx="28">
                        <c:v>13</c:v>
                      </c:pt>
                      <c:pt idx="29">
                        <c:v>12.8</c:v>
                      </c:pt>
                      <c:pt idx="30">
                        <c:v>12.3</c:v>
                      </c:pt>
                      <c:pt idx="31">
                        <c:v>12.3</c:v>
                      </c:pt>
                      <c:pt idx="32">
                        <c:v>11.7</c:v>
                      </c:pt>
                      <c:pt idx="33">
                        <c:v>10.1</c:v>
                      </c:pt>
                      <c:pt idx="34">
                        <c:v>9.6</c:v>
                      </c:pt>
                      <c:pt idx="35">
                        <c:v>11.4</c:v>
                      </c:pt>
                      <c:pt idx="36">
                        <c:v>13.7</c:v>
                      </c:pt>
                      <c:pt idx="37">
                        <c:v>13.5</c:v>
                      </c:pt>
                      <c:pt idx="38">
                        <c:v>12.7</c:v>
                      </c:pt>
                      <c:pt idx="39">
                        <c:v>11.5</c:v>
                      </c:pt>
                      <c:pt idx="40">
                        <c:v>11.2</c:v>
                      </c:pt>
                      <c:pt idx="41">
                        <c:v>10.4</c:v>
                      </c:pt>
                      <c:pt idx="42">
                        <c:v>10.7</c:v>
                      </c:pt>
                      <c:pt idx="43">
                        <c:v>9.5</c:v>
                      </c:pt>
                      <c:pt idx="44">
                        <c:v>9</c:v>
                      </c:pt>
                      <c:pt idx="45">
                        <c:v>8.6</c:v>
                      </c:pt>
                      <c:pt idx="46">
                        <c:v>8.1999999999999993</c:v>
                      </c:pt>
                      <c:pt idx="47">
                        <c:v>8.1999999999999993</c:v>
                      </c:pt>
                      <c:pt idx="48">
                        <c:v>8.1</c:v>
                      </c:pt>
                      <c:pt idx="49">
                        <c:v>8.5</c:v>
                      </c:pt>
                      <c:pt idx="50">
                        <c:v>8.6</c:v>
                      </c:pt>
                      <c:pt idx="51">
                        <c:v>8.1</c:v>
                      </c:pt>
                      <c:pt idx="52">
                        <c:v>8.6999999999999993</c:v>
                      </c:pt>
                      <c:pt idx="53">
                        <c:v>8.1</c:v>
                      </c:pt>
                      <c:pt idx="54">
                        <c:v>8.1</c:v>
                      </c:pt>
                      <c:pt idx="55">
                        <c:v>7.6</c:v>
                      </c:pt>
                      <c:pt idx="56">
                        <c:v>7.4</c:v>
                      </c:pt>
                      <c:pt idx="57">
                        <c:v>7.2</c:v>
                      </c:pt>
                    </c:numCache>
                  </c:numRef>
                </c:val>
                <c:extLst xmlns:c15="http://schemas.microsoft.com/office/drawing/2012/chart">
                  <c:ext xmlns:c16="http://schemas.microsoft.com/office/drawing/2014/chart" uri="{C3380CC4-5D6E-409C-BE32-E72D297353CC}">
                    <c16:uniqueId val="{00000002-E1FF-47EA-AEF0-B4CBC73ADC90}"/>
                  </c:ext>
                </c:extLst>
              </c15:ser>
            </c15:filteredAreaSeries>
            <c15:filteredAreaSeries>
              <c15:ser>
                <c:idx val="3"/>
                <c:order val="2"/>
                <c:tx>
                  <c:strRef>
                    <c:extLst xmlns:c15="http://schemas.microsoft.com/office/drawing/2012/chart">
                      <c:ext xmlns:c15="http://schemas.microsoft.com/office/drawing/2012/chart" uri="{02D57815-91ED-43cb-92C2-25804820EDAC}">
                        <c15:formulaRef>
                          <c15:sqref>'Table P1'!$D$3</c15:sqref>
                        </c15:formulaRef>
                      </c:ext>
                    </c:extLst>
                    <c:strCache>
                      <c:ptCount val="1"/>
                      <c:pt idx="0">
                        <c:v>South
Central</c:v>
                      </c:pt>
                    </c:strCache>
                  </c:strRef>
                </c:tx>
                <c:spPr>
                  <a:solidFill>
                    <a:schemeClr val="accent4"/>
                  </a:solidFill>
                  <a:ln w="25400">
                    <a:noFill/>
                  </a:ln>
                  <a:effectLst/>
                </c:spPr>
                <c:cat>
                  <c:numRef>
                    <c:extLst xmlns:c15="http://schemas.microsoft.com/office/drawing/2012/chart">
                      <c:ext xmlns:c15="http://schemas.microsoft.com/office/drawing/2012/chart" uri="{02D57815-91ED-43cb-92C2-25804820EDAC}">
                        <c15:formulaRef>
                          <c15:sqref>'Table P1'!$A$4:$A$61</c15:sqref>
                        </c15:formulaRef>
                      </c:ext>
                    </c:extLst>
                    <c:numCache>
                      <c:formatCode>0</c:formatCode>
                      <c:ptCount val="5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numCache>
                  </c:numRef>
                </c:cat>
                <c:val>
                  <c:numRef>
                    <c:extLst xmlns:c15="http://schemas.microsoft.com/office/drawing/2012/chart">
                      <c:ext xmlns:c15="http://schemas.microsoft.com/office/drawing/2012/chart" uri="{02D57815-91ED-43cb-92C2-25804820EDAC}">
                        <c15:formulaRef>
                          <c15:sqref>'Table P1'!$D$4:$D$61</c15:sqref>
                        </c15:formulaRef>
                      </c:ext>
                    </c:extLst>
                    <c:numCache>
                      <c:formatCode>0.0</c:formatCode>
                      <c:ptCount val="58"/>
                      <c:pt idx="0">
                        <c:v>88.1</c:v>
                      </c:pt>
                      <c:pt idx="1">
                        <c:v>97.9</c:v>
                      </c:pt>
                      <c:pt idx="2">
                        <c:v>119.9</c:v>
                      </c:pt>
                      <c:pt idx="3">
                        <c:v>113.4</c:v>
                      </c:pt>
                      <c:pt idx="4">
                        <c:v>115.1</c:v>
                      </c:pt>
                      <c:pt idx="5">
                        <c:v>97.6</c:v>
                      </c:pt>
                      <c:pt idx="6">
                        <c:v>87.7</c:v>
                      </c:pt>
                      <c:pt idx="7">
                        <c:v>90.7</c:v>
                      </c:pt>
                      <c:pt idx="8">
                        <c:v>79.599999999999994</c:v>
                      </c:pt>
                      <c:pt idx="9">
                        <c:v>69.5</c:v>
                      </c:pt>
                      <c:pt idx="10">
                        <c:v>69.3</c:v>
                      </c:pt>
                      <c:pt idx="11">
                        <c:v>57.9</c:v>
                      </c:pt>
                      <c:pt idx="12">
                        <c:v>57.4</c:v>
                      </c:pt>
                      <c:pt idx="13">
                        <c:v>50</c:v>
                      </c:pt>
                      <c:pt idx="14">
                        <c:v>45.6</c:v>
                      </c:pt>
                      <c:pt idx="15">
                        <c:v>36.1</c:v>
                      </c:pt>
                      <c:pt idx="16">
                        <c:v>35.1</c:v>
                      </c:pt>
                      <c:pt idx="17">
                        <c:v>30.4</c:v>
                      </c:pt>
                      <c:pt idx="18">
                        <c:v>26.1</c:v>
                      </c:pt>
                      <c:pt idx="19">
                        <c:v>27.7</c:v>
                      </c:pt>
                      <c:pt idx="20">
                        <c:v>23.2</c:v>
                      </c:pt>
                      <c:pt idx="21">
                        <c:v>18.899999999999999</c:v>
                      </c:pt>
                      <c:pt idx="22">
                        <c:v>16</c:v>
                      </c:pt>
                      <c:pt idx="23">
                        <c:v>14.4</c:v>
                      </c:pt>
                      <c:pt idx="24">
                        <c:v>15.8</c:v>
                      </c:pt>
                      <c:pt idx="25">
                        <c:v>16.3</c:v>
                      </c:pt>
                      <c:pt idx="26">
                        <c:v>24.7</c:v>
                      </c:pt>
                      <c:pt idx="27">
                        <c:v>17.399999999999999</c:v>
                      </c:pt>
                      <c:pt idx="28">
                        <c:v>18.899999999999999</c:v>
                      </c:pt>
                      <c:pt idx="29">
                        <c:v>16.2</c:v>
                      </c:pt>
                      <c:pt idx="30">
                        <c:v>16.399999999999999</c:v>
                      </c:pt>
                      <c:pt idx="31">
                        <c:v>17.899999999999999</c:v>
                      </c:pt>
                      <c:pt idx="32">
                        <c:v>16.5</c:v>
                      </c:pt>
                      <c:pt idx="33">
                        <c:v>17.399999999999999</c:v>
                      </c:pt>
                      <c:pt idx="34">
                        <c:v>14.8</c:v>
                      </c:pt>
                      <c:pt idx="35">
                        <c:v>14.5</c:v>
                      </c:pt>
                      <c:pt idx="36">
                        <c:v>17.600000000000001</c:v>
                      </c:pt>
                      <c:pt idx="37">
                        <c:v>15.9</c:v>
                      </c:pt>
                      <c:pt idx="38">
                        <c:v>15.4</c:v>
                      </c:pt>
                      <c:pt idx="39">
                        <c:v>17.7</c:v>
                      </c:pt>
                      <c:pt idx="40">
                        <c:v>18.899999999999999</c:v>
                      </c:pt>
                      <c:pt idx="41">
                        <c:v>16.3</c:v>
                      </c:pt>
                      <c:pt idx="42">
                        <c:v>14.5</c:v>
                      </c:pt>
                      <c:pt idx="43">
                        <c:v>14.3</c:v>
                      </c:pt>
                      <c:pt idx="44">
                        <c:v>14.1</c:v>
                      </c:pt>
                      <c:pt idx="45">
                        <c:v>13.8</c:v>
                      </c:pt>
                      <c:pt idx="46">
                        <c:v>13</c:v>
                      </c:pt>
                      <c:pt idx="47">
                        <c:v>12.9</c:v>
                      </c:pt>
                      <c:pt idx="48">
                        <c:v>11.6</c:v>
                      </c:pt>
                      <c:pt idx="49">
                        <c:v>10.9</c:v>
                      </c:pt>
                      <c:pt idx="50">
                        <c:v>10.3</c:v>
                      </c:pt>
                      <c:pt idx="51">
                        <c:v>10.5</c:v>
                      </c:pt>
                      <c:pt idx="52">
                        <c:v>10.6</c:v>
                      </c:pt>
                      <c:pt idx="53">
                        <c:v>11.5</c:v>
                      </c:pt>
                      <c:pt idx="54">
                        <c:v>10.6</c:v>
                      </c:pt>
                      <c:pt idx="55">
                        <c:v>10.199999999999999</c:v>
                      </c:pt>
                      <c:pt idx="56">
                        <c:v>11.3</c:v>
                      </c:pt>
                      <c:pt idx="57">
                        <c:v>10.9</c:v>
                      </c:pt>
                    </c:numCache>
                  </c:numRef>
                </c:val>
                <c:extLst xmlns:c15="http://schemas.microsoft.com/office/drawing/2012/chart">
                  <c:ext xmlns:c16="http://schemas.microsoft.com/office/drawing/2014/chart" uri="{C3380CC4-5D6E-409C-BE32-E72D297353CC}">
                    <c16:uniqueId val="{00000003-E1FF-47EA-AEF0-B4CBC73ADC90}"/>
                  </c:ext>
                </c:extLst>
              </c15:ser>
            </c15:filteredAreaSeries>
            <c15:filteredAreaSeries>
              <c15:ser>
                <c:idx val="4"/>
                <c:order val="3"/>
                <c:tx>
                  <c:strRef>
                    <c:extLst xmlns:c15="http://schemas.microsoft.com/office/drawing/2012/chart">
                      <c:ext xmlns:c15="http://schemas.microsoft.com/office/drawing/2012/chart" uri="{02D57815-91ED-43cb-92C2-25804820EDAC}">
                        <c15:formulaRef>
                          <c15:sqref>'Table P1'!$E$3</c15:sqref>
                        </c15:formulaRef>
                      </c:ext>
                    </c:extLst>
                    <c:strCache>
                      <c:ptCount val="1"/>
                      <c:pt idx="0">
                        <c:v>Northeastern</c:v>
                      </c:pt>
                    </c:strCache>
                  </c:strRef>
                </c:tx>
                <c:spPr>
                  <a:solidFill>
                    <a:schemeClr val="accent5"/>
                  </a:solidFill>
                  <a:ln w="25400">
                    <a:noFill/>
                  </a:ln>
                  <a:effectLst/>
                </c:spPr>
                <c:cat>
                  <c:numRef>
                    <c:extLst xmlns:c15="http://schemas.microsoft.com/office/drawing/2012/chart">
                      <c:ext xmlns:c15="http://schemas.microsoft.com/office/drawing/2012/chart" uri="{02D57815-91ED-43cb-92C2-25804820EDAC}">
                        <c15:formulaRef>
                          <c15:sqref>'Table P1'!$A$4:$A$61</c15:sqref>
                        </c15:formulaRef>
                      </c:ext>
                    </c:extLst>
                    <c:numCache>
                      <c:formatCode>0</c:formatCode>
                      <c:ptCount val="5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numCache>
                  </c:numRef>
                </c:cat>
                <c:val>
                  <c:numRef>
                    <c:extLst xmlns:c15="http://schemas.microsoft.com/office/drawing/2012/chart">
                      <c:ext xmlns:c15="http://schemas.microsoft.com/office/drawing/2012/chart" uri="{02D57815-91ED-43cb-92C2-25804820EDAC}">
                        <c15:formulaRef>
                          <c15:sqref>'Table P1'!$E$4:$E$61</c15:sqref>
                        </c15:formulaRef>
                      </c:ext>
                    </c:extLst>
                    <c:numCache>
                      <c:formatCode>0.0</c:formatCode>
                      <c:ptCount val="58"/>
                      <c:pt idx="0">
                        <c:v>93.9</c:v>
                      </c:pt>
                      <c:pt idx="1">
                        <c:v>89.3</c:v>
                      </c:pt>
                      <c:pt idx="2">
                        <c:v>76.3</c:v>
                      </c:pt>
                      <c:pt idx="3">
                        <c:v>74.400000000000006</c:v>
                      </c:pt>
                      <c:pt idx="4">
                        <c:v>65.7</c:v>
                      </c:pt>
                      <c:pt idx="5">
                        <c:v>70.900000000000006</c:v>
                      </c:pt>
                      <c:pt idx="6">
                        <c:v>73.599999999999994</c:v>
                      </c:pt>
                      <c:pt idx="7">
                        <c:v>69.900000000000006</c:v>
                      </c:pt>
                      <c:pt idx="8">
                        <c:v>67.599999999999994</c:v>
                      </c:pt>
                      <c:pt idx="9">
                        <c:v>66.400000000000006</c:v>
                      </c:pt>
                      <c:pt idx="10">
                        <c:v>66.8</c:v>
                      </c:pt>
                      <c:pt idx="11">
                        <c:v>62.4</c:v>
                      </c:pt>
                      <c:pt idx="12">
                        <c:v>63.3</c:v>
                      </c:pt>
                      <c:pt idx="13">
                        <c:v>60.8</c:v>
                      </c:pt>
                      <c:pt idx="14">
                        <c:v>57.4</c:v>
                      </c:pt>
                      <c:pt idx="15">
                        <c:v>53.4</c:v>
                      </c:pt>
                      <c:pt idx="16">
                        <c:v>53.8</c:v>
                      </c:pt>
                      <c:pt idx="17">
                        <c:v>50.8</c:v>
                      </c:pt>
                      <c:pt idx="18">
                        <c:v>48.9</c:v>
                      </c:pt>
                      <c:pt idx="19">
                        <c:v>51.2</c:v>
                      </c:pt>
                      <c:pt idx="20">
                        <c:v>48.7</c:v>
                      </c:pt>
                      <c:pt idx="21">
                        <c:v>50.6</c:v>
                      </c:pt>
                      <c:pt idx="22">
                        <c:v>44.2</c:v>
                      </c:pt>
                      <c:pt idx="23">
                        <c:v>39.6</c:v>
                      </c:pt>
                      <c:pt idx="24">
                        <c:v>37.9</c:v>
                      </c:pt>
                      <c:pt idx="25">
                        <c:v>39.1</c:v>
                      </c:pt>
                      <c:pt idx="26">
                        <c:v>35.4</c:v>
                      </c:pt>
                      <c:pt idx="27">
                        <c:v>35.1</c:v>
                      </c:pt>
                      <c:pt idx="28">
                        <c:v>32.6</c:v>
                      </c:pt>
                      <c:pt idx="29">
                        <c:v>30.8</c:v>
                      </c:pt>
                      <c:pt idx="30">
                        <c:v>29.5</c:v>
                      </c:pt>
                      <c:pt idx="31">
                        <c:v>29.4</c:v>
                      </c:pt>
                      <c:pt idx="32">
                        <c:v>27.8</c:v>
                      </c:pt>
                      <c:pt idx="33">
                        <c:v>27.9</c:v>
                      </c:pt>
                      <c:pt idx="34">
                        <c:v>26.6</c:v>
                      </c:pt>
                      <c:pt idx="35">
                        <c:v>26.9</c:v>
                      </c:pt>
                      <c:pt idx="36">
                        <c:v>31.8</c:v>
                      </c:pt>
                      <c:pt idx="37">
                        <c:v>31.4</c:v>
                      </c:pt>
                      <c:pt idx="38">
                        <c:v>33.6</c:v>
                      </c:pt>
                      <c:pt idx="39">
                        <c:v>31.6</c:v>
                      </c:pt>
                      <c:pt idx="40">
                        <c:v>30.4</c:v>
                      </c:pt>
                      <c:pt idx="41">
                        <c:v>30.9</c:v>
                      </c:pt>
                      <c:pt idx="42">
                        <c:v>31.9</c:v>
                      </c:pt>
                      <c:pt idx="43">
                        <c:v>36.700000000000003</c:v>
                      </c:pt>
                      <c:pt idx="44">
                        <c:v>45.8</c:v>
                      </c:pt>
                      <c:pt idx="45">
                        <c:v>56.7</c:v>
                      </c:pt>
                      <c:pt idx="46">
                        <c:v>56.1</c:v>
                      </c:pt>
                      <c:pt idx="47">
                        <c:v>49.2</c:v>
                      </c:pt>
                      <c:pt idx="48">
                        <c:v>41.9</c:v>
                      </c:pt>
                      <c:pt idx="49">
                        <c:v>36.9</c:v>
                      </c:pt>
                      <c:pt idx="50">
                        <c:v>33</c:v>
                      </c:pt>
                      <c:pt idx="51">
                        <c:v>32</c:v>
                      </c:pt>
                      <c:pt idx="52">
                        <c:v>32.6</c:v>
                      </c:pt>
                      <c:pt idx="53">
                        <c:v>35.299999999999997</c:v>
                      </c:pt>
                      <c:pt idx="54">
                        <c:v>34.5</c:v>
                      </c:pt>
                      <c:pt idx="55">
                        <c:v>33.1</c:v>
                      </c:pt>
                      <c:pt idx="56">
                        <c:v>27.7</c:v>
                      </c:pt>
                      <c:pt idx="57">
                        <c:v>24.6</c:v>
                      </c:pt>
                    </c:numCache>
                  </c:numRef>
                </c:val>
                <c:extLst xmlns:c15="http://schemas.microsoft.com/office/drawing/2012/chart">
                  <c:ext xmlns:c16="http://schemas.microsoft.com/office/drawing/2014/chart" uri="{C3380CC4-5D6E-409C-BE32-E72D297353CC}">
                    <c16:uniqueId val="{00000004-E1FF-47EA-AEF0-B4CBC73ADC90}"/>
                  </c:ext>
                </c:extLst>
              </c15:ser>
            </c15:filteredAreaSeries>
            <c15:filteredAreaSeries>
              <c15:ser>
                <c:idx val="5"/>
                <c:order val="4"/>
                <c:tx>
                  <c:strRef>
                    <c:extLst xmlns:c15="http://schemas.microsoft.com/office/drawing/2012/chart">
                      <c:ext xmlns:c15="http://schemas.microsoft.com/office/drawing/2012/chart" uri="{02D57815-91ED-43cb-92C2-25804820EDAC}">
                        <c15:formulaRef>
                          <c15:sqref>'Table P1'!$F$3</c15:sqref>
                        </c15:formulaRef>
                      </c:ext>
                    </c:extLst>
                    <c:strCache>
                      <c:ptCount val="1"/>
                      <c:pt idx="0">
                        <c:v>Southeastern</c:v>
                      </c:pt>
                    </c:strCache>
                  </c:strRef>
                </c:tx>
                <c:spPr>
                  <a:solidFill>
                    <a:schemeClr val="accent6"/>
                  </a:solidFill>
                  <a:ln w="25400">
                    <a:noFill/>
                  </a:ln>
                  <a:effectLst/>
                </c:spPr>
                <c:cat>
                  <c:numRef>
                    <c:extLst xmlns:c15="http://schemas.microsoft.com/office/drawing/2012/chart">
                      <c:ext xmlns:c15="http://schemas.microsoft.com/office/drawing/2012/chart" uri="{02D57815-91ED-43cb-92C2-25804820EDAC}">
                        <c15:formulaRef>
                          <c15:sqref>'Table P1'!$A$4:$A$61</c15:sqref>
                        </c15:formulaRef>
                      </c:ext>
                    </c:extLst>
                    <c:numCache>
                      <c:formatCode>0</c:formatCode>
                      <c:ptCount val="5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numCache>
                  </c:numRef>
                </c:cat>
                <c:val>
                  <c:numRef>
                    <c:extLst xmlns:c15="http://schemas.microsoft.com/office/drawing/2012/chart">
                      <c:ext xmlns:c15="http://schemas.microsoft.com/office/drawing/2012/chart" uri="{02D57815-91ED-43cb-92C2-25804820EDAC}">
                        <c15:formulaRef>
                          <c15:sqref>'Table P1'!$F$4:$F$61</c15:sqref>
                        </c15:formulaRef>
                      </c:ext>
                    </c:extLst>
                    <c:numCache>
                      <c:formatCode>General</c:formatCode>
                      <c:ptCount val="58"/>
                      <c:pt idx="7" formatCode="0.0">
                        <c:v>70.599999999999994</c:v>
                      </c:pt>
                      <c:pt idx="8" formatCode="0.0">
                        <c:v>138</c:v>
                      </c:pt>
                      <c:pt idx="9" formatCode="0.0">
                        <c:v>91.4</c:v>
                      </c:pt>
                      <c:pt idx="10" formatCode="0.0">
                        <c:v>57.9</c:v>
                      </c:pt>
                      <c:pt idx="11" formatCode="0.0">
                        <c:v>50.9</c:v>
                      </c:pt>
                      <c:pt idx="12" formatCode="0.0">
                        <c:v>65.3</c:v>
                      </c:pt>
                      <c:pt idx="13" formatCode="0.0">
                        <c:v>90.4</c:v>
                      </c:pt>
                      <c:pt idx="14" formatCode="0.0">
                        <c:v>110.3</c:v>
                      </c:pt>
                      <c:pt idx="15" formatCode="0.0">
                        <c:v>103.2</c:v>
                      </c:pt>
                      <c:pt idx="16" formatCode="0.0">
                        <c:v>133.30000000000001</c:v>
                      </c:pt>
                      <c:pt idx="17" formatCode="0.0">
                        <c:v>140.19999999999999</c:v>
                      </c:pt>
                      <c:pt idx="18" formatCode="0.0">
                        <c:v>117.6</c:v>
                      </c:pt>
                      <c:pt idx="19" formatCode="0.0">
                        <c:v>94.9</c:v>
                      </c:pt>
                      <c:pt idx="20" formatCode="0.0">
                        <c:v>86</c:v>
                      </c:pt>
                      <c:pt idx="21" formatCode="0.0">
                        <c:v>59.2</c:v>
                      </c:pt>
                      <c:pt idx="22" formatCode="0.0">
                        <c:v>38.799999999999997</c:v>
                      </c:pt>
                      <c:pt idx="23" formatCode="0.0">
                        <c:v>35.1</c:v>
                      </c:pt>
                      <c:pt idx="24" formatCode="0.0">
                        <c:v>30.4</c:v>
                      </c:pt>
                      <c:pt idx="25" formatCode="0.0">
                        <c:v>22.1</c:v>
                      </c:pt>
                      <c:pt idx="26" formatCode="0.0">
                        <c:v>19.5</c:v>
                      </c:pt>
                      <c:pt idx="27" formatCode="0.0">
                        <c:v>26.2</c:v>
                      </c:pt>
                      <c:pt idx="28" formatCode="0.0">
                        <c:v>23.3</c:v>
                      </c:pt>
                      <c:pt idx="29" formatCode="0.0">
                        <c:v>16.8</c:v>
                      </c:pt>
                      <c:pt idx="30" formatCode="0.0">
                        <c:v>12.8</c:v>
                      </c:pt>
                      <c:pt idx="31" formatCode="0.0">
                        <c:v>16.899999999999999</c:v>
                      </c:pt>
                      <c:pt idx="32" formatCode="0.0">
                        <c:v>14.1</c:v>
                      </c:pt>
                      <c:pt idx="33" formatCode="0.0">
                        <c:v>13.3</c:v>
                      </c:pt>
                      <c:pt idx="34" formatCode="0.0">
                        <c:v>3.5</c:v>
                      </c:pt>
                      <c:pt idx="35" formatCode="0.0">
                        <c:v>12.4</c:v>
                      </c:pt>
                      <c:pt idx="36" formatCode="0.0">
                        <c:v>15.5</c:v>
                      </c:pt>
                      <c:pt idx="37" formatCode="0.0">
                        <c:v>12</c:v>
                      </c:pt>
                      <c:pt idx="38" formatCode="0.0">
                        <c:v>13.3</c:v>
                      </c:pt>
                      <c:pt idx="39" formatCode="0.0">
                        <c:v>11.7</c:v>
                      </c:pt>
                      <c:pt idx="40" formatCode="0.0">
                        <c:v>11.2</c:v>
                      </c:pt>
                      <c:pt idx="41" formatCode="0.0">
                        <c:v>10</c:v>
                      </c:pt>
                      <c:pt idx="42" formatCode="0.0">
                        <c:v>9.1</c:v>
                      </c:pt>
                      <c:pt idx="43" formatCode="0.0">
                        <c:v>8.4</c:v>
                      </c:pt>
                      <c:pt idx="44" formatCode="0.0">
                        <c:v>9.5</c:v>
                      </c:pt>
                      <c:pt idx="45" formatCode="0.0">
                        <c:v>9.3000000000000007</c:v>
                      </c:pt>
                      <c:pt idx="46" formatCode="0.0">
                        <c:v>8.4</c:v>
                      </c:pt>
                      <c:pt idx="47" formatCode="0.0">
                        <c:v>18.100000000000001</c:v>
                      </c:pt>
                      <c:pt idx="48" formatCode="0.0">
                        <c:v>25.8</c:v>
                      </c:pt>
                      <c:pt idx="49" formatCode="0.0">
                        <c:v>31.4</c:v>
                      </c:pt>
                      <c:pt idx="50" formatCode="0.0">
                        <c:v>33.700000000000003</c:v>
                      </c:pt>
                      <c:pt idx="51" formatCode="0.0">
                        <c:v>33.5</c:v>
                      </c:pt>
                      <c:pt idx="52" formatCode="0.0">
                        <c:v>32.9</c:v>
                      </c:pt>
                      <c:pt idx="53" formatCode="0.0">
                        <c:v>25.5</c:v>
                      </c:pt>
                      <c:pt idx="54" formatCode="0.0">
                        <c:v>39</c:v>
                      </c:pt>
                      <c:pt idx="55" formatCode="0.0">
                        <c:v>44</c:v>
                      </c:pt>
                      <c:pt idx="56" formatCode="0.0">
                        <c:v>48.3</c:v>
                      </c:pt>
                      <c:pt idx="57" formatCode="0.0">
                        <c:v>50.4</c:v>
                      </c:pt>
                    </c:numCache>
                  </c:numRef>
                </c:val>
                <c:extLst xmlns:c15="http://schemas.microsoft.com/office/drawing/2012/chart">
                  <c:ext xmlns:c16="http://schemas.microsoft.com/office/drawing/2014/chart" uri="{C3380CC4-5D6E-409C-BE32-E72D297353CC}">
                    <c16:uniqueId val="{00000005-E1FF-47EA-AEF0-B4CBC73ADC90}"/>
                  </c:ext>
                </c:extLst>
              </c15:ser>
            </c15:filteredAreaSeries>
            <c15:filteredAreaSeries>
              <c15:ser>
                <c:idx val="6"/>
                <c:order val="5"/>
                <c:tx>
                  <c:strRef>
                    <c:extLst xmlns:c15="http://schemas.microsoft.com/office/drawing/2012/chart">
                      <c:ext xmlns:c15="http://schemas.microsoft.com/office/drawing/2012/chart" uri="{02D57815-91ED-43cb-92C2-25804820EDAC}">
                        <c15:formulaRef>
                          <c15:sqref>'Table P1'!$G$3</c15:sqref>
                        </c15:formulaRef>
                      </c:ext>
                    </c:extLst>
                    <c:strCache>
                      <c:ptCount val="1"/>
                      <c:pt idx="0">
                        <c:v>STATE
AVERAGE</c:v>
                      </c:pt>
                    </c:strCache>
                  </c:strRef>
                </c:tx>
                <c:spPr>
                  <a:solidFill>
                    <a:schemeClr val="accent1">
                      <a:lumMod val="60000"/>
                    </a:schemeClr>
                  </a:solidFill>
                  <a:ln w="25400">
                    <a:noFill/>
                  </a:ln>
                  <a:effectLst/>
                </c:spPr>
                <c:cat>
                  <c:numRef>
                    <c:extLst xmlns:c15="http://schemas.microsoft.com/office/drawing/2012/chart">
                      <c:ext xmlns:c15="http://schemas.microsoft.com/office/drawing/2012/chart" uri="{02D57815-91ED-43cb-92C2-25804820EDAC}">
                        <c15:formulaRef>
                          <c15:sqref>'Table P1'!$A$4:$A$61</c15:sqref>
                        </c15:formulaRef>
                      </c:ext>
                    </c:extLst>
                    <c:numCache>
                      <c:formatCode>0</c:formatCode>
                      <c:ptCount val="5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numCache>
                  </c:numRef>
                </c:cat>
                <c:val>
                  <c:numRef>
                    <c:extLst xmlns:c15="http://schemas.microsoft.com/office/drawing/2012/chart">
                      <c:ext xmlns:c15="http://schemas.microsoft.com/office/drawing/2012/chart" uri="{02D57815-91ED-43cb-92C2-25804820EDAC}">
                        <c15:formulaRef>
                          <c15:sqref>'Table P1'!$G$4:$G$61</c15:sqref>
                        </c15:formulaRef>
                      </c:ext>
                    </c:extLst>
                    <c:numCache>
                      <c:formatCode>0.0</c:formatCode>
                      <c:ptCount val="58"/>
                      <c:pt idx="0">
                        <c:v>22.3</c:v>
                      </c:pt>
                      <c:pt idx="1">
                        <c:v>25</c:v>
                      </c:pt>
                      <c:pt idx="2">
                        <c:v>23.5</c:v>
                      </c:pt>
                      <c:pt idx="3">
                        <c:v>23.2</c:v>
                      </c:pt>
                      <c:pt idx="4">
                        <c:v>25.2</c:v>
                      </c:pt>
                      <c:pt idx="5">
                        <c:v>23.6</c:v>
                      </c:pt>
                      <c:pt idx="6">
                        <c:v>27.6</c:v>
                      </c:pt>
                      <c:pt idx="7">
                        <c:v>28.2</c:v>
                      </c:pt>
                      <c:pt idx="8">
                        <c:v>39</c:v>
                      </c:pt>
                      <c:pt idx="9">
                        <c:v>36.1</c:v>
                      </c:pt>
                      <c:pt idx="10">
                        <c:v>32.299999999999997</c:v>
                      </c:pt>
                      <c:pt idx="11">
                        <c:v>30.1</c:v>
                      </c:pt>
                      <c:pt idx="12">
                        <c:v>29.6</c:v>
                      </c:pt>
                      <c:pt idx="13">
                        <c:v>31.7</c:v>
                      </c:pt>
                      <c:pt idx="14">
                        <c:v>30.5</c:v>
                      </c:pt>
                      <c:pt idx="15">
                        <c:v>26.2</c:v>
                      </c:pt>
                      <c:pt idx="16">
                        <c:v>27.1</c:v>
                      </c:pt>
                      <c:pt idx="17">
                        <c:v>26.2</c:v>
                      </c:pt>
                      <c:pt idx="18">
                        <c:v>23.5</c:v>
                      </c:pt>
                      <c:pt idx="19">
                        <c:v>22.9</c:v>
                      </c:pt>
                      <c:pt idx="20">
                        <c:v>21.1</c:v>
                      </c:pt>
                      <c:pt idx="21">
                        <c:v>21</c:v>
                      </c:pt>
                      <c:pt idx="22">
                        <c:v>19.2</c:v>
                      </c:pt>
                      <c:pt idx="23">
                        <c:v>16.899999999999999</c:v>
                      </c:pt>
                      <c:pt idx="24">
                        <c:v>17</c:v>
                      </c:pt>
                      <c:pt idx="25">
                        <c:v>16</c:v>
                      </c:pt>
                      <c:pt idx="26">
                        <c:v>14.2</c:v>
                      </c:pt>
                      <c:pt idx="27">
                        <c:v>14.1</c:v>
                      </c:pt>
                      <c:pt idx="28">
                        <c:v>13.2</c:v>
                      </c:pt>
                      <c:pt idx="29">
                        <c:v>12.5</c:v>
                      </c:pt>
                      <c:pt idx="30">
                        <c:v>12</c:v>
                      </c:pt>
                      <c:pt idx="31">
                        <c:v>12.2</c:v>
                      </c:pt>
                      <c:pt idx="32">
                        <c:v>11.5</c:v>
                      </c:pt>
                      <c:pt idx="33">
                        <c:v>11.4</c:v>
                      </c:pt>
                      <c:pt idx="34">
                        <c:v>11</c:v>
                      </c:pt>
                      <c:pt idx="35">
                        <c:v>11.9</c:v>
                      </c:pt>
                      <c:pt idx="36">
                        <c:v>15.3</c:v>
                      </c:pt>
                      <c:pt idx="37">
                        <c:v>15.2</c:v>
                      </c:pt>
                      <c:pt idx="38">
                        <c:v>16.2</c:v>
                      </c:pt>
                      <c:pt idx="39">
                        <c:v>15.5</c:v>
                      </c:pt>
                      <c:pt idx="40">
                        <c:v>14.8</c:v>
                      </c:pt>
                      <c:pt idx="41">
                        <c:v>15.1</c:v>
                      </c:pt>
                      <c:pt idx="42">
                        <c:v>16</c:v>
                      </c:pt>
                      <c:pt idx="43">
                        <c:v>18.100000000000001</c:v>
                      </c:pt>
                      <c:pt idx="44">
                        <c:v>22.1</c:v>
                      </c:pt>
                      <c:pt idx="45">
                        <c:v>27.6</c:v>
                      </c:pt>
                      <c:pt idx="46">
                        <c:v>28.4</c:v>
                      </c:pt>
                      <c:pt idx="47">
                        <c:v>26.1</c:v>
                      </c:pt>
                      <c:pt idx="48">
                        <c:v>22.6</c:v>
                      </c:pt>
                      <c:pt idx="49">
                        <c:v>20.100000000000001</c:v>
                      </c:pt>
                      <c:pt idx="50">
                        <c:v>18.100000000000001</c:v>
                      </c:pt>
                      <c:pt idx="51">
                        <c:v>17.399999999999999</c:v>
                      </c:pt>
                      <c:pt idx="52">
                        <c:v>17.899999999999999</c:v>
                      </c:pt>
                      <c:pt idx="53">
                        <c:v>19.399999999999999</c:v>
                      </c:pt>
                      <c:pt idx="54">
                        <c:v>19.399999999999999</c:v>
                      </c:pt>
                      <c:pt idx="55">
                        <c:v>18.5</c:v>
                      </c:pt>
                      <c:pt idx="56">
                        <c:v>15.8</c:v>
                      </c:pt>
                      <c:pt idx="57">
                        <c:v>14.4</c:v>
                      </c:pt>
                    </c:numCache>
                  </c:numRef>
                </c:val>
                <c:extLst xmlns:c15="http://schemas.microsoft.com/office/drawing/2012/chart">
                  <c:ext xmlns:c16="http://schemas.microsoft.com/office/drawing/2014/chart" uri="{C3380CC4-5D6E-409C-BE32-E72D297353CC}">
                    <c16:uniqueId val="{00000006-E1FF-47EA-AEF0-B4CBC73ADC90}"/>
                  </c:ext>
                </c:extLst>
              </c15:ser>
            </c15:filteredAreaSeries>
          </c:ext>
        </c:extLst>
      </c:areaChart>
      <c:catAx>
        <c:axId val="551522768"/>
        <c:scaling>
          <c:orientation val="minMax"/>
        </c:scaling>
        <c:delete val="0"/>
        <c:axPos val="b"/>
        <c:numFmt formatCode="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1520144"/>
        <c:crosses val="autoZero"/>
        <c:auto val="1"/>
        <c:lblAlgn val="ctr"/>
        <c:lblOffset val="100"/>
        <c:noMultiLvlLbl val="0"/>
      </c:catAx>
      <c:valAx>
        <c:axId val="551520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barrels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1522768"/>
        <c:crosses val="autoZero"/>
        <c:crossBetween val="midCat"/>
      </c:valAx>
      <c:spPr>
        <a:noFill/>
        <a:ln>
          <a:noFill/>
        </a:ln>
        <a:effectLst/>
      </c:spPr>
    </c:plotArea>
    <c:legend>
      <c:legendPos val="b"/>
      <c:layout>
        <c:manualLayout>
          <c:xMode val="edge"/>
          <c:yMode val="edge"/>
          <c:x val="9.2977909181561E-2"/>
          <c:y val="0.88629528559479787"/>
          <c:w val="0.821011211360543"/>
          <c:h val="9.34906844359131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Wellhead</a:t>
            </a:r>
            <a:r>
              <a:rPr lang="en-US" baseline="0"/>
              <a:t> Price and Gross Production Value</a:t>
            </a:r>
          </a:p>
          <a:p>
            <a:pPr>
              <a:defRPr/>
            </a:pPr>
            <a:r>
              <a:rPr lang="en-US" baseline="0"/>
              <a:t>FY01-FY18</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1"/>
          <c:tx>
            <c:v>Gross Production Value (million $)</c:v>
          </c:tx>
          <c:spPr>
            <a:solidFill>
              <a:schemeClr val="accent3"/>
            </a:solidFill>
            <a:ln>
              <a:noFill/>
            </a:ln>
            <a:effectLst/>
          </c:spPr>
          <c:invertIfNegative val="0"/>
          <c:cat>
            <c:strRef>
              <c:f>'Table P2'!$F$45:$F$62</c:f>
              <c:strCache>
                <c:ptCount val="18"/>
                <c:pt idx="0">
                  <c:v>FY2001</c:v>
                </c:pt>
                <c:pt idx="1">
                  <c:v>FY2002</c:v>
                </c:pt>
                <c:pt idx="2">
                  <c:v>FY2003</c:v>
                </c:pt>
                <c:pt idx="3">
                  <c:v>FY2004</c:v>
                </c:pt>
                <c:pt idx="4">
                  <c:v>FY2005</c:v>
                </c:pt>
                <c:pt idx="5">
                  <c:v>FY2006</c:v>
                </c:pt>
                <c:pt idx="6">
                  <c:v>FY2007</c:v>
                </c:pt>
                <c:pt idx="7">
                  <c:v>FY2008</c:v>
                </c:pt>
                <c:pt idx="8">
                  <c:v>FY2009</c:v>
                </c:pt>
                <c:pt idx="9">
                  <c:v>FY2010</c:v>
                </c:pt>
                <c:pt idx="10">
                  <c:v>FY2011</c:v>
                </c:pt>
                <c:pt idx="11">
                  <c:v>FY2012</c:v>
                </c:pt>
                <c:pt idx="12">
                  <c:v>FY2013</c:v>
                </c:pt>
                <c:pt idx="13">
                  <c:v>FY2014</c:v>
                </c:pt>
                <c:pt idx="14">
                  <c:v>FY2015</c:v>
                </c:pt>
                <c:pt idx="15">
                  <c:v>FY2016</c:v>
                </c:pt>
                <c:pt idx="16">
                  <c:v>FY2017</c:v>
                </c:pt>
                <c:pt idx="17">
                  <c:v>FY2018</c:v>
                </c:pt>
              </c:strCache>
            </c:strRef>
          </c:cat>
          <c:val>
            <c:numRef>
              <c:f>'Table P2'!$I$45:$I$62</c:f>
              <c:numCache>
                <c:formatCode>#,##0.0</c:formatCode>
                <c:ptCount val="18"/>
                <c:pt idx="0">
                  <c:v>431.16639999999995</c:v>
                </c:pt>
                <c:pt idx="1">
                  <c:v>341.35768000000002</c:v>
                </c:pt>
                <c:pt idx="2">
                  <c:v>483.8</c:v>
                </c:pt>
                <c:pt idx="3">
                  <c:v>671.03408688000002</c:v>
                </c:pt>
                <c:pt idx="4">
                  <c:v>1304.8925283312001</c:v>
                </c:pt>
                <c:pt idx="5">
                  <c:v>2011.9927296525989</c:v>
                </c:pt>
                <c:pt idx="6">
                  <c:v>2020.939756361701</c:v>
                </c:pt>
                <c:pt idx="7">
                  <c:v>2947.0910368300001</c:v>
                </c:pt>
                <c:pt idx="8">
                  <c:v>1819.03966694</c:v>
                </c:pt>
                <c:pt idx="9">
                  <c:v>1710.86016797</c:v>
                </c:pt>
                <c:pt idx="10">
                  <c:v>1976.22040371</c:v>
                </c:pt>
                <c:pt idx="11">
                  <c:v>2082.6944860499998</c:v>
                </c:pt>
                <c:pt idx="12">
                  <c:v>2415.895336</c:v>
                </c:pt>
                <c:pt idx="13">
                  <c:v>2370.8560809999999</c:v>
                </c:pt>
                <c:pt idx="14">
                  <c:v>1781.983618</c:v>
                </c:pt>
                <c:pt idx="15">
                  <c:v>861.65730599999995</c:v>
                </c:pt>
                <c:pt idx="16">
                  <c:v>889.40061200000002</c:v>
                </c:pt>
                <c:pt idx="17">
                  <c:v>1038.5076329999999</c:v>
                </c:pt>
              </c:numCache>
            </c:numRef>
          </c:val>
          <c:extLst>
            <c:ext xmlns:c16="http://schemas.microsoft.com/office/drawing/2014/chart" uri="{C3380CC4-5D6E-409C-BE32-E72D297353CC}">
              <c16:uniqueId val="{00000002-CEDF-4FC8-8BE6-E1CF4EF8A591}"/>
            </c:ext>
          </c:extLst>
        </c:ser>
        <c:dLbls>
          <c:showLegendKey val="0"/>
          <c:showVal val="0"/>
          <c:showCatName val="0"/>
          <c:showSerName val="0"/>
          <c:showPercent val="0"/>
          <c:showBubbleSize val="0"/>
        </c:dLbls>
        <c:gapWidth val="150"/>
        <c:axId val="546006544"/>
        <c:axId val="545999328"/>
      </c:barChart>
      <c:lineChart>
        <c:grouping val="standard"/>
        <c:varyColors val="0"/>
        <c:ser>
          <c:idx val="1"/>
          <c:order val="0"/>
          <c:tx>
            <c:v>Average Wellhead Price ($/bbl)</c:v>
          </c:tx>
          <c:spPr>
            <a:ln w="28575" cap="rnd">
              <a:solidFill>
                <a:schemeClr val="accent2"/>
              </a:solidFill>
              <a:round/>
            </a:ln>
            <a:effectLst/>
          </c:spPr>
          <c:marker>
            <c:symbol val="none"/>
          </c:marker>
          <c:cat>
            <c:strRef>
              <c:f>'Table P2'!$F$45:$F$62</c:f>
              <c:strCache>
                <c:ptCount val="18"/>
                <c:pt idx="0">
                  <c:v>FY2001</c:v>
                </c:pt>
                <c:pt idx="1">
                  <c:v>FY2002</c:v>
                </c:pt>
                <c:pt idx="2">
                  <c:v>FY2003</c:v>
                </c:pt>
                <c:pt idx="3">
                  <c:v>FY2004</c:v>
                </c:pt>
                <c:pt idx="4">
                  <c:v>FY2005</c:v>
                </c:pt>
                <c:pt idx="5">
                  <c:v>FY2006</c:v>
                </c:pt>
                <c:pt idx="6">
                  <c:v>FY2007</c:v>
                </c:pt>
                <c:pt idx="7">
                  <c:v>FY2008</c:v>
                </c:pt>
                <c:pt idx="8">
                  <c:v>FY2009</c:v>
                </c:pt>
                <c:pt idx="9">
                  <c:v>FY2010</c:v>
                </c:pt>
                <c:pt idx="10">
                  <c:v>FY2011</c:v>
                </c:pt>
                <c:pt idx="11">
                  <c:v>FY2012</c:v>
                </c:pt>
                <c:pt idx="12">
                  <c:v>FY2013</c:v>
                </c:pt>
                <c:pt idx="13">
                  <c:v>FY2014</c:v>
                </c:pt>
                <c:pt idx="14">
                  <c:v>FY2015</c:v>
                </c:pt>
                <c:pt idx="15">
                  <c:v>FY2016</c:v>
                </c:pt>
                <c:pt idx="16">
                  <c:v>FY2017</c:v>
                </c:pt>
                <c:pt idx="17">
                  <c:v>FY2018</c:v>
                </c:pt>
              </c:strCache>
            </c:strRef>
          </c:cat>
          <c:val>
            <c:numRef>
              <c:f>'Table P2'!$H$45:$H$62</c:f>
              <c:numCache>
                <c:formatCode>0.00</c:formatCode>
                <c:ptCount val="18"/>
                <c:pt idx="0">
                  <c:v>27.4</c:v>
                </c:pt>
                <c:pt idx="1">
                  <c:v>20.56</c:v>
                </c:pt>
                <c:pt idx="2">
                  <c:v>27.27</c:v>
                </c:pt>
                <c:pt idx="3">
                  <c:v>30.844774335628678</c:v>
                </c:pt>
                <c:pt idx="4">
                  <c:v>45.556520523241026</c:v>
                </c:pt>
                <c:pt idx="5">
                  <c:v>57.329257378479198</c:v>
                </c:pt>
                <c:pt idx="6">
                  <c:v>55.824500913993738</c:v>
                </c:pt>
                <c:pt idx="7">
                  <c:v>87.281010936362591</c:v>
                </c:pt>
                <c:pt idx="8">
                  <c:v>60.466423241556861</c:v>
                </c:pt>
                <c:pt idx="9">
                  <c:v>65.270926071023283</c:v>
                </c:pt>
                <c:pt idx="10">
                  <c:v>80.377003368498649</c:v>
                </c:pt>
                <c:pt idx="11">
                  <c:v>85.432365921055435</c:v>
                </c:pt>
                <c:pt idx="12">
                  <c:v>83.986321178231734</c:v>
                </c:pt>
                <c:pt idx="13">
                  <c:v>88.644214215558947</c:v>
                </c:pt>
                <c:pt idx="14">
                  <c:v>58.542708711274557</c:v>
                </c:pt>
                <c:pt idx="15">
                  <c:v>34.306259030623586</c:v>
                </c:pt>
                <c:pt idx="16">
                  <c:v>41.846850325625581</c:v>
                </c:pt>
                <c:pt idx="17">
                  <c:v>53.574940679795738</c:v>
                </c:pt>
              </c:numCache>
            </c:numRef>
          </c:val>
          <c:smooth val="0"/>
          <c:extLst>
            <c:ext xmlns:c16="http://schemas.microsoft.com/office/drawing/2014/chart" uri="{C3380CC4-5D6E-409C-BE32-E72D297353CC}">
              <c16:uniqueId val="{00000001-CEDF-4FC8-8BE6-E1CF4EF8A591}"/>
            </c:ext>
          </c:extLst>
        </c:ser>
        <c:dLbls>
          <c:showLegendKey val="0"/>
          <c:showVal val="0"/>
          <c:showCatName val="0"/>
          <c:showSerName val="0"/>
          <c:showPercent val="0"/>
          <c:showBubbleSize val="0"/>
        </c:dLbls>
        <c:marker val="1"/>
        <c:smooth val="0"/>
        <c:axId val="483534000"/>
        <c:axId val="483534656"/>
      </c:lineChart>
      <c:catAx>
        <c:axId val="48353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534656"/>
        <c:crosses val="autoZero"/>
        <c:auto val="1"/>
        <c:lblAlgn val="ctr"/>
        <c:lblOffset val="100"/>
        <c:noMultiLvlLbl val="0"/>
      </c:catAx>
      <c:valAx>
        <c:axId val="4835346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 per barrel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534000"/>
        <c:crosses val="autoZero"/>
        <c:crossBetween val="between"/>
      </c:valAx>
      <c:valAx>
        <c:axId val="545999328"/>
        <c:scaling>
          <c:orientation val="minMax"/>
          <c:max val="350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Millions of Dollars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6006544"/>
        <c:crosses val="max"/>
        <c:crossBetween val="between"/>
      </c:valAx>
      <c:catAx>
        <c:axId val="546006544"/>
        <c:scaling>
          <c:orientation val="minMax"/>
        </c:scaling>
        <c:delete val="1"/>
        <c:axPos val="b"/>
        <c:numFmt formatCode="General" sourceLinked="1"/>
        <c:majorTickMark val="out"/>
        <c:minorTickMark val="none"/>
        <c:tickLblPos val="nextTo"/>
        <c:crossAx val="54599932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MT Producing</a:t>
            </a:r>
            <a:r>
              <a:rPr lang="en-US" baseline="0"/>
              <a:t> Oil Wells, 1990-2017</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1"/>
          <c:order val="0"/>
          <c:tx>
            <c:strRef>
              <c:f>'Table P3'!$B$4</c:f>
              <c:strCache>
                <c:ptCount val="1"/>
                <c:pt idx="0">
                  <c:v>North</c:v>
                </c:pt>
              </c:strCache>
            </c:strRef>
          </c:tx>
          <c:spPr>
            <a:solidFill>
              <a:schemeClr val="accent2"/>
            </a:solidFill>
            <a:ln>
              <a:noFill/>
            </a:ln>
            <a:effectLst/>
          </c:spPr>
          <c:cat>
            <c:numRef>
              <c:f>'Table P3'!$A$38:$A$65</c:f>
              <c:numCache>
                <c:formatCode>0</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'Table P3'!$B$38:$B$65</c:f>
              <c:numCache>
                <c:formatCode>#,##0</c:formatCode>
                <c:ptCount val="28"/>
                <c:pt idx="0">
                  <c:v>2579</c:v>
                </c:pt>
                <c:pt idx="1">
                  <c:v>2534</c:v>
                </c:pt>
                <c:pt idx="2">
                  <c:v>2568</c:v>
                </c:pt>
                <c:pt idx="3">
                  <c:v>2408</c:v>
                </c:pt>
                <c:pt idx="4">
                  <c:v>2324</c:v>
                </c:pt>
                <c:pt idx="5">
                  <c:v>2093</c:v>
                </c:pt>
                <c:pt idx="6">
                  <c:v>2023</c:v>
                </c:pt>
                <c:pt idx="7">
                  <c:v>1967</c:v>
                </c:pt>
                <c:pt idx="8">
                  <c:v>1912</c:v>
                </c:pt>
                <c:pt idx="9">
                  <c:v>1854</c:v>
                </c:pt>
                <c:pt idx="10">
                  <c:v>1891</c:v>
                </c:pt>
                <c:pt idx="11">
                  <c:v>1854</c:v>
                </c:pt>
                <c:pt idx="12">
                  <c:v>1765</c:v>
                </c:pt>
                <c:pt idx="13">
                  <c:v>1769</c:v>
                </c:pt>
                <c:pt idx="14">
                  <c:v>1797</c:v>
                </c:pt>
                <c:pt idx="15">
                  <c:v>1826</c:v>
                </c:pt>
                <c:pt idx="16">
                  <c:v>1873</c:v>
                </c:pt>
                <c:pt idx="17">
                  <c:v>1899</c:v>
                </c:pt>
                <c:pt idx="18">
                  <c:v>1972</c:v>
                </c:pt>
                <c:pt idx="19">
                  <c:v>2005</c:v>
                </c:pt>
                <c:pt idx="20">
                  <c:v>2000</c:v>
                </c:pt>
                <c:pt idx="21">
                  <c:v>2050</c:v>
                </c:pt>
                <c:pt idx="22">
                  <c:v>2055</c:v>
                </c:pt>
                <c:pt idx="23">
                  <c:v>2064</c:v>
                </c:pt>
                <c:pt idx="24">
                  <c:v>2066</c:v>
                </c:pt>
                <c:pt idx="25">
                  <c:v>2116</c:v>
                </c:pt>
                <c:pt idx="26">
                  <c:v>2068</c:v>
                </c:pt>
                <c:pt idx="27">
                  <c:v>2024</c:v>
                </c:pt>
              </c:numCache>
            </c:numRef>
          </c:val>
          <c:extLst>
            <c:ext xmlns:c16="http://schemas.microsoft.com/office/drawing/2014/chart" uri="{C3380CC4-5D6E-409C-BE32-E72D297353CC}">
              <c16:uniqueId val="{00000001-0688-44A3-8AB6-A10ED5940D2A}"/>
            </c:ext>
          </c:extLst>
        </c:ser>
        <c:ser>
          <c:idx val="2"/>
          <c:order val="1"/>
          <c:tx>
            <c:strRef>
              <c:f>'Table P3'!$C$4</c:f>
              <c:strCache>
                <c:ptCount val="1"/>
                <c:pt idx="0">
                  <c:v>Central</c:v>
                </c:pt>
              </c:strCache>
            </c:strRef>
          </c:tx>
          <c:spPr>
            <a:solidFill>
              <a:schemeClr val="accent3"/>
            </a:solidFill>
            <a:ln>
              <a:noFill/>
            </a:ln>
            <a:effectLst/>
          </c:spPr>
          <c:cat>
            <c:numRef>
              <c:f>'Table P3'!$A$38:$A$65</c:f>
              <c:numCache>
                <c:formatCode>0</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'Table P3'!$C$38:$C$65</c:f>
              <c:numCache>
                <c:formatCode>#,##0</c:formatCode>
                <c:ptCount val="28"/>
                <c:pt idx="0">
                  <c:v>323</c:v>
                </c:pt>
                <c:pt idx="1">
                  <c:v>310</c:v>
                </c:pt>
                <c:pt idx="2">
                  <c:v>287</c:v>
                </c:pt>
                <c:pt idx="3">
                  <c:v>298</c:v>
                </c:pt>
                <c:pt idx="4">
                  <c:v>272</c:v>
                </c:pt>
                <c:pt idx="5">
                  <c:v>249</c:v>
                </c:pt>
                <c:pt idx="6">
                  <c:v>242</c:v>
                </c:pt>
                <c:pt idx="7">
                  <c:v>235</c:v>
                </c:pt>
                <c:pt idx="8">
                  <c:v>236</c:v>
                </c:pt>
                <c:pt idx="9">
                  <c:v>225</c:v>
                </c:pt>
                <c:pt idx="10">
                  <c:v>229</c:v>
                </c:pt>
                <c:pt idx="11">
                  <c:v>220</c:v>
                </c:pt>
                <c:pt idx="12">
                  <c:v>215</c:v>
                </c:pt>
                <c:pt idx="13">
                  <c:v>224</c:v>
                </c:pt>
                <c:pt idx="14">
                  <c:v>221</c:v>
                </c:pt>
                <c:pt idx="15">
                  <c:v>220</c:v>
                </c:pt>
                <c:pt idx="16">
                  <c:v>214</c:v>
                </c:pt>
                <c:pt idx="17">
                  <c:v>215</c:v>
                </c:pt>
                <c:pt idx="18">
                  <c:v>227</c:v>
                </c:pt>
                <c:pt idx="19">
                  <c:v>208</c:v>
                </c:pt>
                <c:pt idx="20">
                  <c:v>204</c:v>
                </c:pt>
                <c:pt idx="21">
                  <c:v>204</c:v>
                </c:pt>
                <c:pt idx="22">
                  <c:v>238</c:v>
                </c:pt>
                <c:pt idx="23">
                  <c:v>229</c:v>
                </c:pt>
                <c:pt idx="24">
                  <c:v>217</c:v>
                </c:pt>
                <c:pt idx="25">
                  <c:v>205</c:v>
                </c:pt>
                <c:pt idx="26">
                  <c:v>182</c:v>
                </c:pt>
                <c:pt idx="27">
                  <c:v>169</c:v>
                </c:pt>
              </c:numCache>
            </c:numRef>
          </c:val>
          <c:extLst>
            <c:ext xmlns:c16="http://schemas.microsoft.com/office/drawing/2014/chart" uri="{C3380CC4-5D6E-409C-BE32-E72D297353CC}">
              <c16:uniqueId val="{00000002-0688-44A3-8AB6-A10ED5940D2A}"/>
            </c:ext>
          </c:extLst>
        </c:ser>
        <c:ser>
          <c:idx val="3"/>
          <c:order val="2"/>
          <c:tx>
            <c:strRef>
              <c:f>'Table P3'!$D$4</c:f>
              <c:strCache>
                <c:ptCount val="1"/>
                <c:pt idx="0">
                  <c:v>South Central</c:v>
                </c:pt>
              </c:strCache>
            </c:strRef>
          </c:tx>
          <c:spPr>
            <a:solidFill>
              <a:schemeClr val="accent4"/>
            </a:solidFill>
            <a:ln>
              <a:noFill/>
            </a:ln>
            <a:effectLst/>
          </c:spPr>
          <c:cat>
            <c:numRef>
              <c:f>'Table P3'!$A$38:$A$65</c:f>
              <c:numCache>
                <c:formatCode>0</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'Table P3'!$D$38:$D$65</c:f>
              <c:numCache>
                <c:formatCode>#,##0</c:formatCode>
                <c:ptCount val="28"/>
                <c:pt idx="0">
                  <c:v>135</c:v>
                </c:pt>
                <c:pt idx="1">
                  <c:v>123</c:v>
                </c:pt>
                <c:pt idx="2">
                  <c:v>138</c:v>
                </c:pt>
                <c:pt idx="3">
                  <c:v>122</c:v>
                </c:pt>
                <c:pt idx="4">
                  <c:v>136</c:v>
                </c:pt>
                <c:pt idx="5">
                  <c:v>132</c:v>
                </c:pt>
                <c:pt idx="6">
                  <c:v>120</c:v>
                </c:pt>
                <c:pt idx="7">
                  <c:v>117</c:v>
                </c:pt>
                <c:pt idx="8">
                  <c:v>118</c:v>
                </c:pt>
                <c:pt idx="9">
                  <c:v>118</c:v>
                </c:pt>
                <c:pt idx="10">
                  <c:v>125</c:v>
                </c:pt>
                <c:pt idx="11">
                  <c:v>131</c:v>
                </c:pt>
                <c:pt idx="12">
                  <c:v>130</c:v>
                </c:pt>
                <c:pt idx="13">
                  <c:v>128</c:v>
                </c:pt>
                <c:pt idx="14">
                  <c:v>124</c:v>
                </c:pt>
                <c:pt idx="15">
                  <c:v>130</c:v>
                </c:pt>
                <c:pt idx="16">
                  <c:v>129</c:v>
                </c:pt>
                <c:pt idx="17">
                  <c:v>128</c:v>
                </c:pt>
                <c:pt idx="18">
                  <c:v>128</c:v>
                </c:pt>
                <c:pt idx="19">
                  <c:v>127</c:v>
                </c:pt>
                <c:pt idx="20">
                  <c:v>138</c:v>
                </c:pt>
                <c:pt idx="21">
                  <c:v>140</c:v>
                </c:pt>
                <c:pt idx="22">
                  <c:v>133</c:v>
                </c:pt>
                <c:pt idx="23">
                  <c:v>133</c:v>
                </c:pt>
                <c:pt idx="24">
                  <c:v>134</c:v>
                </c:pt>
                <c:pt idx="25">
                  <c:v>131</c:v>
                </c:pt>
                <c:pt idx="26">
                  <c:v>104</c:v>
                </c:pt>
                <c:pt idx="27">
                  <c:v>115</c:v>
                </c:pt>
              </c:numCache>
            </c:numRef>
          </c:val>
          <c:extLst>
            <c:ext xmlns:c16="http://schemas.microsoft.com/office/drawing/2014/chart" uri="{C3380CC4-5D6E-409C-BE32-E72D297353CC}">
              <c16:uniqueId val="{00000003-0688-44A3-8AB6-A10ED5940D2A}"/>
            </c:ext>
          </c:extLst>
        </c:ser>
        <c:ser>
          <c:idx val="4"/>
          <c:order val="3"/>
          <c:tx>
            <c:strRef>
              <c:f>'Table P3'!$E$4</c:f>
              <c:strCache>
                <c:ptCount val="1"/>
                <c:pt idx="0">
                  <c:v>Northeastern</c:v>
                </c:pt>
              </c:strCache>
            </c:strRef>
          </c:tx>
          <c:spPr>
            <a:solidFill>
              <a:schemeClr val="accent5"/>
            </a:solidFill>
            <a:ln>
              <a:noFill/>
            </a:ln>
            <a:effectLst/>
          </c:spPr>
          <c:cat>
            <c:numRef>
              <c:f>'Table P3'!$A$38:$A$65</c:f>
              <c:numCache>
                <c:formatCode>0</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'Table P3'!$E$38:$E$65</c:f>
              <c:numCache>
                <c:formatCode>#,##0</c:formatCode>
                <c:ptCount val="28"/>
                <c:pt idx="0">
                  <c:v>1356</c:v>
                </c:pt>
                <c:pt idx="1">
                  <c:v>1338</c:v>
                </c:pt>
                <c:pt idx="2">
                  <c:v>1338</c:v>
                </c:pt>
                <c:pt idx="3">
                  <c:v>1287</c:v>
                </c:pt>
                <c:pt idx="4">
                  <c:v>1311</c:v>
                </c:pt>
                <c:pt idx="5">
                  <c:v>1310</c:v>
                </c:pt>
                <c:pt idx="6">
                  <c:v>1271</c:v>
                </c:pt>
                <c:pt idx="7">
                  <c:v>1298</c:v>
                </c:pt>
                <c:pt idx="8">
                  <c:v>1292</c:v>
                </c:pt>
                <c:pt idx="9">
                  <c:v>1265</c:v>
                </c:pt>
                <c:pt idx="10">
                  <c:v>1305</c:v>
                </c:pt>
                <c:pt idx="11">
                  <c:v>1344</c:v>
                </c:pt>
                <c:pt idx="12">
                  <c:v>1394</c:v>
                </c:pt>
                <c:pt idx="13">
                  <c:v>1434</c:v>
                </c:pt>
                <c:pt idx="14">
                  <c:v>1550</c:v>
                </c:pt>
                <c:pt idx="15">
                  <c:v>1713</c:v>
                </c:pt>
                <c:pt idx="16">
                  <c:v>1877</c:v>
                </c:pt>
                <c:pt idx="17">
                  <c:v>2007</c:v>
                </c:pt>
                <c:pt idx="18">
                  <c:v>2065</c:v>
                </c:pt>
                <c:pt idx="19">
                  <c:v>2053</c:v>
                </c:pt>
                <c:pt idx="20">
                  <c:v>2081</c:v>
                </c:pt>
                <c:pt idx="21">
                  <c:v>2118</c:v>
                </c:pt>
                <c:pt idx="22">
                  <c:v>2285</c:v>
                </c:pt>
                <c:pt idx="23">
                  <c:v>2404</c:v>
                </c:pt>
                <c:pt idx="24">
                  <c:v>2465</c:v>
                </c:pt>
                <c:pt idx="25">
                  <c:v>2409</c:v>
                </c:pt>
                <c:pt idx="26">
                  <c:v>2266</c:v>
                </c:pt>
                <c:pt idx="27">
                  <c:v>2202</c:v>
                </c:pt>
              </c:numCache>
            </c:numRef>
          </c:val>
          <c:extLst>
            <c:ext xmlns:c16="http://schemas.microsoft.com/office/drawing/2014/chart" uri="{C3380CC4-5D6E-409C-BE32-E72D297353CC}">
              <c16:uniqueId val="{00000004-0688-44A3-8AB6-A10ED5940D2A}"/>
            </c:ext>
          </c:extLst>
        </c:ser>
        <c:ser>
          <c:idx val="5"/>
          <c:order val="4"/>
          <c:tx>
            <c:strRef>
              <c:f>'Table P3'!$F$4</c:f>
              <c:strCache>
                <c:ptCount val="1"/>
                <c:pt idx="0">
                  <c:v>Southeastern</c:v>
                </c:pt>
              </c:strCache>
            </c:strRef>
          </c:tx>
          <c:spPr>
            <a:solidFill>
              <a:schemeClr val="accent6"/>
            </a:solidFill>
            <a:ln>
              <a:noFill/>
            </a:ln>
            <a:effectLst/>
          </c:spPr>
          <c:cat>
            <c:numRef>
              <c:f>'Table P3'!$A$38:$A$65</c:f>
              <c:numCache>
                <c:formatCode>0</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'Table P3'!$F$38:$F$65</c:f>
              <c:numCache>
                <c:formatCode>#,##0</c:formatCode>
                <c:ptCount val="28"/>
                <c:pt idx="0">
                  <c:v>118</c:v>
                </c:pt>
                <c:pt idx="1">
                  <c:v>79</c:v>
                </c:pt>
                <c:pt idx="2">
                  <c:v>69</c:v>
                </c:pt>
                <c:pt idx="3">
                  <c:v>56</c:v>
                </c:pt>
                <c:pt idx="4">
                  <c:v>71</c:v>
                </c:pt>
                <c:pt idx="5">
                  <c:v>28</c:v>
                </c:pt>
                <c:pt idx="6">
                  <c:v>49</c:v>
                </c:pt>
                <c:pt idx="7">
                  <c:v>73</c:v>
                </c:pt>
                <c:pt idx="8">
                  <c:v>83</c:v>
                </c:pt>
                <c:pt idx="9">
                  <c:v>72</c:v>
                </c:pt>
                <c:pt idx="10">
                  <c:v>77</c:v>
                </c:pt>
                <c:pt idx="11">
                  <c:v>62</c:v>
                </c:pt>
                <c:pt idx="12">
                  <c:v>57</c:v>
                </c:pt>
                <c:pt idx="13">
                  <c:v>52</c:v>
                </c:pt>
                <c:pt idx="14">
                  <c:v>54</c:v>
                </c:pt>
                <c:pt idx="15">
                  <c:v>67</c:v>
                </c:pt>
                <c:pt idx="16">
                  <c:v>70</c:v>
                </c:pt>
                <c:pt idx="17">
                  <c:v>68</c:v>
                </c:pt>
                <c:pt idx="18">
                  <c:v>76</c:v>
                </c:pt>
                <c:pt idx="19">
                  <c:v>57</c:v>
                </c:pt>
                <c:pt idx="20">
                  <c:v>43</c:v>
                </c:pt>
                <c:pt idx="21">
                  <c:v>41</c:v>
                </c:pt>
                <c:pt idx="22">
                  <c:v>40</c:v>
                </c:pt>
                <c:pt idx="23">
                  <c:v>56</c:v>
                </c:pt>
                <c:pt idx="24">
                  <c:v>71</c:v>
                </c:pt>
                <c:pt idx="25">
                  <c:v>86</c:v>
                </c:pt>
                <c:pt idx="26">
                  <c:v>92</c:v>
                </c:pt>
                <c:pt idx="27">
                  <c:v>93</c:v>
                </c:pt>
              </c:numCache>
            </c:numRef>
          </c:val>
          <c:extLst>
            <c:ext xmlns:c16="http://schemas.microsoft.com/office/drawing/2014/chart" uri="{C3380CC4-5D6E-409C-BE32-E72D297353CC}">
              <c16:uniqueId val="{00000005-0688-44A3-8AB6-A10ED5940D2A}"/>
            </c:ext>
          </c:extLst>
        </c:ser>
        <c:dLbls>
          <c:showLegendKey val="0"/>
          <c:showVal val="0"/>
          <c:showCatName val="0"/>
          <c:showSerName val="0"/>
          <c:showPercent val="0"/>
          <c:showBubbleSize val="0"/>
        </c:dLbls>
        <c:axId val="652131280"/>
        <c:axId val="652128000"/>
      </c:areaChart>
      <c:catAx>
        <c:axId val="652131280"/>
        <c:scaling>
          <c:orientation val="minMax"/>
        </c:scaling>
        <c:delete val="0"/>
        <c:axPos val="b"/>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28000"/>
        <c:crosses val="autoZero"/>
        <c:auto val="1"/>
        <c:lblAlgn val="ctr"/>
        <c:lblOffset val="100"/>
        <c:tickLblSkip val="2"/>
        <c:noMultiLvlLbl val="0"/>
      </c:catAx>
      <c:valAx>
        <c:axId val="6521280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Producing Oil Wells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312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Refinery Crude</a:t>
            </a:r>
            <a:r>
              <a:rPr lang="en-US" baseline="0"/>
              <a:t> Oil Receipts by Source, 1960-2017</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'Table P4'!$B$3:$C$3</c:f>
              <c:strCache>
                <c:ptCount val="1"/>
                <c:pt idx="0">
                  <c:v>MONTANA</c:v>
                </c:pt>
              </c:strCache>
            </c:strRef>
          </c:tx>
          <c:spPr>
            <a:solidFill>
              <a:schemeClr val="accent1"/>
            </a:solidFill>
            <a:ln w="25400">
              <a:noFill/>
            </a:ln>
            <a:effectLst/>
          </c:spPr>
          <c:cat>
            <c:numRef>
              <c:f>'Table P4'!$A$7:$A$64</c:f>
              <c:numCache>
                <c:formatCode>0</c:formatCode>
                <c:ptCount val="58"/>
                <c:pt idx="0" formatCode="General">
                  <c:v>1960</c:v>
                </c:pt>
                <c:pt idx="1">
                  <c:v>1961</c:v>
                </c:pt>
                <c:pt idx="2">
                  <c:v>1962</c:v>
                </c:pt>
                <c:pt idx="3">
                  <c:v>1963</c:v>
                </c:pt>
                <c:pt idx="4">
                  <c:v>1964</c:v>
                </c:pt>
                <c:pt idx="5" formatCode="General">
                  <c:v>1965</c:v>
                </c:pt>
                <c:pt idx="6">
                  <c:v>1966</c:v>
                </c:pt>
                <c:pt idx="7">
                  <c:v>1967</c:v>
                </c:pt>
                <c:pt idx="8">
                  <c:v>1968</c:v>
                </c:pt>
                <c:pt idx="9">
                  <c:v>1969</c:v>
                </c:pt>
                <c:pt idx="10" formatCode="General">
                  <c:v>1970</c:v>
                </c:pt>
                <c:pt idx="11">
                  <c:v>1971</c:v>
                </c:pt>
                <c:pt idx="12">
                  <c:v>1972</c:v>
                </c:pt>
                <c:pt idx="13">
                  <c:v>1973</c:v>
                </c:pt>
                <c:pt idx="14">
                  <c:v>1974</c:v>
                </c:pt>
                <c:pt idx="15" formatCode="General">
                  <c:v>1975</c:v>
                </c:pt>
                <c:pt idx="16">
                  <c:v>1976</c:v>
                </c:pt>
                <c:pt idx="17">
                  <c:v>1977</c:v>
                </c:pt>
                <c:pt idx="18">
                  <c:v>1978</c:v>
                </c:pt>
                <c:pt idx="19">
                  <c:v>1979</c:v>
                </c:pt>
                <c:pt idx="20" formatCode="General">
                  <c:v>1980</c:v>
                </c:pt>
                <c:pt idx="21">
                  <c:v>1981</c:v>
                </c:pt>
                <c:pt idx="22">
                  <c:v>1982</c:v>
                </c:pt>
                <c:pt idx="23">
                  <c:v>1983</c:v>
                </c:pt>
                <c:pt idx="24">
                  <c:v>1984</c:v>
                </c:pt>
                <c:pt idx="25" formatCode="General">
                  <c:v>1985</c:v>
                </c:pt>
                <c:pt idx="26">
                  <c:v>1986</c:v>
                </c:pt>
                <c:pt idx="27">
                  <c:v>1987</c:v>
                </c:pt>
                <c:pt idx="28">
                  <c:v>1988</c:v>
                </c:pt>
                <c:pt idx="29">
                  <c:v>1989</c:v>
                </c:pt>
                <c:pt idx="30" formatCode="General">
                  <c:v>1990</c:v>
                </c:pt>
                <c:pt idx="31">
                  <c:v>1991</c:v>
                </c:pt>
                <c:pt idx="32">
                  <c:v>1992</c:v>
                </c:pt>
                <c:pt idx="33">
                  <c:v>1993</c:v>
                </c:pt>
                <c:pt idx="34">
                  <c:v>1994</c:v>
                </c:pt>
                <c:pt idx="35">
                  <c:v>1995</c:v>
                </c:pt>
                <c:pt idx="36">
                  <c:v>1996</c:v>
                </c:pt>
                <c:pt idx="37">
                  <c:v>1997</c:v>
                </c:pt>
                <c:pt idx="38">
                  <c:v>1998</c:v>
                </c:pt>
                <c:pt idx="39">
                  <c:v>1999</c:v>
                </c:pt>
                <c:pt idx="40">
                  <c:v>2000</c:v>
                </c:pt>
                <c:pt idx="41" formatCode="General">
                  <c:v>2001</c:v>
                </c:pt>
                <c:pt idx="42" formatCode="General">
                  <c:v>2002</c:v>
                </c:pt>
                <c:pt idx="43" formatCode="General">
                  <c:v>2003</c:v>
                </c:pt>
                <c:pt idx="44" formatCode="General">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numCache>
            </c:numRef>
          </c:cat>
          <c:val>
            <c:numRef>
              <c:f>'Table P4'!$B$7:$B$64</c:f>
              <c:numCache>
                <c:formatCode>#,##0</c:formatCode>
                <c:ptCount val="58"/>
                <c:pt idx="0">
                  <c:v>10531</c:v>
                </c:pt>
                <c:pt idx="1">
                  <c:v>9797</c:v>
                </c:pt>
                <c:pt idx="2">
                  <c:v>11175</c:v>
                </c:pt>
                <c:pt idx="3">
                  <c:v>11798</c:v>
                </c:pt>
                <c:pt idx="4">
                  <c:v>12292</c:v>
                </c:pt>
                <c:pt idx="5">
                  <c:v>11971</c:v>
                </c:pt>
                <c:pt idx="6">
                  <c:v>10626</c:v>
                </c:pt>
                <c:pt idx="7">
                  <c:v>10632</c:v>
                </c:pt>
                <c:pt idx="8">
                  <c:v>9690</c:v>
                </c:pt>
                <c:pt idx="9">
                  <c:v>9465</c:v>
                </c:pt>
                <c:pt idx="10">
                  <c:v>9080</c:v>
                </c:pt>
                <c:pt idx="11">
                  <c:v>9262</c:v>
                </c:pt>
                <c:pt idx="12">
                  <c:v>8194</c:v>
                </c:pt>
                <c:pt idx="13">
                  <c:v>8437</c:v>
                </c:pt>
                <c:pt idx="14">
                  <c:v>7989</c:v>
                </c:pt>
                <c:pt idx="15">
                  <c:v>8002</c:v>
                </c:pt>
                <c:pt idx="16">
                  <c:v>8517</c:v>
                </c:pt>
                <c:pt idx="17">
                  <c:v>8928</c:v>
                </c:pt>
                <c:pt idx="18">
                  <c:v>8848</c:v>
                </c:pt>
                <c:pt idx="19">
                  <c:v>8668</c:v>
                </c:pt>
                <c:pt idx="20">
                  <c:v>8016</c:v>
                </c:pt>
                <c:pt idx="21">
                  <c:v>8691</c:v>
                </c:pt>
                <c:pt idx="22">
                  <c:v>8653</c:v>
                </c:pt>
                <c:pt idx="23">
                  <c:v>7120</c:v>
                </c:pt>
                <c:pt idx="24">
                  <c:v>7821</c:v>
                </c:pt>
                <c:pt idx="25">
                  <c:v>7804</c:v>
                </c:pt>
                <c:pt idx="26">
                  <c:v>6019</c:v>
                </c:pt>
                <c:pt idx="27">
                  <c:v>4993</c:v>
                </c:pt>
                <c:pt idx="28">
                  <c:v>4607</c:v>
                </c:pt>
                <c:pt idx="29">
                  <c:v>4475</c:v>
                </c:pt>
                <c:pt idx="30">
                  <c:v>4057</c:v>
                </c:pt>
                <c:pt idx="31">
                  <c:v>4272</c:v>
                </c:pt>
                <c:pt idx="32">
                  <c:v>3907.44</c:v>
                </c:pt>
                <c:pt idx="33">
                  <c:v>3395.3780000000002</c:v>
                </c:pt>
                <c:pt idx="34">
                  <c:v>3108.9380000000001</c:v>
                </c:pt>
                <c:pt idx="35">
                  <c:v>3041.5650000000001</c:v>
                </c:pt>
                <c:pt idx="36">
                  <c:v>3033.4090000000001</c:v>
                </c:pt>
                <c:pt idx="37">
                  <c:v>3177.7910000000002</c:v>
                </c:pt>
                <c:pt idx="38">
                  <c:v>3202.73</c:v>
                </c:pt>
                <c:pt idx="39">
                  <c:v>3162.1970000000001</c:v>
                </c:pt>
                <c:pt idx="40">
                  <c:v>3520</c:v>
                </c:pt>
                <c:pt idx="41">
                  <c:v>2702.1891440000004</c:v>
                </c:pt>
                <c:pt idx="42">
                  <c:v>1733.4259999999999</c:v>
                </c:pt>
                <c:pt idx="43">
                  <c:v>1331.7460000000001</c:v>
                </c:pt>
                <c:pt idx="44">
                  <c:v>1258.1389999999999</c:v>
                </c:pt>
                <c:pt idx="45">
                  <c:v>1377.681</c:v>
                </c:pt>
                <c:pt idx="46">
                  <c:v>1229.354</c:v>
                </c:pt>
                <c:pt idx="47">
                  <c:v>1245.771</c:v>
                </c:pt>
                <c:pt idx="48">
                  <c:v>1643.9090000000001</c:v>
                </c:pt>
                <c:pt idx="49">
                  <c:v>1589.097</c:v>
                </c:pt>
                <c:pt idx="50">
                  <c:v>1574.3620000000001</c:v>
                </c:pt>
                <c:pt idx="51">
                  <c:v>1653.194</c:v>
                </c:pt>
                <c:pt idx="52">
                  <c:v>1659.6130000000001</c:v>
                </c:pt>
                <c:pt idx="53">
                  <c:v>1434.1020000000001</c:v>
                </c:pt>
                <c:pt idx="54">
                  <c:v>1479.92</c:v>
                </c:pt>
                <c:pt idx="55">
                  <c:v>1483.4469999999999</c:v>
                </c:pt>
                <c:pt idx="56">
                  <c:v>1171.5039999999999</c:v>
                </c:pt>
                <c:pt idx="57">
                  <c:v>1192.453</c:v>
                </c:pt>
              </c:numCache>
            </c:numRef>
          </c:val>
          <c:extLst>
            <c:ext xmlns:c16="http://schemas.microsoft.com/office/drawing/2014/chart" uri="{C3380CC4-5D6E-409C-BE32-E72D297353CC}">
              <c16:uniqueId val="{00000001-0859-4708-BABC-2F3EEFF40B73}"/>
            </c:ext>
          </c:extLst>
        </c:ser>
        <c:ser>
          <c:idx val="1"/>
          <c:order val="1"/>
          <c:tx>
            <c:strRef>
              <c:f>'Table P4'!$D$3:$E$3</c:f>
              <c:strCache>
                <c:ptCount val="1"/>
                <c:pt idx="0">
                  <c:v>WYOMING</c:v>
                </c:pt>
              </c:strCache>
            </c:strRef>
          </c:tx>
          <c:spPr>
            <a:solidFill>
              <a:schemeClr val="accent2"/>
            </a:solidFill>
            <a:ln w="25400">
              <a:noFill/>
            </a:ln>
            <a:effectLst/>
          </c:spPr>
          <c:cat>
            <c:numRef>
              <c:f>'Table P4'!$A$7:$A$64</c:f>
              <c:numCache>
                <c:formatCode>0</c:formatCode>
                <c:ptCount val="58"/>
                <c:pt idx="0" formatCode="General">
                  <c:v>1960</c:v>
                </c:pt>
                <c:pt idx="1">
                  <c:v>1961</c:v>
                </c:pt>
                <c:pt idx="2">
                  <c:v>1962</c:v>
                </c:pt>
                <c:pt idx="3">
                  <c:v>1963</c:v>
                </c:pt>
                <c:pt idx="4">
                  <c:v>1964</c:v>
                </c:pt>
                <c:pt idx="5" formatCode="General">
                  <c:v>1965</c:v>
                </c:pt>
                <c:pt idx="6">
                  <c:v>1966</c:v>
                </c:pt>
                <c:pt idx="7">
                  <c:v>1967</c:v>
                </c:pt>
                <c:pt idx="8">
                  <c:v>1968</c:v>
                </c:pt>
                <c:pt idx="9">
                  <c:v>1969</c:v>
                </c:pt>
                <c:pt idx="10" formatCode="General">
                  <c:v>1970</c:v>
                </c:pt>
                <c:pt idx="11">
                  <c:v>1971</c:v>
                </c:pt>
                <c:pt idx="12">
                  <c:v>1972</c:v>
                </c:pt>
                <c:pt idx="13">
                  <c:v>1973</c:v>
                </c:pt>
                <c:pt idx="14">
                  <c:v>1974</c:v>
                </c:pt>
                <c:pt idx="15" formatCode="General">
                  <c:v>1975</c:v>
                </c:pt>
                <c:pt idx="16">
                  <c:v>1976</c:v>
                </c:pt>
                <c:pt idx="17">
                  <c:v>1977</c:v>
                </c:pt>
                <c:pt idx="18">
                  <c:v>1978</c:v>
                </c:pt>
                <c:pt idx="19">
                  <c:v>1979</c:v>
                </c:pt>
                <c:pt idx="20" formatCode="General">
                  <c:v>1980</c:v>
                </c:pt>
                <c:pt idx="21">
                  <c:v>1981</c:v>
                </c:pt>
                <c:pt idx="22">
                  <c:v>1982</c:v>
                </c:pt>
                <c:pt idx="23">
                  <c:v>1983</c:v>
                </c:pt>
                <c:pt idx="24">
                  <c:v>1984</c:v>
                </c:pt>
                <c:pt idx="25" formatCode="General">
                  <c:v>1985</c:v>
                </c:pt>
                <c:pt idx="26">
                  <c:v>1986</c:v>
                </c:pt>
                <c:pt idx="27">
                  <c:v>1987</c:v>
                </c:pt>
                <c:pt idx="28">
                  <c:v>1988</c:v>
                </c:pt>
                <c:pt idx="29">
                  <c:v>1989</c:v>
                </c:pt>
                <c:pt idx="30" formatCode="General">
                  <c:v>1990</c:v>
                </c:pt>
                <c:pt idx="31">
                  <c:v>1991</c:v>
                </c:pt>
                <c:pt idx="32">
                  <c:v>1992</c:v>
                </c:pt>
                <c:pt idx="33">
                  <c:v>1993</c:v>
                </c:pt>
                <c:pt idx="34">
                  <c:v>1994</c:v>
                </c:pt>
                <c:pt idx="35">
                  <c:v>1995</c:v>
                </c:pt>
                <c:pt idx="36">
                  <c:v>1996</c:v>
                </c:pt>
                <c:pt idx="37">
                  <c:v>1997</c:v>
                </c:pt>
                <c:pt idx="38">
                  <c:v>1998</c:v>
                </c:pt>
                <c:pt idx="39">
                  <c:v>1999</c:v>
                </c:pt>
                <c:pt idx="40">
                  <c:v>2000</c:v>
                </c:pt>
                <c:pt idx="41" formatCode="General">
                  <c:v>2001</c:v>
                </c:pt>
                <c:pt idx="42" formatCode="General">
                  <c:v>2002</c:v>
                </c:pt>
                <c:pt idx="43" formatCode="General">
                  <c:v>2003</c:v>
                </c:pt>
                <c:pt idx="44" formatCode="General">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numCache>
            </c:numRef>
          </c:cat>
          <c:val>
            <c:numRef>
              <c:f>'Table P4'!$D$7:$D$64</c:f>
              <c:numCache>
                <c:formatCode>#,##0</c:formatCode>
                <c:ptCount val="58"/>
                <c:pt idx="0">
                  <c:v>14383</c:v>
                </c:pt>
                <c:pt idx="1">
                  <c:v>14038</c:v>
                </c:pt>
                <c:pt idx="2">
                  <c:v>16708</c:v>
                </c:pt>
                <c:pt idx="3">
                  <c:v>14745</c:v>
                </c:pt>
                <c:pt idx="4">
                  <c:v>15714</c:v>
                </c:pt>
                <c:pt idx="5">
                  <c:v>16416</c:v>
                </c:pt>
                <c:pt idx="6">
                  <c:v>18120</c:v>
                </c:pt>
                <c:pt idx="7">
                  <c:v>21393</c:v>
                </c:pt>
                <c:pt idx="8">
                  <c:v>20915</c:v>
                </c:pt>
                <c:pt idx="9">
                  <c:v>22130</c:v>
                </c:pt>
                <c:pt idx="10">
                  <c:v>19342</c:v>
                </c:pt>
                <c:pt idx="11">
                  <c:v>19732</c:v>
                </c:pt>
                <c:pt idx="12">
                  <c:v>19241</c:v>
                </c:pt>
                <c:pt idx="13">
                  <c:v>18235</c:v>
                </c:pt>
                <c:pt idx="14">
                  <c:v>16949</c:v>
                </c:pt>
                <c:pt idx="15">
                  <c:v>19465</c:v>
                </c:pt>
                <c:pt idx="16">
                  <c:v>18311</c:v>
                </c:pt>
                <c:pt idx="17">
                  <c:v>18248</c:v>
                </c:pt>
                <c:pt idx="18">
                  <c:v>17513</c:v>
                </c:pt>
                <c:pt idx="19">
                  <c:v>18368</c:v>
                </c:pt>
                <c:pt idx="20">
                  <c:v>19050</c:v>
                </c:pt>
                <c:pt idx="21">
                  <c:v>18298</c:v>
                </c:pt>
                <c:pt idx="22">
                  <c:v>18178</c:v>
                </c:pt>
                <c:pt idx="23">
                  <c:v>19183</c:v>
                </c:pt>
                <c:pt idx="24">
                  <c:v>20552</c:v>
                </c:pt>
                <c:pt idx="25">
                  <c:v>17258</c:v>
                </c:pt>
                <c:pt idx="26">
                  <c:v>13795</c:v>
                </c:pt>
                <c:pt idx="27">
                  <c:v>13758</c:v>
                </c:pt>
                <c:pt idx="28">
                  <c:v>14907</c:v>
                </c:pt>
                <c:pt idx="29">
                  <c:v>16675</c:v>
                </c:pt>
                <c:pt idx="30">
                  <c:v>16431</c:v>
                </c:pt>
                <c:pt idx="31">
                  <c:v>15031</c:v>
                </c:pt>
                <c:pt idx="32">
                  <c:v>14820.239</c:v>
                </c:pt>
                <c:pt idx="33">
                  <c:v>15116.355</c:v>
                </c:pt>
                <c:pt idx="34">
                  <c:v>11864.539000000001</c:v>
                </c:pt>
                <c:pt idx="35">
                  <c:v>10074.062</c:v>
                </c:pt>
                <c:pt idx="36">
                  <c:v>9686.3719999999994</c:v>
                </c:pt>
                <c:pt idx="37">
                  <c:v>12840.484</c:v>
                </c:pt>
                <c:pt idx="38">
                  <c:v>13067.038</c:v>
                </c:pt>
                <c:pt idx="39">
                  <c:v>12623.359</c:v>
                </c:pt>
                <c:pt idx="40">
                  <c:v>13578.763000000001</c:v>
                </c:pt>
                <c:pt idx="41">
                  <c:v>11947.019856000001</c:v>
                </c:pt>
                <c:pt idx="42">
                  <c:v>11099.944</c:v>
                </c:pt>
                <c:pt idx="43">
                  <c:v>9549.6020000000008</c:v>
                </c:pt>
                <c:pt idx="44">
                  <c:v>9581.4429999999993</c:v>
                </c:pt>
                <c:pt idx="45">
                  <c:v>9372.5120000000006</c:v>
                </c:pt>
                <c:pt idx="46">
                  <c:v>8626.3919999999998</c:v>
                </c:pt>
                <c:pt idx="47">
                  <c:v>7633.1940000000004</c:v>
                </c:pt>
                <c:pt idx="48">
                  <c:v>7576.2719999999999</c:v>
                </c:pt>
                <c:pt idx="49">
                  <c:v>8374.1200000000008</c:v>
                </c:pt>
                <c:pt idx="50">
                  <c:v>7905.2640000000001</c:v>
                </c:pt>
                <c:pt idx="51">
                  <c:v>5858.7520000000004</c:v>
                </c:pt>
                <c:pt idx="52">
                  <c:v>7406.3490000000002</c:v>
                </c:pt>
                <c:pt idx="53">
                  <c:v>7126.473</c:v>
                </c:pt>
                <c:pt idx="54">
                  <c:v>6116.4340000000002</c:v>
                </c:pt>
                <c:pt idx="55">
                  <c:v>6574.3159999999998</c:v>
                </c:pt>
                <c:pt idx="56">
                  <c:v>4635.9489999999996</c:v>
                </c:pt>
                <c:pt idx="57">
                  <c:v>3343.7150000000001</c:v>
                </c:pt>
              </c:numCache>
            </c:numRef>
          </c:val>
          <c:extLst>
            <c:ext xmlns:c16="http://schemas.microsoft.com/office/drawing/2014/chart" uri="{C3380CC4-5D6E-409C-BE32-E72D297353CC}">
              <c16:uniqueId val="{00000002-0859-4708-BABC-2F3EEFF40B73}"/>
            </c:ext>
          </c:extLst>
        </c:ser>
        <c:ser>
          <c:idx val="2"/>
          <c:order val="2"/>
          <c:tx>
            <c:strRef>
              <c:f>'Table P4'!$F$3:$G$3</c:f>
              <c:strCache>
                <c:ptCount val="1"/>
                <c:pt idx="0">
                  <c:v>CANADA</c:v>
                </c:pt>
              </c:strCache>
            </c:strRef>
          </c:tx>
          <c:spPr>
            <a:solidFill>
              <a:schemeClr val="accent3"/>
            </a:solidFill>
            <a:ln w="25400">
              <a:noFill/>
            </a:ln>
            <a:effectLst/>
          </c:spPr>
          <c:cat>
            <c:numRef>
              <c:f>'Table P4'!$A$7:$A$64</c:f>
              <c:numCache>
                <c:formatCode>0</c:formatCode>
                <c:ptCount val="58"/>
                <c:pt idx="0" formatCode="General">
                  <c:v>1960</c:v>
                </c:pt>
                <c:pt idx="1">
                  <c:v>1961</c:v>
                </c:pt>
                <c:pt idx="2">
                  <c:v>1962</c:v>
                </c:pt>
                <c:pt idx="3">
                  <c:v>1963</c:v>
                </c:pt>
                <c:pt idx="4">
                  <c:v>1964</c:v>
                </c:pt>
                <c:pt idx="5" formatCode="General">
                  <c:v>1965</c:v>
                </c:pt>
                <c:pt idx="6">
                  <c:v>1966</c:v>
                </c:pt>
                <c:pt idx="7">
                  <c:v>1967</c:v>
                </c:pt>
                <c:pt idx="8">
                  <c:v>1968</c:v>
                </c:pt>
                <c:pt idx="9">
                  <c:v>1969</c:v>
                </c:pt>
                <c:pt idx="10" formatCode="General">
                  <c:v>1970</c:v>
                </c:pt>
                <c:pt idx="11">
                  <c:v>1971</c:v>
                </c:pt>
                <c:pt idx="12">
                  <c:v>1972</c:v>
                </c:pt>
                <c:pt idx="13">
                  <c:v>1973</c:v>
                </c:pt>
                <c:pt idx="14">
                  <c:v>1974</c:v>
                </c:pt>
                <c:pt idx="15" formatCode="General">
                  <c:v>1975</c:v>
                </c:pt>
                <c:pt idx="16">
                  <c:v>1976</c:v>
                </c:pt>
                <c:pt idx="17">
                  <c:v>1977</c:v>
                </c:pt>
                <c:pt idx="18">
                  <c:v>1978</c:v>
                </c:pt>
                <c:pt idx="19">
                  <c:v>1979</c:v>
                </c:pt>
                <c:pt idx="20" formatCode="General">
                  <c:v>1980</c:v>
                </c:pt>
                <c:pt idx="21">
                  <c:v>1981</c:v>
                </c:pt>
                <c:pt idx="22">
                  <c:v>1982</c:v>
                </c:pt>
                <c:pt idx="23">
                  <c:v>1983</c:v>
                </c:pt>
                <c:pt idx="24">
                  <c:v>1984</c:v>
                </c:pt>
                <c:pt idx="25" formatCode="General">
                  <c:v>1985</c:v>
                </c:pt>
                <c:pt idx="26">
                  <c:v>1986</c:v>
                </c:pt>
                <c:pt idx="27">
                  <c:v>1987</c:v>
                </c:pt>
                <c:pt idx="28">
                  <c:v>1988</c:v>
                </c:pt>
                <c:pt idx="29">
                  <c:v>1989</c:v>
                </c:pt>
                <c:pt idx="30" formatCode="General">
                  <c:v>1990</c:v>
                </c:pt>
                <c:pt idx="31">
                  <c:v>1991</c:v>
                </c:pt>
                <c:pt idx="32">
                  <c:v>1992</c:v>
                </c:pt>
                <c:pt idx="33">
                  <c:v>1993</c:v>
                </c:pt>
                <c:pt idx="34">
                  <c:v>1994</c:v>
                </c:pt>
                <c:pt idx="35">
                  <c:v>1995</c:v>
                </c:pt>
                <c:pt idx="36">
                  <c:v>1996</c:v>
                </c:pt>
                <c:pt idx="37">
                  <c:v>1997</c:v>
                </c:pt>
                <c:pt idx="38">
                  <c:v>1998</c:v>
                </c:pt>
                <c:pt idx="39">
                  <c:v>1999</c:v>
                </c:pt>
                <c:pt idx="40">
                  <c:v>2000</c:v>
                </c:pt>
                <c:pt idx="41" formatCode="General">
                  <c:v>2001</c:v>
                </c:pt>
                <c:pt idx="42" formatCode="General">
                  <c:v>2002</c:v>
                </c:pt>
                <c:pt idx="43" formatCode="General">
                  <c:v>2003</c:v>
                </c:pt>
                <c:pt idx="44" formatCode="General">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numCache>
            </c:numRef>
          </c:cat>
          <c:val>
            <c:numRef>
              <c:f>'Table P4'!$F$7:$F$64</c:f>
              <c:numCache>
                <c:formatCode>0</c:formatCode>
                <c:ptCount val="58"/>
                <c:pt idx="0">
                  <c:v>21</c:v>
                </c:pt>
                <c:pt idx="1">
                  <c:v>33</c:v>
                </c:pt>
                <c:pt idx="2">
                  <c:v>266</c:v>
                </c:pt>
                <c:pt idx="3" formatCode="#,##0">
                  <c:v>1553</c:v>
                </c:pt>
                <c:pt idx="4" formatCode="#,##0">
                  <c:v>4002</c:v>
                </c:pt>
                <c:pt idx="5" formatCode="#,##0">
                  <c:v>4654</c:v>
                </c:pt>
                <c:pt idx="6" formatCode="#,##0">
                  <c:v>4684</c:v>
                </c:pt>
                <c:pt idx="7" formatCode="#,##0">
                  <c:v>5052</c:v>
                </c:pt>
                <c:pt idx="8" formatCode="#,##0">
                  <c:v>10347</c:v>
                </c:pt>
                <c:pt idx="9" formatCode="#,##0">
                  <c:v>8843</c:v>
                </c:pt>
                <c:pt idx="10" formatCode="#,##0">
                  <c:v>13908</c:v>
                </c:pt>
                <c:pt idx="11" formatCode="#,##0">
                  <c:v>16003</c:v>
                </c:pt>
                <c:pt idx="12" formatCode="#,##0">
                  <c:v>21156</c:v>
                </c:pt>
                <c:pt idx="13" formatCode="#,##0">
                  <c:v>24295</c:v>
                </c:pt>
                <c:pt idx="14" formatCode="#,##0">
                  <c:v>23115</c:v>
                </c:pt>
                <c:pt idx="15" formatCode="#,##0">
                  <c:v>20690</c:v>
                </c:pt>
                <c:pt idx="16" formatCode="#,##0">
                  <c:v>23494</c:v>
                </c:pt>
                <c:pt idx="17" formatCode="#,##0">
                  <c:v>20921</c:v>
                </c:pt>
                <c:pt idx="18" formatCode="#,##0">
                  <c:v>21369</c:v>
                </c:pt>
                <c:pt idx="19" formatCode="#,##0">
                  <c:v>23578</c:v>
                </c:pt>
                <c:pt idx="20" formatCode="#,##0">
                  <c:v>17627</c:v>
                </c:pt>
                <c:pt idx="21" formatCode="#,##0">
                  <c:v>11797</c:v>
                </c:pt>
                <c:pt idx="22" formatCode="#,##0">
                  <c:v>15402</c:v>
                </c:pt>
                <c:pt idx="23" formatCode="#,##0">
                  <c:v>15584</c:v>
                </c:pt>
                <c:pt idx="24" formatCode="#,##0">
                  <c:v>14516</c:v>
                </c:pt>
                <c:pt idx="25" formatCode="#,##0">
                  <c:v>16075</c:v>
                </c:pt>
                <c:pt idx="26" formatCode="#,##0">
                  <c:v>22778</c:v>
                </c:pt>
                <c:pt idx="27" formatCode="#,##0">
                  <c:v>24396</c:v>
                </c:pt>
                <c:pt idx="28" formatCode="#,##0">
                  <c:v>24306</c:v>
                </c:pt>
                <c:pt idx="29" formatCode="#,##0">
                  <c:v>25480</c:v>
                </c:pt>
                <c:pt idx="30" formatCode="#,##0">
                  <c:v>27271</c:v>
                </c:pt>
                <c:pt idx="31" formatCode="#,##0">
                  <c:v>26991</c:v>
                </c:pt>
                <c:pt idx="32" formatCode="#,##0">
                  <c:v>28109.780999999999</c:v>
                </c:pt>
                <c:pt idx="33" formatCode="#,##0">
                  <c:v>30976.781999999999</c:v>
                </c:pt>
                <c:pt idx="34" formatCode="#,##0">
                  <c:v>37383.449999999997</c:v>
                </c:pt>
                <c:pt idx="35" formatCode="#,##0">
                  <c:v>38265.544999999998</c:v>
                </c:pt>
                <c:pt idx="36" formatCode="#,##0">
                  <c:v>42549.014000000003</c:v>
                </c:pt>
                <c:pt idx="37" formatCode="#,##0">
                  <c:v>39295.769</c:v>
                </c:pt>
                <c:pt idx="38" formatCode="#,##0">
                  <c:v>39449.284</c:v>
                </c:pt>
                <c:pt idx="39" formatCode="#,##0">
                  <c:v>40986.17</c:v>
                </c:pt>
                <c:pt idx="40" formatCode="#,##0">
                  <c:v>42281.298999999999</c:v>
                </c:pt>
                <c:pt idx="41" formatCode="#,##0">
                  <c:v>42950.076999999997</c:v>
                </c:pt>
                <c:pt idx="42" formatCode="#,##0">
                  <c:v>48129.872000000003</c:v>
                </c:pt>
                <c:pt idx="43" formatCode="#,##0">
                  <c:v>48956.786999999997</c:v>
                </c:pt>
                <c:pt idx="44" formatCode="#,##0">
                  <c:v>52964.968000000001</c:v>
                </c:pt>
                <c:pt idx="45" formatCode="#,##0">
                  <c:v>52544.964</c:v>
                </c:pt>
                <c:pt idx="46" formatCode="#,##0">
                  <c:v>54042.983</c:v>
                </c:pt>
                <c:pt idx="47" formatCode="#,##0">
                  <c:v>50278.701000000001</c:v>
                </c:pt>
                <c:pt idx="48" formatCode="#,##0">
                  <c:v>53788.673000000003</c:v>
                </c:pt>
                <c:pt idx="49" formatCode="#,##0">
                  <c:v>51598.851999999999</c:v>
                </c:pt>
                <c:pt idx="50" formatCode="#,##0">
                  <c:v>52960.309000000001</c:v>
                </c:pt>
                <c:pt idx="51" formatCode="#,##0">
                  <c:v>53927.499000000003</c:v>
                </c:pt>
                <c:pt idx="52" formatCode="#,##0">
                  <c:v>52191.106</c:v>
                </c:pt>
                <c:pt idx="53" formatCode="#,##0">
                  <c:v>55101.997000000003</c:v>
                </c:pt>
                <c:pt idx="54" formatCode="#,##0">
                  <c:v>55702.34</c:v>
                </c:pt>
                <c:pt idx="55" formatCode="#,##0">
                  <c:v>60123.002</c:v>
                </c:pt>
                <c:pt idx="56" formatCode="#,##0">
                  <c:v>60792.286</c:v>
                </c:pt>
                <c:pt idx="57" formatCode="#,##0">
                  <c:v>61046.101000000002</c:v>
                </c:pt>
              </c:numCache>
            </c:numRef>
          </c:val>
          <c:extLst>
            <c:ext xmlns:c16="http://schemas.microsoft.com/office/drawing/2014/chart" uri="{C3380CC4-5D6E-409C-BE32-E72D297353CC}">
              <c16:uniqueId val="{00000003-0859-4708-BABC-2F3EEFF40B73}"/>
            </c:ext>
          </c:extLst>
        </c:ser>
        <c:ser>
          <c:idx val="3"/>
          <c:order val="3"/>
          <c:tx>
            <c:strRef>
              <c:f>'Table P4'!$H$3:$I$3</c:f>
              <c:strCache>
                <c:ptCount val="1"/>
                <c:pt idx="0">
                  <c:v>NORTH DAKOTA</c:v>
                </c:pt>
              </c:strCache>
            </c:strRef>
          </c:tx>
          <c:spPr>
            <a:solidFill>
              <a:schemeClr val="accent4"/>
            </a:solidFill>
            <a:ln w="25400">
              <a:noFill/>
            </a:ln>
            <a:effectLst/>
          </c:spPr>
          <c:cat>
            <c:numRef>
              <c:f>'Table P4'!$A$7:$A$64</c:f>
              <c:numCache>
                <c:formatCode>0</c:formatCode>
                <c:ptCount val="58"/>
                <c:pt idx="0" formatCode="General">
                  <c:v>1960</c:v>
                </c:pt>
                <c:pt idx="1">
                  <c:v>1961</c:v>
                </c:pt>
                <c:pt idx="2">
                  <c:v>1962</c:v>
                </c:pt>
                <c:pt idx="3">
                  <c:v>1963</c:v>
                </c:pt>
                <c:pt idx="4">
                  <c:v>1964</c:v>
                </c:pt>
                <c:pt idx="5" formatCode="General">
                  <c:v>1965</c:v>
                </c:pt>
                <c:pt idx="6">
                  <c:v>1966</c:v>
                </c:pt>
                <c:pt idx="7">
                  <c:v>1967</c:v>
                </c:pt>
                <c:pt idx="8">
                  <c:v>1968</c:v>
                </c:pt>
                <c:pt idx="9">
                  <c:v>1969</c:v>
                </c:pt>
                <c:pt idx="10" formatCode="General">
                  <c:v>1970</c:v>
                </c:pt>
                <c:pt idx="11">
                  <c:v>1971</c:v>
                </c:pt>
                <c:pt idx="12">
                  <c:v>1972</c:v>
                </c:pt>
                <c:pt idx="13">
                  <c:v>1973</c:v>
                </c:pt>
                <c:pt idx="14">
                  <c:v>1974</c:v>
                </c:pt>
                <c:pt idx="15" formatCode="General">
                  <c:v>1975</c:v>
                </c:pt>
                <c:pt idx="16">
                  <c:v>1976</c:v>
                </c:pt>
                <c:pt idx="17">
                  <c:v>1977</c:v>
                </c:pt>
                <c:pt idx="18">
                  <c:v>1978</c:v>
                </c:pt>
                <c:pt idx="19">
                  <c:v>1979</c:v>
                </c:pt>
                <c:pt idx="20" formatCode="General">
                  <c:v>1980</c:v>
                </c:pt>
                <c:pt idx="21">
                  <c:v>1981</c:v>
                </c:pt>
                <c:pt idx="22">
                  <c:v>1982</c:v>
                </c:pt>
                <c:pt idx="23">
                  <c:v>1983</c:v>
                </c:pt>
                <c:pt idx="24">
                  <c:v>1984</c:v>
                </c:pt>
                <c:pt idx="25" formatCode="General">
                  <c:v>1985</c:v>
                </c:pt>
                <c:pt idx="26">
                  <c:v>1986</c:v>
                </c:pt>
                <c:pt idx="27">
                  <c:v>1987</c:v>
                </c:pt>
                <c:pt idx="28">
                  <c:v>1988</c:v>
                </c:pt>
                <c:pt idx="29">
                  <c:v>1989</c:v>
                </c:pt>
                <c:pt idx="30" formatCode="General">
                  <c:v>1990</c:v>
                </c:pt>
                <c:pt idx="31">
                  <c:v>1991</c:v>
                </c:pt>
                <c:pt idx="32">
                  <c:v>1992</c:v>
                </c:pt>
                <c:pt idx="33">
                  <c:v>1993</c:v>
                </c:pt>
                <c:pt idx="34">
                  <c:v>1994</c:v>
                </c:pt>
                <c:pt idx="35">
                  <c:v>1995</c:v>
                </c:pt>
                <c:pt idx="36">
                  <c:v>1996</c:v>
                </c:pt>
                <c:pt idx="37">
                  <c:v>1997</c:v>
                </c:pt>
                <c:pt idx="38">
                  <c:v>1998</c:v>
                </c:pt>
                <c:pt idx="39">
                  <c:v>1999</c:v>
                </c:pt>
                <c:pt idx="40">
                  <c:v>2000</c:v>
                </c:pt>
                <c:pt idx="41" formatCode="General">
                  <c:v>2001</c:v>
                </c:pt>
                <c:pt idx="42" formatCode="General">
                  <c:v>2002</c:v>
                </c:pt>
                <c:pt idx="43" formatCode="General">
                  <c:v>2003</c:v>
                </c:pt>
                <c:pt idx="44" formatCode="General">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numCache>
            </c:numRef>
          </c:cat>
          <c:val>
            <c:numRef>
              <c:f>'Table P4'!$H$7:$H$64</c:f>
              <c:numCache>
                <c:formatCode>General</c:formatCode>
                <c:ptCount val="58"/>
                <c:pt idx="17">
                  <c:v>200</c:v>
                </c:pt>
                <c:pt idx="18">
                  <c:v>69</c:v>
                </c:pt>
                <c:pt idx="19">
                  <c:v>6</c:v>
                </c:pt>
                <c:pt idx="20">
                  <c:v>25</c:v>
                </c:pt>
                <c:pt idx="21">
                  <c:v>14</c:v>
                </c:pt>
                <c:pt idx="23">
                  <c:v>45</c:v>
                </c:pt>
                <c:pt idx="24">
                  <c:v>55</c:v>
                </c:pt>
                <c:pt idx="25">
                  <c:v>10</c:v>
                </c:pt>
                <c:pt idx="49" formatCode="#,##0">
                  <c:v>10.68</c:v>
                </c:pt>
              </c:numCache>
            </c:numRef>
          </c:val>
          <c:extLst>
            <c:ext xmlns:c16="http://schemas.microsoft.com/office/drawing/2014/chart" uri="{C3380CC4-5D6E-409C-BE32-E72D297353CC}">
              <c16:uniqueId val="{00000004-0859-4708-BABC-2F3EEFF40B73}"/>
            </c:ext>
          </c:extLst>
        </c:ser>
        <c:dLbls>
          <c:showLegendKey val="0"/>
          <c:showVal val="0"/>
          <c:showCatName val="0"/>
          <c:showSerName val="0"/>
          <c:showPercent val="0"/>
          <c:showBubbleSize val="0"/>
        </c:dLbls>
        <c:axId val="442200712"/>
        <c:axId val="442204320"/>
      </c:areaChart>
      <c:catAx>
        <c:axId val="4422007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2204320"/>
        <c:crosses val="autoZero"/>
        <c:auto val="1"/>
        <c:lblAlgn val="ctr"/>
        <c:lblOffset val="100"/>
        <c:noMultiLvlLbl val="0"/>
      </c:catAx>
      <c:valAx>
        <c:axId val="442204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a:t>
                </a:r>
                <a:r>
                  <a:rPr lang="en-US" baseline="0"/>
                  <a:t> of barrels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22007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Refinery Crude Oil Receipts by Source, </a:t>
            </a:r>
          </a:p>
          <a:p>
            <a:pPr>
              <a:defRPr/>
            </a:pPr>
            <a:r>
              <a:rPr lang="en-US"/>
              <a:t>2013-2017</a:t>
            </a:r>
            <a:r>
              <a:rPr lang="en-US" baseline="0"/>
              <a:t> Average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'Table P5'!$A$3</c:f>
              <c:strCache>
                <c:ptCount val="1"/>
                <c:pt idx="0">
                  <c:v>Montana</c:v>
                </c:pt>
              </c:strCache>
            </c:strRef>
          </c:tx>
          <c:spPr>
            <a:solidFill>
              <a:schemeClr val="accent1"/>
            </a:solidFill>
            <a:ln>
              <a:noFill/>
            </a:ln>
            <a:effectLst/>
          </c:spPr>
          <c:invertIfNegative val="0"/>
          <c:cat>
            <c:strRef>
              <c:f>('Table P5'!$B$2,'Table P5'!$D$2,'Table P5'!$F$2,'Table P5'!$H$2)</c:f>
              <c:strCache>
                <c:ptCount val="4"/>
                <c:pt idx="0">
                  <c:v>CHS Inc.</c:v>
                </c:pt>
                <c:pt idx="1">
                  <c:v>Phillips 66</c:v>
                </c:pt>
                <c:pt idx="2">
                  <c:v>Exxon</c:v>
                </c:pt>
                <c:pt idx="3">
                  <c:v>Calumet MT</c:v>
                </c:pt>
              </c:strCache>
            </c:strRef>
          </c:cat>
          <c:val>
            <c:numRef>
              <c:f>('Table P5'!$B$3,'Table P5'!$D$3,'Table P5'!$F$3,'Table P5'!$H$3)</c:f>
              <c:numCache>
                <c:formatCode>#,##0</c:formatCode>
                <c:ptCount val="4"/>
                <c:pt idx="0">
                  <c:v>1134506.2</c:v>
                </c:pt>
                <c:pt idx="1">
                  <c:v>180532.6</c:v>
                </c:pt>
                <c:pt idx="2">
                  <c:v>37246.400000000001</c:v>
                </c:pt>
                <c:pt idx="3" formatCode="0%">
                  <c:v>0</c:v>
                </c:pt>
              </c:numCache>
            </c:numRef>
          </c:val>
          <c:extLst>
            <c:ext xmlns:c16="http://schemas.microsoft.com/office/drawing/2014/chart" uri="{C3380CC4-5D6E-409C-BE32-E72D297353CC}">
              <c16:uniqueId val="{00000001-6B7B-49BB-956E-57A66265DD85}"/>
            </c:ext>
          </c:extLst>
        </c:ser>
        <c:ser>
          <c:idx val="1"/>
          <c:order val="1"/>
          <c:tx>
            <c:strRef>
              <c:f>'Table P5'!$A$4</c:f>
              <c:strCache>
                <c:ptCount val="1"/>
                <c:pt idx="0">
                  <c:v>Wyoming</c:v>
                </c:pt>
              </c:strCache>
            </c:strRef>
          </c:tx>
          <c:spPr>
            <a:solidFill>
              <a:schemeClr val="accent2"/>
            </a:solidFill>
            <a:ln>
              <a:noFill/>
            </a:ln>
            <a:effectLst/>
          </c:spPr>
          <c:invertIfNegative val="0"/>
          <c:val>
            <c:numRef>
              <c:f>('Table P5'!$B$4,'Table P5'!$D$4,'Table P5'!$F$4,'Table P5'!$H$4)</c:f>
              <c:numCache>
                <c:formatCode>#,##0</c:formatCode>
                <c:ptCount val="4"/>
                <c:pt idx="0">
                  <c:v>862662.6</c:v>
                </c:pt>
                <c:pt idx="1">
                  <c:v>146141.6</c:v>
                </c:pt>
                <c:pt idx="2">
                  <c:v>4550591.2</c:v>
                </c:pt>
                <c:pt idx="3">
                  <c:v>0</c:v>
                </c:pt>
              </c:numCache>
            </c:numRef>
          </c:val>
          <c:extLst>
            <c:ext xmlns:c16="http://schemas.microsoft.com/office/drawing/2014/chart" uri="{C3380CC4-5D6E-409C-BE32-E72D297353CC}">
              <c16:uniqueId val="{00000002-6B7B-49BB-956E-57A66265DD85}"/>
            </c:ext>
          </c:extLst>
        </c:ser>
        <c:ser>
          <c:idx val="2"/>
          <c:order val="2"/>
          <c:tx>
            <c:strRef>
              <c:f>'Table P5'!$A$5</c:f>
              <c:strCache>
                <c:ptCount val="1"/>
                <c:pt idx="0">
                  <c:v>Canada</c:v>
                </c:pt>
              </c:strCache>
            </c:strRef>
          </c:tx>
          <c:spPr>
            <a:solidFill>
              <a:schemeClr val="accent3"/>
            </a:solidFill>
            <a:ln>
              <a:noFill/>
            </a:ln>
            <a:effectLst/>
          </c:spPr>
          <c:invertIfNegative val="0"/>
          <c:val>
            <c:numRef>
              <c:f>('Table P5'!$B$5,'Table P5'!$D$5,'Table P5'!$F$5,'Table P5'!$H$5)</c:f>
              <c:numCache>
                <c:formatCode>#,##0</c:formatCode>
                <c:ptCount val="4"/>
                <c:pt idx="0">
                  <c:v>17807866</c:v>
                </c:pt>
                <c:pt idx="1">
                  <c:v>20516411</c:v>
                </c:pt>
                <c:pt idx="2">
                  <c:v>14733863.4</c:v>
                </c:pt>
                <c:pt idx="3">
                  <c:v>5495004.7999999998</c:v>
                </c:pt>
              </c:numCache>
            </c:numRef>
          </c:val>
          <c:extLst>
            <c:ext xmlns:c16="http://schemas.microsoft.com/office/drawing/2014/chart" uri="{C3380CC4-5D6E-409C-BE32-E72D297353CC}">
              <c16:uniqueId val="{00000003-6B7B-49BB-956E-57A66265DD85}"/>
            </c:ext>
          </c:extLst>
        </c:ser>
        <c:dLbls>
          <c:showLegendKey val="0"/>
          <c:showVal val="0"/>
          <c:showCatName val="0"/>
          <c:showSerName val="0"/>
          <c:showPercent val="0"/>
          <c:showBubbleSize val="0"/>
        </c:dLbls>
        <c:gapWidth val="150"/>
        <c:overlap val="100"/>
        <c:axId val="444320088"/>
        <c:axId val="444320416"/>
      </c:barChart>
      <c:catAx>
        <c:axId val="444320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4320416"/>
        <c:crosses val="autoZero"/>
        <c:auto val="1"/>
        <c:lblAlgn val="ctr"/>
        <c:lblOffset val="100"/>
        <c:noMultiLvlLbl val="0"/>
      </c:catAx>
      <c:valAx>
        <c:axId val="444320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a:t>
                </a:r>
                <a:r>
                  <a:rPr lang="en-US" baseline="0"/>
                  <a:t> of barrels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4320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Motor Fuel Use, 1960-2017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Gasoline - Highway</c:v>
          </c:tx>
          <c:spPr>
            <a:ln w="28575" cap="rnd">
              <a:solidFill>
                <a:schemeClr val="accent1"/>
              </a:solidFill>
              <a:round/>
            </a:ln>
            <a:effectLst/>
          </c:spPr>
          <c:marker>
            <c:symbol val="none"/>
          </c:marker>
          <c:cat>
            <c:numRef>
              <c:f>'Table P8'!$A$5:$A$62</c:f>
              <c:numCache>
                <c:formatCode>0</c:formatCode>
                <c:ptCount val="5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numCache>
            </c:numRef>
          </c:cat>
          <c:val>
            <c:numRef>
              <c:f>'Table P8'!$B$5:$B$62</c:f>
              <c:numCache>
                <c:formatCode>#,##0</c:formatCode>
                <c:ptCount val="58"/>
                <c:pt idx="0">
                  <c:v>242430</c:v>
                </c:pt>
                <c:pt idx="1">
                  <c:v>240490</c:v>
                </c:pt>
                <c:pt idx="2">
                  <c:v>274043</c:v>
                </c:pt>
                <c:pt idx="3">
                  <c:v>267671</c:v>
                </c:pt>
                <c:pt idx="4">
                  <c:v>273144</c:v>
                </c:pt>
                <c:pt idx="5">
                  <c:v>280705</c:v>
                </c:pt>
                <c:pt idx="6">
                  <c:v>269659</c:v>
                </c:pt>
                <c:pt idx="7">
                  <c:v>300192</c:v>
                </c:pt>
                <c:pt idx="8">
                  <c:v>321429</c:v>
                </c:pt>
                <c:pt idx="9">
                  <c:v>342954</c:v>
                </c:pt>
                <c:pt idx="10">
                  <c:v>352654</c:v>
                </c:pt>
                <c:pt idx="11">
                  <c:v>372174</c:v>
                </c:pt>
                <c:pt idx="12">
                  <c:v>394482</c:v>
                </c:pt>
                <c:pt idx="13">
                  <c:v>432272</c:v>
                </c:pt>
                <c:pt idx="14">
                  <c:v>412004</c:v>
                </c:pt>
                <c:pt idx="15">
                  <c:v>404957</c:v>
                </c:pt>
                <c:pt idx="16">
                  <c:v>449092</c:v>
                </c:pt>
                <c:pt idx="17">
                  <c:v>431617</c:v>
                </c:pt>
                <c:pt idx="18">
                  <c:v>511119</c:v>
                </c:pt>
                <c:pt idx="19">
                  <c:v>443580</c:v>
                </c:pt>
                <c:pt idx="20">
                  <c:v>416511</c:v>
                </c:pt>
                <c:pt idx="21">
                  <c:v>423780</c:v>
                </c:pt>
                <c:pt idx="22">
                  <c:v>406462</c:v>
                </c:pt>
                <c:pt idx="23">
                  <c:v>418919</c:v>
                </c:pt>
                <c:pt idx="24">
                  <c:v>416324</c:v>
                </c:pt>
                <c:pt idx="25">
                  <c:v>403929</c:v>
                </c:pt>
                <c:pt idx="26">
                  <c:v>404386</c:v>
                </c:pt>
                <c:pt idx="27">
                  <c:v>407673</c:v>
                </c:pt>
                <c:pt idx="28">
                  <c:v>412126</c:v>
                </c:pt>
                <c:pt idx="29">
                  <c:v>408306</c:v>
                </c:pt>
                <c:pt idx="30">
                  <c:v>410718</c:v>
                </c:pt>
                <c:pt idx="31">
                  <c:v>409896</c:v>
                </c:pt>
                <c:pt idx="32">
                  <c:v>432413</c:v>
                </c:pt>
                <c:pt idx="33">
                  <c:v>441553</c:v>
                </c:pt>
                <c:pt idx="34">
                  <c:v>444618</c:v>
                </c:pt>
                <c:pt idx="35">
                  <c:v>447134</c:v>
                </c:pt>
                <c:pt idx="36">
                  <c:v>466331</c:v>
                </c:pt>
                <c:pt idx="37">
                  <c:v>454226</c:v>
                </c:pt>
                <c:pt idx="38">
                  <c:v>469369</c:v>
                </c:pt>
                <c:pt idx="39">
                  <c:v>480754</c:v>
                </c:pt>
                <c:pt idx="40">
                  <c:v>469683</c:v>
                </c:pt>
                <c:pt idx="41">
                  <c:v>467567</c:v>
                </c:pt>
                <c:pt idx="42">
                  <c:v>476027</c:v>
                </c:pt>
                <c:pt idx="43">
                  <c:v>476160</c:v>
                </c:pt>
                <c:pt idx="44">
                  <c:v>474580</c:v>
                </c:pt>
                <c:pt idx="45">
                  <c:v>460947</c:v>
                </c:pt>
                <c:pt idx="46">
                  <c:v>460703</c:v>
                </c:pt>
                <c:pt idx="47">
                  <c:v>471532</c:v>
                </c:pt>
                <c:pt idx="48">
                  <c:v>459218</c:v>
                </c:pt>
                <c:pt idx="49">
                  <c:v>471907</c:v>
                </c:pt>
                <c:pt idx="50">
                  <c:v>480645</c:v>
                </c:pt>
                <c:pt idx="51">
                  <c:v>477530</c:v>
                </c:pt>
                <c:pt idx="52">
                  <c:v>487822</c:v>
                </c:pt>
                <c:pt idx="53">
                  <c:v>492003</c:v>
                </c:pt>
                <c:pt idx="54">
                  <c:v>511567</c:v>
                </c:pt>
                <c:pt idx="55">
                  <c:v>483132</c:v>
                </c:pt>
                <c:pt idx="56">
                  <c:v>491288</c:v>
                </c:pt>
                <c:pt idx="57">
                  <c:v>490292</c:v>
                </c:pt>
              </c:numCache>
            </c:numRef>
          </c:val>
          <c:smooth val="0"/>
          <c:extLst>
            <c:ext xmlns:c16="http://schemas.microsoft.com/office/drawing/2014/chart" uri="{C3380CC4-5D6E-409C-BE32-E72D297353CC}">
              <c16:uniqueId val="{00000000-F1B0-4FE6-8F66-55BAA288DA3F}"/>
            </c:ext>
          </c:extLst>
        </c:ser>
        <c:ser>
          <c:idx val="1"/>
          <c:order val="1"/>
          <c:tx>
            <c:v>Gasoline - Nonhighway</c:v>
          </c:tx>
          <c:spPr>
            <a:ln w="28575" cap="rnd">
              <a:solidFill>
                <a:schemeClr val="accent2"/>
              </a:solidFill>
              <a:round/>
            </a:ln>
            <a:effectLst/>
          </c:spPr>
          <c:marker>
            <c:symbol val="none"/>
          </c:marker>
          <c:cat>
            <c:numRef>
              <c:f>'Table P8'!$A$5:$A$62</c:f>
              <c:numCache>
                <c:formatCode>0</c:formatCode>
                <c:ptCount val="5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numCache>
            </c:numRef>
          </c:cat>
          <c:val>
            <c:numRef>
              <c:f>'Table P8'!$E$5:$E$62</c:f>
              <c:numCache>
                <c:formatCode>#,##0</c:formatCode>
                <c:ptCount val="58"/>
                <c:pt idx="0">
                  <c:v>69974</c:v>
                </c:pt>
                <c:pt idx="1">
                  <c:v>89218</c:v>
                </c:pt>
                <c:pt idx="2">
                  <c:v>41413</c:v>
                </c:pt>
                <c:pt idx="3">
                  <c:v>46958</c:v>
                </c:pt>
                <c:pt idx="4">
                  <c:v>42657</c:v>
                </c:pt>
                <c:pt idx="5">
                  <c:v>48872</c:v>
                </c:pt>
                <c:pt idx="6">
                  <c:v>40736</c:v>
                </c:pt>
                <c:pt idx="7">
                  <c:v>44078</c:v>
                </c:pt>
                <c:pt idx="8">
                  <c:v>40607</c:v>
                </c:pt>
                <c:pt idx="9">
                  <c:v>27902</c:v>
                </c:pt>
                <c:pt idx="10">
                  <c:v>39654</c:v>
                </c:pt>
                <c:pt idx="11">
                  <c:v>33345</c:v>
                </c:pt>
                <c:pt idx="12">
                  <c:v>42185</c:v>
                </c:pt>
                <c:pt idx="13">
                  <c:v>35933</c:v>
                </c:pt>
                <c:pt idx="14">
                  <c:v>31842</c:v>
                </c:pt>
                <c:pt idx="15">
                  <c:v>45256</c:v>
                </c:pt>
                <c:pt idx="16">
                  <c:v>46148</c:v>
                </c:pt>
                <c:pt idx="17">
                  <c:v>42667</c:v>
                </c:pt>
                <c:pt idx="18">
                  <c:v>38123</c:v>
                </c:pt>
                <c:pt idx="19">
                  <c:v>44112</c:v>
                </c:pt>
                <c:pt idx="20">
                  <c:v>40788</c:v>
                </c:pt>
                <c:pt idx="21">
                  <c:v>44001</c:v>
                </c:pt>
                <c:pt idx="22">
                  <c:v>40371</c:v>
                </c:pt>
                <c:pt idx="23">
                  <c:v>33306</c:v>
                </c:pt>
                <c:pt idx="24">
                  <c:v>34828</c:v>
                </c:pt>
                <c:pt idx="25">
                  <c:v>37675</c:v>
                </c:pt>
                <c:pt idx="26">
                  <c:v>36006</c:v>
                </c:pt>
                <c:pt idx="27">
                  <c:v>33187</c:v>
                </c:pt>
                <c:pt idx="28">
                  <c:v>33710</c:v>
                </c:pt>
                <c:pt idx="29">
                  <c:v>35714</c:v>
                </c:pt>
                <c:pt idx="30">
                  <c:v>36646</c:v>
                </c:pt>
                <c:pt idx="31">
                  <c:v>36365</c:v>
                </c:pt>
                <c:pt idx="32">
                  <c:v>32650</c:v>
                </c:pt>
                <c:pt idx="33">
                  <c:v>29807</c:v>
                </c:pt>
                <c:pt idx="34">
                  <c:v>32358</c:v>
                </c:pt>
                <c:pt idx="35">
                  <c:v>34258</c:v>
                </c:pt>
                <c:pt idx="36">
                  <c:v>36169</c:v>
                </c:pt>
                <c:pt idx="37">
                  <c:v>35250</c:v>
                </c:pt>
                <c:pt idx="38">
                  <c:v>26862</c:v>
                </c:pt>
                <c:pt idx="39">
                  <c:v>26486</c:v>
                </c:pt>
                <c:pt idx="40">
                  <c:v>26394</c:v>
                </c:pt>
                <c:pt idx="41">
                  <c:v>32041</c:v>
                </c:pt>
                <c:pt idx="42">
                  <c:v>33151</c:v>
                </c:pt>
                <c:pt idx="43">
                  <c:v>33451</c:v>
                </c:pt>
                <c:pt idx="44">
                  <c:v>31564</c:v>
                </c:pt>
                <c:pt idx="45">
                  <c:v>32999</c:v>
                </c:pt>
                <c:pt idx="46">
                  <c:v>37640</c:v>
                </c:pt>
                <c:pt idx="47">
                  <c:v>29650</c:v>
                </c:pt>
                <c:pt idx="48">
                  <c:v>24999</c:v>
                </c:pt>
                <c:pt idx="49">
                  <c:v>24589</c:v>
                </c:pt>
                <c:pt idx="50">
                  <c:v>20090</c:v>
                </c:pt>
                <c:pt idx="51">
                  <c:v>17292</c:v>
                </c:pt>
                <c:pt idx="52">
                  <c:v>18336</c:v>
                </c:pt>
                <c:pt idx="53">
                  <c:v>19293</c:v>
                </c:pt>
                <c:pt idx="54">
                  <c:v>18022</c:v>
                </c:pt>
                <c:pt idx="55">
                  <c:v>56850</c:v>
                </c:pt>
                <c:pt idx="56">
                  <c:v>61992</c:v>
                </c:pt>
                <c:pt idx="57">
                  <c:v>61366</c:v>
                </c:pt>
              </c:numCache>
            </c:numRef>
          </c:val>
          <c:smooth val="0"/>
          <c:extLst>
            <c:ext xmlns:c16="http://schemas.microsoft.com/office/drawing/2014/chart" uri="{C3380CC4-5D6E-409C-BE32-E72D297353CC}">
              <c16:uniqueId val="{00000001-F1B0-4FE6-8F66-55BAA288DA3F}"/>
            </c:ext>
          </c:extLst>
        </c:ser>
        <c:ser>
          <c:idx val="2"/>
          <c:order val="2"/>
          <c:tx>
            <c:v>Diesel - Highway</c:v>
          </c:tx>
          <c:spPr>
            <a:ln w="28575" cap="rnd">
              <a:solidFill>
                <a:schemeClr val="accent3"/>
              </a:solidFill>
              <a:round/>
            </a:ln>
            <a:effectLst/>
          </c:spPr>
          <c:marker>
            <c:symbol val="none"/>
          </c:marker>
          <c:cat>
            <c:numRef>
              <c:f>'Table P8'!$A$5:$A$62</c:f>
              <c:numCache>
                <c:formatCode>0</c:formatCode>
                <c:ptCount val="5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numCache>
            </c:numRef>
          </c:cat>
          <c:val>
            <c:numRef>
              <c:f>'Table P8'!$C$5:$C$62</c:f>
              <c:numCache>
                <c:formatCode>#,##0</c:formatCode>
                <c:ptCount val="58"/>
                <c:pt idx="0">
                  <c:v>27216</c:v>
                </c:pt>
                <c:pt idx="1">
                  <c:v>31255</c:v>
                </c:pt>
                <c:pt idx="2">
                  <c:v>30311</c:v>
                </c:pt>
                <c:pt idx="3">
                  <c:v>33447</c:v>
                </c:pt>
                <c:pt idx="4">
                  <c:v>35294</c:v>
                </c:pt>
                <c:pt idx="5">
                  <c:v>38879</c:v>
                </c:pt>
                <c:pt idx="6">
                  <c:v>43253</c:v>
                </c:pt>
                <c:pt idx="7">
                  <c:v>40668</c:v>
                </c:pt>
                <c:pt idx="8">
                  <c:v>45756</c:v>
                </c:pt>
                <c:pt idx="9">
                  <c:v>49868</c:v>
                </c:pt>
                <c:pt idx="10">
                  <c:v>58136</c:v>
                </c:pt>
                <c:pt idx="11">
                  <c:v>61295</c:v>
                </c:pt>
                <c:pt idx="12">
                  <c:v>69145</c:v>
                </c:pt>
                <c:pt idx="13">
                  <c:v>76954</c:v>
                </c:pt>
                <c:pt idx="14">
                  <c:v>72955</c:v>
                </c:pt>
                <c:pt idx="15">
                  <c:v>72682</c:v>
                </c:pt>
                <c:pt idx="16">
                  <c:v>87051</c:v>
                </c:pt>
                <c:pt idx="17">
                  <c:v>89381</c:v>
                </c:pt>
                <c:pt idx="18">
                  <c:v>100375</c:v>
                </c:pt>
                <c:pt idx="19">
                  <c:v>103756</c:v>
                </c:pt>
                <c:pt idx="20">
                  <c:v>98615</c:v>
                </c:pt>
                <c:pt idx="21">
                  <c:v>108849</c:v>
                </c:pt>
                <c:pt idx="22">
                  <c:v>110864</c:v>
                </c:pt>
                <c:pt idx="23">
                  <c:v>105234</c:v>
                </c:pt>
                <c:pt idx="24">
                  <c:v>117012</c:v>
                </c:pt>
                <c:pt idx="25">
                  <c:v>109043</c:v>
                </c:pt>
                <c:pt idx="26">
                  <c:v>107192</c:v>
                </c:pt>
                <c:pt idx="27">
                  <c:v>108341</c:v>
                </c:pt>
                <c:pt idx="28">
                  <c:v>117389</c:v>
                </c:pt>
                <c:pt idx="29">
                  <c:v>120917</c:v>
                </c:pt>
                <c:pt idx="30">
                  <c:v>125346</c:v>
                </c:pt>
                <c:pt idx="31">
                  <c:v>116176</c:v>
                </c:pt>
                <c:pt idx="32">
                  <c:v>133926</c:v>
                </c:pt>
                <c:pt idx="33">
                  <c:v>139443</c:v>
                </c:pt>
                <c:pt idx="34">
                  <c:v>156703</c:v>
                </c:pt>
                <c:pt idx="35">
                  <c:v>159632</c:v>
                </c:pt>
                <c:pt idx="36">
                  <c:v>146177</c:v>
                </c:pt>
                <c:pt idx="37">
                  <c:v>175736</c:v>
                </c:pt>
                <c:pt idx="38">
                  <c:v>172711</c:v>
                </c:pt>
                <c:pt idx="39">
                  <c:v>185212</c:v>
                </c:pt>
                <c:pt idx="40">
                  <c:v>190450</c:v>
                </c:pt>
                <c:pt idx="41">
                  <c:v>198232</c:v>
                </c:pt>
                <c:pt idx="42">
                  <c:v>202477</c:v>
                </c:pt>
                <c:pt idx="43">
                  <c:v>210712</c:v>
                </c:pt>
                <c:pt idx="44">
                  <c:v>223636</c:v>
                </c:pt>
                <c:pt idx="45">
                  <c:v>246433</c:v>
                </c:pt>
                <c:pt idx="46">
                  <c:v>259569</c:v>
                </c:pt>
                <c:pt idx="47">
                  <c:v>265261</c:v>
                </c:pt>
                <c:pt idx="48">
                  <c:v>252978.185</c:v>
                </c:pt>
                <c:pt idx="49">
                  <c:v>237129.65599999999</c:v>
                </c:pt>
                <c:pt idx="50">
                  <c:v>245823</c:v>
                </c:pt>
                <c:pt idx="51">
                  <c:v>254254</c:v>
                </c:pt>
                <c:pt idx="52">
                  <c:v>262303</c:v>
                </c:pt>
                <c:pt idx="53">
                  <c:v>264682</c:v>
                </c:pt>
                <c:pt idx="54">
                  <c:v>270918</c:v>
                </c:pt>
                <c:pt idx="55">
                  <c:v>268546</c:v>
                </c:pt>
                <c:pt idx="56">
                  <c:v>265741</c:v>
                </c:pt>
                <c:pt idx="57">
                  <c:v>270340</c:v>
                </c:pt>
              </c:numCache>
            </c:numRef>
          </c:val>
          <c:smooth val="0"/>
          <c:extLst>
            <c:ext xmlns:c16="http://schemas.microsoft.com/office/drawing/2014/chart" uri="{C3380CC4-5D6E-409C-BE32-E72D297353CC}">
              <c16:uniqueId val="{00000002-F1B0-4FE6-8F66-55BAA288DA3F}"/>
            </c:ext>
          </c:extLst>
        </c:ser>
        <c:ser>
          <c:idx val="3"/>
          <c:order val="3"/>
          <c:tx>
            <c:v>Total</c:v>
          </c:tx>
          <c:spPr>
            <a:ln w="28575" cap="rnd">
              <a:solidFill>
                <a:schemeClr val="accent4"/>
              </a:solidFill>
              <a:round/>
            </a:ln>
            <a:effectLst/>
          </c:spPr>
          <c:marker>
            <c:symbol val="none"/>
          </c:marker>
          <c:cat>
            <c:numRef>
              <c:f>'Table P8'!$A$5:$A$62</c:f>
              <c:numCache>
                <c:formatCode>0</c:formatCode>
                <c:ptCount val="5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numCache>
            </c:numRef>
          </c:cat>
          <c:val>
            <c:numRef>
              <c:f>'Table P8'!$G$5:$G$62</c:f>
              <c:numCache>
                <c:formatCode>#,##0</c:formatCode>
                <c:ptCount val="58"/>
                <c:pt idx="0">
                  <c:v>342770</c:v>
                </c:pt>
                <c:pt idx="1">
                  <c:v>364323</c:v>
                </c:pt>
                <c:pt idx="2">
                  <c:v>349421</c:v>
                </c:pt>
                <c:pt idx="3">
                  <c:v>351814</c:v>
                </c:pt>
                <c:pt idx="4">
                  <c:v>354707</c:v>
                </c:pt>
                <c:pt idx="5">
                  <c:v>372362</c:v>
                </c:pt>
                <c:pt idx="6">
                  <c:v>357428</c:v>
                </c:pt>
                <c:pt idx="7">
                  <c:v>388928</c:v>
                </c:pt>
                <c:pt idx="8">
                  <c:v>411824</c:v>
                </c:pt>
                <c:pt idx="9">
                  <c:v>424798</c:v>
                </c:pt>
                <c:pt idx="10">
                  <c:v>454686</c:v>
                </c:pt>
                <c:pt idx="11">
                  <c:v>471056</c:v>
                </c:pt>
                <c:pt idx="12">
                  <c:v>510180</c:v>
                </c:pt>
                <c:pt idx="13">
                  <c:v>549821</c:v>
                </c:pt>
                <c:pt idx="14">
                  <c:v>521253</c:v>
                </c:pt>
                <c:pt idx="15">
                  <c:v>527389</c:v>
                </c:pt>
                <c:pt idx="16">
                  <c:v>587289</c:v>
                </c:pt>
                <c:pt idx="17">
                  <c:v>568117</c:v>
                </c:pt>
                <c:pt idx="18">
                  <c:v>654825</c:v>
                </c:pt>
                <c:pt idx="19">
                  <c:v>596698</c:v>
                </c:pt>
                <c:pt idx="20">
                  <c:v>560576</c:v>
                </c:pt>
                <c:pt idx="21">
                  <c:v>581334</c:v>
                </c:pt>
                <c:pt idx="22">
                  <c:v>562107</c:v>
                </c:pt>
                <c:pt idx="23">
                  <c:v>561953</c:v>
                </c:pt>
                <c:pt idx="24">
                  <c:v>568164</c:v>
                </c:pt>
                <c:pt idx="25">
                  <c:v>550647</c:v>
                </c:pt>
                <c:pt idx="26">
                  <c:v>547584</c:v>
                </c:pt>
                <c:pt idx="27">
                  <c:v>549201</c:v>
                </c:pt>
                <c:pt idx="28">
                  <c:v>563225</c:v>
                </c:pt>
                <c:pt idx="29">
                  <c:v>564937</c:v>
                </c:pt>
                <c:pt idx="30">
                  <c:v>572710</c:v>
                </c:pt>
                <c:pt idx="31">
                  <c:v>562437</c:v>
                </c:pt>
                <c:pt idx="32">
                  <c:v>598989</c:v>
                </c:pt>
                <c:pt idx="33">
                  <c:v>610803</c:v>
                </c:pt>
                <c:pt idx="34">
                  <c:v>633679</c:v>
                </c:pt>
                <c:pt idx="35">
                  <c:v>641024</c:v>
                </c:pt>
                <c:pt idx="36">
                  <c:v>648677</c:v>
                </c:pt>
                <c:pt idx="37">
                  <c:v>665212</c:v>
                </c:pt>
                <c:pt idx="38">
                  <c:v>668942</c:v>
                </c:pt>
                <c:pt idx="39">
                  <c:v>692452</c:v>
                </c:pt>
                <c:pt idx="40">
                  <c:v>686527</c:v>
                </c:pt>
                <c:pt idx="41">
                  <c:v>697840</c:v>
                </c:pt>
                <c:pt idx="42">
                  <c:v>711655</c:v>
                </c:pt>
                <c:pt idx="43">
                  <c:v>720323</c:v>
                </c:pt>
                <c:pt idx="44">
                  <c:v>729780</c:v>
                </c:pt>
                <c:pt idx="45">
                  <c:v>740379</c:v>
                </c:pt>
                <c:pt idx="46">
                  <c:v>757912</c:v>
                </c:pt>
                <c:pt idx="47">
                  <c:v>766443</c:v>
                </c:pt>
                <c:pt idx="48">
                  <c:v>737195.18500000006</c:v>
                </c:pt>
                <c:pt idx="49">
                  <c:v>733625.65599999996</c:v>
                </c:pt>
                <c:pt idx="50">
                  <c:v>746558</c:v>
                </c:pt>
                <c:pt idx="51">
                  <c:v>749076</c:v>
                </c:pt>
                <c:pt idx="52">
                  <c:v>768461</c:v>
                </c:pt>
                <c:pt idx="53">
                  <c:v>775978</c:v>
                </c:pt>
                <c:pt idx="54">
                  <c:v>800507</c:v>
                </c:pt>
                <c:pt idx="55">
                  <c:v>808528</c:v>
                </c:pt>
                <c:pt idx="56">
                  <c:v>819021</c:v>
                </c:pt>
                <c:pt idx="57">
                  <c:v>821998</c:v>
                </c:pt>
              </c:numCache>
            </c:numRef>
          </c:val>
          <c:smooth val="0"/>
          <c:extLst>
            <c:ext xmlns:c16="http://schemas.microsoft.com/office/drawing/2014/chart" uri="{C3380CC4-5D6E-409C-BE32-E72D297353CC}">
              <c16:uniqueId val="{00000003-F1B0-4FE6-8F66-55BAA288DA3F}"/>
            </c:ext>
          </c:extLst>
        </c:ser>
        <c:dLbls>
          <c:showLegendKey val="0"/>
          <c:showVal val="0"/>
          <c:showCatName val="0"/>
          <c:showSerName val="0"/>
          <c:showPercent val="0"/>
          <c:showBubbleSize val="0"/>
        </c:dLbls>
        <c:smooth val="0"/>
        <c:axId val="576524160"/>
        <c:axId val="576520552"/>
      </c:lineChart>
      <c:catAx>
        <c:axId val="57652416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6520552"/>
        <c:crosses val="autoZero"/>
        <c:auto val="1"/>
        <c:lblAlgn val="ctr"/>
        <c:lblOffset val="100"/>
        <c:noMultiLvlLbl val="0"/>
      </c:catAx>
      <c:valAx>
        <c:axId val="576520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 of gallons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6524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Average Gasoline Prices, by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3"/>
          <c:order val="0"/>
          <c:tx>
            <c:strRef>
              <c:f>'Table P10'!$A$32</c:f>
              <c:strCache>
                <c:ptCount val="1"/>
                <c:pt idx="0">
                  <c:v>2018</c:v>
                </c:pt>
              </c:strCache>
            </c:strRef>
          </c:tx>
          <c:spPr>
            <a:ln w="28575" cap="rnd">
              <a:solidFill>
                <a:schemeClr val="accent4"/>
              </a:solidFill>
              <a:round/>
            </a:ln>
            <a:effectLst/>
          </c:spPr>
          <c:marker>
            <c:symbol val="none"/>
          </c:marker>
          <c:val>
            <c:numRef>
              <c:f>'Table P10'!$B$32:$M$32</c:f>
              <c:numCache>
                <c:formatCode>0.000</c:formatCode>
                <c:ptCount val="12"/>
                <c:pt idx="0">
                  <c:v>2.5827599999999999</c:v>
                </c:pt>
                <c:pt idx="1">
                  <c:v>2.6053913043478265</c:v>
                </c:pt>
                <c:pt idx="2">
                  <c:v>2.5869615384615381</c:v>
                </c:pt>
                <c:pt idx="3">
                  <c:v>2.6348846153846148</c:v>
                </c:pt>
                <c:pt idx="4">
                  <c:v>2.8169230769230773</c:v>
                </c:pt>
                <c:pt idx="5">
                  <c:v>2.9458695652173912</c:v>
                </c:pt>
                <c:pt idx="6">
                  <c:v>2.9358846153846154</c:v>
                </c:pt>
                <c:pt idx="7">
                  <c:v>2.9403333333333328</c:v>
                </c:pt>
                <c:pt idx="8">
                  <c:v>2.9572500000000002</c:v>
                </c:pt>
                <c:pt idx="9">
                  <c:v>3.0055199999999997</c:v>
                </c:pt>
                <c:pt idx="10">
                  <c:v>2.9072399999999994</c:v>
                </c:pt>
                <c:pt idx="11">
                  <c:v>2.6222083333333335</c:v>
                </c:pt>
              </c:numCache>
            </c:numRef>
          </c:val>
          <c:smooth val="0"/>
          <c:extLst>
            <c:ext xmlns:c16="http://schemas.microsoft.com/office/drawing/2014/chart" uri="{C3380CC4-5D6E-409C-BE32-E72D297353CC}">
              <c16:uniqueId val="{00000009-ECC4-47ED-B70E-22111AA16C66}"/>
            </c:ext>
          </c:extLst>
        </c:ser>
        <c:ser>
          <c:idx val="5"/>
          <c:order val="1"/>
          <c:tx>
            <c:v>10 Year High (2012)</c:v>
          </c:tx>
          <c:spPr>
            <a:ln w="28575" cap="rnd">
              <a:solidFill>
                <a:schemeClr val="accent6"/>
              </a:solidFill>
              <a:round/>
            </a:ln>
            <a:effectLst/>
          </c:spPr>
          <c:marker>
            <c:symbol val="none"/>
          </c:marker>
          <c:val>
            <c:numRef>
              <c:f>'Table P10'!$B$26:$M$26</c:f>
              <c:numCache>
                <c:formatCode>0.000</c:formatCode>
                <c:ptCount val="12"/>
                <c:pt idx="1">
                  <c:v>3.1680000000000001</c:v>
                </c:pt>
                <c:pt idx="2">
                  <c:v>3.4929999999999999</c:v>
                </c:pt>
                <c:pt idx="3">
                  <c:v>3.754</c:v>
                </c:pt>
                <c:pt idx="4">
                  <c:v>3.7719999999999998</c:v>
                </c:pt>
                <c:pt idx="5">
                  <c:v>3.6960000000000002</c:v>
                </c:pt>
                <c:pt idx="6">
                  <c:v>3.4780000000000002</c:v>
                </c:pt>
                <c:pt idx="7">
                  <c:v>3.5619999999999998</c:v>
                </c:pt>
                <c:pt idx="8">
                  <c:v>3.7639999999999998</c:v>
                </c:pt>
                <c:pt idx="9">
                  <c:v>3.7610000000000001</c:v>
                </c:pt>
                <c:pt idx="10">
                  <c:v>3.4990000000000001</c:v>
                </c:pt>
                <c:pt idx="11">
                  <c:v>3.2480000000000002</c:v>
                </c:pt>
              </c:numCache>
            </c:numRef>
          </c:val>
          <c:smooth val="0"/>
          <c:extLst>
            <c:ext xmlns:c16="http://schemas.microsoft.com/office/drawing/2014/chart" uri="{C3380CC4-5D6E-409C-BE32-E72D297353CC}">
              <c16:uniqueId val="{00000006-ECC4-47ED-B70E-22111AA16C66}"/>
            </c:ext>
          </c:extLst>
        </c:ser>
        <c:ser>
          <c:idx val="0"/>
          <c:order val="2"/>
          <c:tx>
            <c:v>10 Year Low (2016)</c:v>
          </c:tx>
          <c:spPr>
            <a:ln w="28575" cap="rnd">
              <a:solidFill>
                <a:schemeClr val="accent1"/>
              </a:solidFill>
              <a:round/>
            </a:ln>
            <a:effectLst/>
          </c:spPr>
          <c:marker>
            <c:symbol val="none"/>
          </c:marker>
          <c:val>
            <c:numRef>
              <c:f>'Table P10'!$B$30:$M$30</c:f>
              <c:numCache>
                <c:formatCode>0.000</c:formatCode>
                <c:ptCount val="12"/>
                <c:pt idx="0">
                  <c:v>1.9192799999999999</c:v>
                </c:pt>
                <c:pt idx="1">
                  <c:v>1.7577083333333332</c:v>
                </c:pt>
                <c:pt idx="2">
                  <c:v>1.8777307692307692</c:v>
                </c:pt>
                <c:pt idx="3">
                  <c:v>2.0254399999999997</c:v>
                </c:pt>
                <c:pt idx="4">
                  <c:v>2.1889615384615384</c:v>
                </c:pt>
                <c:pt idx="5">
                  <c:v>2.3232000000000004</c:v>
                </c:pt>
                <c:pt idx="6">
                  <c:v>2.3400909090909092</c:v>
                </c:pt>
                <c:pt idx="7">
                  <c:v>2.314884615384615</c:v>
                </c:pt>
                <c:pt idx="8">
                  <c:v>2.3551599999999997</c:v>
                </c:pt>
                <c:pt idx="9">
                  <c:v>2.3752800000000001</c:v>
                </c:pt>
                <c:pt idx="10">
                  <c:v>2.2892400000000008</c:v>
                </c:pt>
                <c:pt idx="11">
                  <c:v>2.1962962962962966</c:v>
                </c:pt>
              </c:numCache>
            </c:numRef>
          </c:val>
          <c:smooth val="0"/>
          <c:extLst>
            <c:ext xmlns:c16="http://schemas.microsoft.com/office/drawing/2014/chart" uri="{C3380CC4-5D6E-409C-BE32-E72D297353CC}">
              <c16:uniqueId val="{00000007-ECC4-47ED-B70E-22111AA16C66}"/>
            </c:ext>
          </c:extLst>
        </c:ser>
        <c:ser>
          <c:idx val="2"/>
          <c:order val="3"/>
          <c:tx>
            <c:v>10 Year Average ('09-'18)</c:v>
          </c:tx>
          <c:spPr>
            <a:ln w="28575" cap="rnd">
              <a:solidFill>
                <a:sysClr val="windowText" lastClr="000000"/>
              </a:solidFill>
              <a:prstDash val="lgDash"/>
              <a:round/>
            </a:ln>
            <a:effectLst/>
          </c:spPr>
          <c:marker>
            <c:symbol val="none"/>
          </c:marker>
          <c:cat>
            <c:strRef>
              <c:f>'Table P10'!$B$3:$M$3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'Table P10'!$B$34:$M$34</c:f>
              <c:numCache>
                <c:formatCode>0.000</c:formatCode>
                <c:ptCount val="12"/>
                <c:pt idx="0">
                  <c:v>2.4386625641025637</c:v>
                </c:pt>
                <c:pt idx="1">
                  <c:v>2.5537295289855071</c:v>
                </c:pt>
                <c:pt idx="2">
                  <c:v>2.6475455221107391</c:v>
                </c:pt>
                <c:pt idx="3">
                  <c:v>2.7488938461538459</c:v>
                </c:pt>
                <c:pt idx="4">
                  <c:v>2.8626057692307696</c:v>
                </c:pt>
                <c:pt idx="5">
                  <c:v>2.959336181210094</c:v>
                </c:pt>
                <c:pt idx="6">
                  <c:v>2.9551180534441404</c:v>
                </c:pt>
                <c:pt idx="7">
                  <c:v>2.984541057296612</c:v>
                </c:pt>
                <c:pt idx="8">
                  <c:v>3.0073711111111106</c:v>
                </c:pt>
                <c:pt idx="9">
                  <c:v>2.9351902659069324</c:v>
                </c:pt>
                <c:pt idx="10">
                  <c:v>2.8043240431066518</c:v>
                </c:pt>
                <c:pt idx="11">
                  <c:v>2.6544316583398708</c:v>
                </c:pt>
              </c:numCache>
            </c:numRef>
          </c:val>
          <c:smooth val="0"/>
          <c:extLst>
            <c:ext xmlns:c16="http://schemas.microsoft.com/office/drawing/2014/chart" uri="{C3380CC4-5D6E-409C-BE32-E72D297353CC}">
              <c16:uniqueId val="{00000002-ECC4-47ED-B70E-22111AA16C66}"/>
            </c:ext>
          </c:extLst>
        </c:ser>
        <c:dLbls>
          <c:showLegendKey val="0"/>
          <c:showVal val="0"/>
          <c:showCatName val="0"/>
          <c:showSerName val="0"/>
          <c:showPercent val="0"/>
          <c:showBubbleSize val="0"/>
        </c:dLbls>
        <c:smooth val="0"/>
        <c:axId val="581866000"/>
        <c:axId val="581866984"/>
      </c:lineChart>
      <c:catAx>
        <c:axId val="58186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866984"/>
        <c:crosses val="autoZero"/>
        <c:auto val="1"/>
        <c:lblAlgn val="ctr"/>
        <c:lblOffset val="100"/>
        <c:noMultiLvlLbl val="0"/>
      </c:catAx>
      <c:valAx>
        <c:axId val="581866984"/>
        <c:scaling>
          <c:orientation val="minMax"/>
          <c:min val="1.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a:t>
                </a:r>
                <a:r>
                  <a:rPr lang="en-US" baseline="0"/>
                  <a:t> per gallon</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86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a:t>
            </a:r>
            <a:r>
              <a:rPr lang="en-US" baseline="0"/>
              <a:t> Montana Retail Propane Price During Heating Season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'Table P12'!$J$29:$J$161</c:f>
              <c:numCache>
                <c:formatCode>m/d/yyyy</c:formatCode>
                <c:ptCount val="133"/>
                <c:pt idx="0">
                  <c:v>43185</c:v>
                </c:pt>
                <c:pt idx="1">
                  <c:v>43178</c:v>
                </c:pt>
                <c:pt idx="2">
                  <c:v>43171</c:v>
                </c:pt>
                <c:pt idx="3">
                  <c:v>43164</c:v>
                </c:pt>
                <c:pt idx="4">
                  <c:v>43157</c:v>
                </c:pt>
                <c:pt idx="5">
                  <c:v>43150</c:v>
                </c:pt>
                <c:pt idx="6">
                  <c:v>43143</c:v>
                </c:pt>
                <c:pt idx="7">
                  <c:v>43136</c:v>
                </c:pt>
                <c:pt idx="8">
                  <c:v>43129</c:v>
                </c:pt>
                <c:pt idx="9">
                  <c:v>43122</c:v>
                </c:pt>
                <c:pt idx="10">
                  <c:v>43115</c:v>
                </c:pt>
                <c:pt idx="11">
                  <c:v>43108</c:v>
                </c:pt>
                <c:pt idx="12">
                  <c:v>43101</c:v>
                </c:pt>
                <c:pt idx="13">
                  <c:v>43094</c:v>
                </c:pt>
                <c:pt idx="14">
                  <c:v>43087</c:v>
                </c:pt>
                <c:pt idx="15">
                  <c:v>43080</c:v>
                </c:pt>
                <c:pt idx="16">
                  <c:v>43073</c:v>
                </c:pt>
                <c:pt idx="17">
                  <c:v>43066</c:v>
                </c:pt>
                <c:pt idx="18">
                  <c:v>43059</c:v>
                </c:pt>
                <c:pt idx="19">
                  <c:v>43052</c:v>
                </c:pt>
                <c:pt idx="20">
                  <c:v>43045</c:v>
                </c:pt>
                <c:pt idx="21">
                  <c:v>43038</c:v>
                </c:pt>
                <c:pt idx="22">
                  <c:v>43031</c:v>
                </c:pt>
                <c:pt idx="23">
                  <c:v>43024</c:v>
                </c:pt>
                <c:pt idx="24">
                  <c:v>43017</c:v>
                </c:pt>
                <c:pt idx="25">
                  <c:v>43010</c:v>
                </c:pt>
                <c:pt idx="26">
                  <c:v>42828</c:v>
                </c:pt>
                <c:pt idx="27">
                  <c:v>42821</c:v>
                </c:pt>
                <c:pt idx="28">
                  <c:v>42814</c:v>
                </c:pt>
                <c:pt idx="29">
                  <c:v>42807</c:v>
                </c:pt>
                <c:pt idx="30">
                  <c:v>42800</c:v>
                </c:pt>
                <c:pt idx="31">
                  <c:v>42793</c:v>
                </c:pt>
                <c:pt idx="32">
                  <c:v>42786</c:v>
                </c:pt>
                <c:pt idx="33">
                  <c:v>42779</c:v>
                </c:pt>
                <c:pt idx="34">
                  <c:v>42772</c:v>
                </c:pt>
                <c:pt idx="35">
                  <c:v>42765</c:v>
                </c:pt>
                <c:pt idx="36">
                  <c:v>42758</c:v>
                </c:pt>
                <c:pt idx="37">
                  <c:v>42751</c:v>
                </c:pt>
                <c:pt idx="38">
                  <c:v>42744</c:v>
                </c:pt>
                <c:pt idx="39">
                  <c:v>42737</c:v>
                </c:pt>
                <c:pt idx="40">
                  <c:v>42730</c:v>
                </c:pt>
                <c:pt idx="41">
                  <c:v>42723</c:v>
                </c:pt>
                <c:pt idx="42">
                  <c:v>42716</c:v>
                </c:pt>
                <c:pt idx="43">
                  <c:v>42709</c:v>
                </c:pt>
                <c:pt idx="44">
                  <c:v>42702</c:v>
                </c:pt>
                <c:pt idx="45">
                  <c:v>42695</c:v>
                </c:pt>
                <c:pt idx="46">
                  <c:v>42688</c:v>
                </c:pt>
                <c:pt idx="47">
                  <c:v>42681</c:v>
                </c:pt>
                <c:pt idx="48">
                  <c:v>42674</c:v>
                </c:pt>
                <c:pt idx="49">
                  <c:v>42667</c:v>
                </c:pt>
                <c:pt idx="50">
                  <c:v>42660</c:v>
                </c:pt>
                <c:pt idx="51">
                  <c:v>42653</c:v>
                </c:pt>
                <c:pt idx="52">
                  <c:v>42646</c:v>
                </c:pt>
                <c:pt idx="53">
                  <c:v>42464</c:v>
                </c:pt>
                <c:pt idx="54">
                  <c:v>42457</c:v>
                </c:pt>
                <c:pt idx="55">
                  <c:v>42450</c:v>
                </c:pt>
                <c:pt idx="56">
                  <c:v>42443</c:v>
                </c:pt>
                <c:pt idx="57">
                  <c:v>42436</c:v>
                </c:pt>
                <c:pt idx="58">
                  <c:v>42429</c:v>
                </c:pt>
                <c:pt idx="59">
                  <c:v>42422</c:v>
                </c:pt>
                <c:pt idx="60">
                  <c:v>42415</c:v>
                </c:pt>
                <c:pt idx="61">
                  <c:v>42408</c:v>
                </c:pt>
                <c:pt idx="62">
                  <c:v>42401</c:v>
                </c:pt>
                <c:pt idx="63">
                  <c:v>42394</c:v>
                </c:pt>
                <c:pt idx="64">
                  <c:v>42387</c:v>
                </c:pt>
                <c:pt idx="65">
                  <c:v>42380</c:v>
                </c:pt>
                <c:pt idx="66">
                  <c:v>42373</c:v>
                </c:pt>
                <c:pt idx="67">
                  <c:v>42366</c:v>
                </c:pt>
                <c:pt idx="68">
                  <c:v>42359</c:v>
                </c:pt>
                <c:pt idx="69">
                  <c:v>42352</c:v>
                </c:pt>
                <c:pt idx="70">
                  <c:v>42345</c:v>
                </c:pt>
                <c:pt idx="71">
                  <c:v>42338</c:v>
                </c:pt>
                <c:pt idx="72">
                  <c:v>42331</c:v>
                </c:pt>
                <c:pt idx="73">
                  <c:v>42324</c:v>
                </c:pt>
                <c:pt idx="74">
                  <c:v>42317</c:v>
                </c:pt>
                <c:pt idx="75">
                  <c:v>42310</c:v>
                </c:pt>
                <c:pt idx="76">
                  <c:v>42303</c:v>
                </c:pt>
                <c:pt idx="77">
                  <c:v>42296</c:v>
                </c:pt>
                <c:pt idx="78">
                  <c:v>42289</c:v>
                </c:pt>
                <c:pt idx="79">
                  <c:v>42282</c:v>
                </c:pt>
                <c:pt idx="80">
                  <c:v>42100</c:v>
                </c:pt>
                <c:pt idx="81">
                  <c:v>42093</c:v>
                </c:pt>
                <c:pt idx="82">
                  <c:v>42086</c:v>
                </c:pt>
                <c:pt idx="83">
                  <c:v>42079</c:v>
                </c:pt>
                <c:pt idx="84">
                  <c:v>42072</c:v>
                </c:pt>
                <c:pt idx="85">
                  <c:v>42065</c:v>
                </c:pt>
                <c:pt idx="86">
                  <c:v>42058</c:v>
                </c:pt>
                <c:pt idx="87">
                  <c:v>42051</c:v>
                </c:pt>
                <c:pt idx="88">
                  <c:v>42044</c:v>
                </c:pt>
                <c:pt idx="89">
                  <c:v>42037</c:v>
                </c:pt>
                <c:pt idx="90">
                  <c:v>42030</c:v>
                </c:pt>
                <c:pt idx="91">
                  <c:v>42023</c:v>
                </c:pt>
                <c:pt idx="92">
                  <c:v>42016</c:v>
                </c:pt>
                <c:pt idx="93">
                  <c:v>42009</c:v>
                </c:pt>
                <c:pt idx="94">
                  <c:v>42002</c:v>
                </c:pt>
                <c:pt idx="95">
                  <c:v>41995</c:v>
                </c:pt>
                <c:pt idx="96">
                  <c:v>41988</c:v>
                </c:pt>
                <c:pt idx="97">
                  <c:v>41981</c:v>
                </c:pt>
                <c:pt idx="98">
                  <c:v>41974</c:v>
                </c:pt>
                <c:pt idx="99">
                  <c:v>41967</c:v>
                </c:pt>
                <c:pt idx="100">
                  <c:v>41960</c:v>
                </c:pt>
                <c:pt idx="101">
                  <c:v>41953</c:v>
                </c:pt>
                <c:pt idx="102">
                  <c:v>41946</c:v>
                </c:pt>
                <c:pt idx="103">
                  <c:v>41939</c:v>
                </c:pt>
                <c:pt idx="104">
                  <c:v>41932</c:v>
                </c:pt>
                <c:pt idx="105">
                  <c:v>41925</c:v>
                </c:pt>
                <c:pt idx="106">
                  <c:v>43194</c:v>
                </c:pt>
                <c:pt idx="107">
                  <c:v>43374</c:v>
                </c:pt>
                <c:pt idx="108">
                  <c:v>43381</c:v>
                </c:pt>
                <c:pt idx="109">
                  <c:v>43388</c:v>
                </c:pt>
                <c:pt idx="110">
                  <c:v>43395</c:v>
                </c:pt>
                <c:pt idx="111">
                  <c:v>43402</c:v>
                </c:pt>
                <c:pt idx="112">
                  <c:v>43409</c:v>
                </c:pt>
                <c:pt idx="113">
                  <c:v>43416</c:v>
                </c:pt>
                <c:pt idx="114">
                  <c:v>43423</c:v>
                </c:pt>
                <c:pt idx="115">
                  <c:v>43430</c:v>
                </c:pt>
                <c:pt idx="116">
                  <c:v>43437</c:v>
                </c:pt>
                <c:pt idx="117">
                  <c:v>43444</c:v>
                </c:pt>
                <c:pt idx="118">
                  <c:v>43451</c:v>
                </c:pt>
                <c:pt idx="119">
                  <c:v>43458</c:v>
                </c:pt>
                <c:pt idx="120">
                  <c:v>43465</c:v>
                </c:pt>
                <c:pt idx="121">
                  <c:v>43472</c:v>
                </c:pt>
                <c:pt idx="122">
                  <c:v>43479</c:v>
                </c:pt>
                <c:pt idx="123">
                  <c:v>43486</c:v>
                </c:pt>
                <c:pt idx="124">
                  <c:v>43493</c:v>
                </c:pt>
                <c:pt idx="125">
                  <c:v>43500</c:v>
                </c:pt>
                <c:pt idx="126">
                  <c:v>43507</c:v>
                </c:pt>
                <c:pt idx="127">
                  <c:v>43514</c:v>
                </c:pt>
                <c:pt idx="128">
                  <c:v>43521</c:v>
                </c:pt>
                <c:pt idx="129">
                  <c:v>43528</c:v>
                </c:pt>
                <c:pt idx="130">
                  <c:v>43535</c:v>
                </c:pt>
                <c:pt idx="131">
                  <c:v>43542</c:v>
                </c:pt>
                <c:pt idx="132">
                  <c:v>43549</c:v>
                </c:pt>
              </c:numCache>
            </c:numRef>
          </c:cat>
          <c:val>
            <c:numRef>
              <c:f>'Table P12'!$K$29:$K$161</c:f>
              <c:numCache>
                <c:formatCode>General</c:formatCode>
                <c:ptCount val="133"/>
                <c:pt idx="0">
                  <c:v>1.956</c:v>
                </c:pt>
                <c:pt idx="1">
                  <c:v>1.96</c:v>
                </c:pt>
                <c:pt idx="2">
                  <c:v>1.968</c:v>
                </c:pt>
                <c:pt idx="3">
                  <c:v>2.0070000000000001</c:v>
                </c:pt>
                <c:pt idx="4">
                  <c:v>2.0070000000000001</c:v>
                </c:pt>
                <c:pt idx="5">
                  <c:v>2.0070000000000001</c:v>
                </c:pt>
                <c:pt idx="6">
                  <c:v>2.0129999999999999</c:v>
                </c:pt>
                <c:pt idx="7">
                  <c:v>2.0619999999999998</c:v>
                </c:pt>
                <c:pt idx="8">
                  <c:v>2.073</c:v>
                </c:pt>
                <c:pt idx="9">
                  <c:v>2.0640000000000001</c:v>
                </c:pt>
                <c:pt idx="10">
                  <c:v>2.0670000000000002</c:v>
                </c:pt>
                <c:pt idx="11">
                  <c:v>2.0409999999999999</c:v>
                </c:pt>
                <c:pt idx="12">
                  <c:v>2.0150000000000001</c:v>
                </c:pt>
                <c:pt idx="13">
                  <c:v>1.954</c:v>
                </c:pt>
                <c:pt idx="14">
                  <c:v>1.9419999999999999</c:v>
                </c:pt>
                <c:pt idx="15">
                  <c:v>1.9419999999999999</c:v>
                </c:pt>
                <c:pt idx="16">
                  <c:v>1.909</c:v>
                </c:pt>
                <c:pt idx="17">
                  <c:v>1.9039999999999999</c:v>
                </c:pt>
                <c:pt idx="18">
                  <c:v>1.885</c:v>
                </c:pt>
                <c:pt idx="19">
                  <c:v>1.8560000000000001</c:v>
                </c:pt>
                <c:pt idx="20">
                  <c:v>1.8049999999999999</c:v>
                </c:pt>
                <c:pt idx="21">
                  <c:v>1.776</c:v>
                </c:pt>
                <c:pt idx="22">
                  <c:v>1.782</c:v>
                </c:pt>
                <c:pt idx="23">
                  <c:v>1.7589999999999999</c:v>
                </c:pt>
                <c:pt idx="24">
                  <c:v>1.7270000000000001</c:v>
                </c:pt>
                <c:pt idx="25">
                  <c:v>1.6060000000000001</c:v>
                </c:pt>
                <c:pt idx="27">
                  <c:v>2.2530000000000001</c:v>
                </c:pt>
                <c:pt idx="28">
                  <c:v>2.2599999999999998</c:v>
                </c:pt>
                <c:pt idx="29">
                  <c:v>2.2839999999999998</c:v>
                </c:pt>
                <c:pt idx="30">
                  <c:v>2.274</c:v>
                </c:pt>
                <c:pt idx="31">
                  <c:v>2.2919999999999998</c:v>
                </c:pt>
                <c:pt idx="32">
                  <c:v>2.323</c:v>
                </c:pt>
                <c:pt idx="33">
                  <c:v>2.327</c:v>
                </c:pt>
                <c:pt idx="34">
                  <c:v>2.3879999999999999</c:v>
                </c:pt>
                <c:pt idx="35">
                  <c:v>2.2839999999999998</c:v>
                </c:pt>
                <c:pt idx="36">
                  <c:v>2.2309999999999999</c:v>
                </c:pt>
                <c:pt idx="37">
                  <c:v>2.202</c:v>
                </c:pt>
                <c:pt idx="38">
                  <c:v>2.0649999999999999</c:v>
                </c:pt>
                <c:pt idx="39">
                  <c:v>1.988</c:v>
                </c:pt>
                <c:pt idx="40">
                  <c:v>1.901</c:v>
                </c:pt>
                <c:pt idx="41">
                  <c:v>1.821</c:v>
                </c:pt>
                <c:pt idx="42">
                  <c:v>1.7170000000000001</c:v>
                </c:pt>
                <c:pt idx="43">
                  <c:v>1.6339999999999999</c:v>
                </c:pt>
                <c:pt idx="44">
                  <c:v>1.5880000000000001</c:v>
                </c:pt>
                <c:pt idx="45">
                  <c:v>1.5660000000000001</c:v>
                </c:pt>
                <c:pt idx="46">
                  <c:v>1.5429999999999999</c:v>
                </c:pt>
                <c:pt idx="47">
                  <c:v>1.8720000000000001</c:v>
                </c:pt>
                <c:pt idx="48">
                  <c:v>1.8580000000000001</c:v>
                </c:pt>
                <c:pt idx="49">
                  <c:v>1.847</c:v>
                </c:pt>
                <c:pt idx="50">
                  <c:v>1.8149999999999999</c:v>
                </c:pt>
                <c:pt idx="51">
                  <c:v>1.73</c:v>
                </c:pt>
                <c:pt idx="52">
                  <c:v>1.675</c:v>
                </c:pt>
                <c:pt idx="54">
                  <c:v>1.5840000000000001</c:v>
                </c:pt>
                <c:pt idx="55">
                  <c:v>1.583</c:v>
                </c:pt>
                <c:pt idx="56">
                  <c:v>1.6180000000000001</c:v>
                </c:pt>
                <c:pt idx="57">
                  <c:v>1.623</c:v>
                </c:pt>
                <c:pt idx="58">
                  <c:v>1.58</c:v>
                </c:pt>
                <c:pt idx="59">
                  <c:v>1.6279999999999999</c:v>
                </c:pt>
                <c:pt idx="60">
                  <c:v>1.629</c:v>
                </c:pt>
                <c:pt idx="61">
                  <c:v>1.571</c:v>
                </c:pt>
                <c:pt idx="62">
                  <c:v>1.6020000000000001</c:v>
                </c:pt>
                <c:pt idx="63">
                  <c:v>1.599</c:v>
                </c:pt>
                <c:pt idx="64">
                  <c:v>1.577</c:v>
                </c:pt>
                <c:pt idx="65">
                  <c:v>1.5669999999999999</c:v>
                </c:pt>
                <c:pt idx="66">
                  <c:v>1.569</c:v>
                </c:pt>
                <c:pt idx="67">
                  <c:v>1.5780000000000001</c:v>
                </c:pt>
                <c:pt idx="68">
                  <c:v>1.5649999999999999</c:v>
                </c:pt>
                <c:pt idx="69">
                  <c:v>1.569</c:v>
                </c:pt>
                <c:pt idx="70">
                  <c:v>1.5169999999999999</c:v>
                </c:pt>
                <c:pt idx="71">
                  <c:v>1.488</c:v>
                </c:pt>
                <c:pt idx="72">
                  <c:v>1.486</c:v>
                </c:pt>
                <c:pt idx="73">
                  <c:v>1.4930000000000001</c:v>
                </c:pt>
                <c:pt idx="74">
                  <c:v>1.482</c:v>
                </c:pt>
                <c:pt idx="75">
                  <c:v>1.59</c:v>
                </c:pt>
                <c:pt idx="76">
                  <c:v>1.615</c:v>
                </c:pt>
                <c:pt idx="77">
                  <c:v>1.5940000000000001</c:v>
                </c:pt>
                <c:pt idx="78">
                  <c:v>1.526</c:v>
                </c:pt>
                <c:pt idx="79">
                  <c:v>1.4750000000000001</c:v>
                </c:pt>
                <c:pt idx="81">
                  <c:v>1.681</c:v>
                </c:pt>
                <c:pt idx="82">
                  <c:v>1.7350000000000001</c:v>
                </c:pt>
                <c:pt idx="83">
                  <c:v>1.7589999999999999</c:v>
                </c:pt>
                <c:pt idx="84">
                  <c:v>1.823</c:v>
                </c:pt>
                <c:pt idx="85">
                  <c:v>1.8440000000000001</c:v>
                </c:pt>
                <c:pt idx="86">
                  <c:v>1.899</c:v>
                </c:pt>
                <c:pt idx="87">
                  <c:v>1.91</c:v>
                </c:pt>
                <c:pt idx="88">
                  <c:v>1.923</c:v>
                </c:pt>
                <c:pt idx="89">
                  <c:v>1.9530000000000001</c:v>
                </c:pt>
                <c:pt idx="90">
                  <c:v>1.9710000000000001</c:v>
                </c:pt>
                <c:pt idx="91">
                  <c:v>1.9850000000000001</c:v>
                </c:pt>
                <c:pt idx="92">
                  <c:v>2.0670000000000002</c:v>
                </c:pt>
                <c:pt idx="93">
                  <c:v>2.0369999999999999</c:v>
                </c:pt>
                <c:pt idx="94">
                  <c:v>2.0750000000000002</c:v>
                </c:pt>
                <c:pt idx="95">
                  <c:v>2.1070000000000002</c:v>
                </c:pt>
                <c:pt idx="96">
                  <c:v>2.1</c:v>
                </c:pt>
                <c:pt idx="97">
                  <c:v>2.0409999999999999</c:v>
                </c:pt>
                <c:pt idx="98">
                  <c:v>2.0870000000000002</c:v>
                </c:pt>
                <c:pt idx="99">
                  <c:v>2.1019999999999999</c:v>
                </c:pt>
                <c:pt idx="100">
                  <c:v>2.0499999999999998</c:v>
                </c:pt>
                <c:pt idx="101">
                  <c:v>2.0259999999999998</c:v>
                </c:pt>
                <c:pt idx="102">
                  <c:v>2.0819999999999999</c:v>
                </c:pt>
                <c:pt idx="103">
                  <c:v>2.0339999999999998</c:v>
                </c:pt>
                <c:pt idx="104">
                  <c:v>2.0219999999999998</c:v>
                </c:pt>
                <c:pt idx="105">
                  <c:v>1.72</c:v>
                </c:pt>
                <c:pt idx="107">
                  <c:v>1.7458333333333333</c:v>
                </c:pt>
                <c:pt idx="108">
                  <c:v>1.7608333333333333</c:v>
                </c:pt>
                <c:pt idx="109">
                  <c:v>1.7689999999999999</c:v>
                </c:pt>
                <c:pt idx="110">
                  <c:v>1.8382083333333332</c:v>
                </c:pt>
                <c:pt idx="111">
                  <c:v>1.8402916666666667</c:v>
                </c:pt>
                <c:pt idx="112">
                  <c:v>1.8435833333333334</c:v>
                </c:pt>
                <c:pt idx="113">
                  <c:v>1.891583333333333</c:v>
                </c:pt>
                <c:pt idx="114">
                  <c:v>1.8994583333333332</c:v>
                </c:pt>
                <c:pt idx="115">
                  <c:v>1.9015416666666665</c:v>
                </c:pt>
                <c:pt idx="116">
                  <c:v>1.9011249999999997</c:v>
                </c:pt>
                <c:pt idx="117">
                  <c:v>1.9642083333333329</c:v>
                </c:pt>
                <c:pt idx="118">
                  <c:v>1.9622916666666663</c:v>
                </c:pt>
                <c:pt idx="119">
                  <c:v>1.9626250000000001</c:v>
                </c:pt>
                <c:pt idx="120">
                  <c:v>1.9582916666666665</c:v>
                </c:pt>
                <c:pt idx="121">
                  <c:v>1.9885416666666667</c:v>
                </c:pt>
                <c:pt idx="122">
                  <c:v>1.9858749999999998</c:v>
                </c:pt>
                <c:pt idx="123">
                  <c:v>1.9816249999999995</c:v>
                </c:pt>
                <c:pt idx="124">
                  <c:v>1.9798749999999998</c:v>
                </c:pt>
                <c:pt idx="125">
                  <c:v>1.9597083333333334</c:v>
                </c:pt>
                <c:pt idx="126">
                  <c:v>1.9597083333333334</c:v>
                </c:pt>
                <c:pt idx="127">
                  <c:v>1.96875</c:v>
                </c:pt>
                <c:pt idx="128">
                  <c:v>1.9872916666666669</c:v>
                </c:pt>
                <c:pt idx="129">
                  <c:v>1.9939166666666666</c:v>
                </c:pt>
                <c:pt idx="130">
                  <c:v>1.9993333333333334</c:v>
                </c:pt>
                <c:pt idx="131">
                  <c:v>2.023541666666667</c:v>
                </c:pt>
                <c:pt idx="132">
                  <c:v>2.0299583333333335</c:v>
                </c:pt>
              </c:numCache>
            </c:numRef>
          </c:val>
          <c:smooth val="0"/>
          <c:extLst>
            <c:ext xmlns:c16="http://schemas.microsoft.com/office/drawing/2014/chart" uri="{C3380CC4-5D6E-409C-BE32-E72D297353CC}">
              <c16:uniqueId val="{00000000-80A6-41E1-9CC2-6638285DCC34}"/>
            </c:ext>
          </c:extLst>
        </c:ser>
        <c:dLbls>
          <c:showLegendKey val="0"/>
          <c:showVal val="0"/>
          <c:showCatName val="0"/>
          <c:showSerName val="0"/>
          <c:showPercent val="0"/>
          <c:showBubbleSize val="0"/>
        </c:dLbls>
        <c:smooth val="0"/>
        <c:axId val="311874720"/>
        <c:axId val="311877344"/>
      </c:lineChart>
      <c:dateAx>
        <c:axId val="311874720"/>
        <c:scaling>
          <c:orientation val="minMax"/>
        </c:scaling>
        <c:delete val="0"/>
        <c:axPos val="b"/>
        <c:numFmt formatCode="[$-409]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877344"/>
        <c:crosses val="autoZero"/>
        <c:auto val="1"/>
        <c:lblOffset val="100"/>
        <c:baseTimeUnit val="days"/>
        <c:majorUnit val="3"/>
        <c:majorTimeUnit val="months"/>
      </c:dateAx>
      <c:valAx>
        <c:axId val="311877344"/>
        <c:scaling>
          <c:orientation val="minMax"/>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 per gallon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874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13</xdr:col>
      <xdr:colOff>571499</xdr:colOff>
      <xdr:row>4</xdr:row>
      <xdr:rowOff>44830</xdr:rowOff>
    </xdr:from>
    <xdr:to>
      <xdr:col>24</xdr:col>
      <xdr:colOff>526676</xdr:colOff>
      <xdr:row>22</xdr:row>
      <xdr:rowOff>67235</xdr:rowOff>
    </xdr:to>
    <xdr:graphicFrame macro="">
      <xdr:nvGraphicFramePr>
        <xdr:cNvPr id="2" name="Chart 1">
          <a:extLst>
            <a:ext uri="{FF2B5EF4-FFF2-40B4-BE49-F238E27FC236}">
              <a16:creationId xmlns:a16="http://schemas.microsoft.com/office/drawing/2014/main" id="{25CC7A7D-4EFD-480D-A370-33A5EE7B4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549087</xdr:colOff>
      <xdr:row>24</xdr:row>
      <xdr:rowOff>73958</xdr:rowOff>
    </xdr:from>
    <xdr:to>
      <xdr:col>24</xdr:col>
      <xdr:colOff>515470</xdr:colOff>
      <xdr:row>44</xdr:row>
      <xdr:rowOff>112058</xdr:rowOff>
    </xdr:to>
    <xdr:graphicFrame macro="">
      <xdr:nvGraphicFramePr>
        <xdr:cNvPr id="4" name="Chart 3">
          <a:extLst>
            <a:ext uri="{FF2B5EF4-FFF2-40B4-BE49-F238E27FC236}">
              <a16:creationId xmlns:a16="http://schemas.microsoft.com/office/drawing/2014/main" id="{44E43518-08D5-47FA-A5D9-9E5EA463BF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400049</xdr:colOff>
      <xdr:row>2</xdr:row>
      <xdr:rowOff>361950</xdr:rowOff>
    </xdr:from>
    <xdr:to>
      <xdr:col>18</xdr:col>
      <xdr:colOff>581025</xdr:colOff>
      <xdr:row>18</xdr:row>
      <xdr:rowOff>28575</xdr:rowOff>
    </xdr:to>
    <xdr:graphicFrame macro="">
      <xdr:nvGraphicFramePr>
        <xdr:cNvPr id="2" name="Chart 1">
          <a:extLst>
            <a:ext uri="{FF2B5EF4-FFF2-40B4-BE49-F238E27FC236}">
              <a16:creationId xmlns:a16="http://schemas.microsoft.com/office/drawing/2014/main" id="{009F5E6D-DE33-4486-9BBB-DD3E88C813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419100</xdr:colOff>
      <xdr:row>2</xdr:row>
      <xdr:rowOff>1</xdr:rowOff>
    </xdr:from>
    <xdr:to>
      <xdr:col>26</xdr:col>
      <xdr:colOff>552450</xdr:colOff>
      <xdr:row>19</xdr:row>
      <xdr:rowOff>133350</xdr:rowOff>
    </xdr:to>
    <xdr:graphicFrame macro="">
      <xdr:nvGraphicFramePr>
        <xdr:cNvPr id="4" name="Chart 3">
          <a:extLst>
            <a:ext uri="{FF2B5EF4-FFF2-40B4-BE49-F238E27FC236}">
              <a16:creationId xmlns:a16="http://schemas.microsoft.com/office/drawing/2014/main" id="{B4FAC95A-579F-42E1-8DBC-10E63FE933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38100</xdr:colOff>
      <xdr:row>7</xdr:row>
      <xdr:rowOff>100012</xdr:rowOff>
    </xdr:from>
    <xdr:to>
      <xdr:col>21</xdr:col>
      <xdr:colOff>514350</xdr:colOff>
      <xdr:row>27</xdr:row>
      <xdr:rowOff>76200</xdr:rowOff>
    </xdr:to>
    <xdr:graphicFrame macro="">
      <xdr:nvGraphicFramePr>
        <xdr:cNvPr id="2" name="Chart 1">
          <a:extLst>
            <a:ext uri="{FF2B5EF4-FFF2-40B4-BE49-F238E27FC236}">
              <a16:creationId xmlns:a16="http://schemas.microsoft.com/office/drawing/2014/main" id="{2707E95D-1868-40D9-A623-4AE48BAB0B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590550</xdr:colOff>
      <xdr:row>1</xdr:row>
      <xdr:rowOff>180975</xdr:rowOff>
    </xdr:from>
    <xdr:to>
      <xdr:col>22</xdr:col>
      <xdr:colOff>76200</xdr:colOff>
      <xdr:row>29</xdr:row>
      <xdr:rowOff>104775</xdr:rowOff>
    </xdr:to>
    <xdr:graphicFrame macro="">
      <xdr:nvGraphicFramePr>
        <xdr:cNvPr id="2" name="Chart 1">
          <a:extLst>
            <a:ext uri="{FF2B5EF4-FFF2-40B4-BE49-F238E27FC236}">
              <a16:creationId xmlns:a16="http://schemas.microsoft.com/office/drawing/2014/main" id="{DE69EC9F-D252-4236-8EE9-F427D65FA0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66674</xdr:colOff>
      <xdr:row>5</xdr:row>
      <xdr:rowOff>123824</xdr:rowOff>
    </xdr:from>
    <xdr:to>
      <xdr:col>18</xdr:col>
      <xdr:colOff>542924</xdr:colOff>
      <xdr:row>26</xdr:row>
      <xdr:rowOff>142874</xdr:rowOff>
    </xdr:to>
    <xdr:graphicFrame macro="">
      <xdr:nvGraphicFramePr>
        <xdr:cNvPr id="2" name="Chart 1">
          <a:extLst>
            <a:ext uri="{FF2B5EF4-FFF2-40B4-BE49-F238E27FC236}">
              <a16:creationId xmlns:a16="http://schemas.microsoft.com/office/drawing/2014/main" id="{FE322A99-A153-49CE-87F7-648CB09E5E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190500</xdr:colOff>
      <xdr:row>3</xdr:row>
      <xdr:rowOff>66674</xdr:rowOff>
    </xdr:from>
    <xdr:to>
      <xdr:col>24</xdr:col>
      <xdr:colOff>571500</xdr:colOff>
      <xdr:row>22</xdr:row>
      <xdr:rowOff>133349</xdr:rowOff>
    </xdr:to>
    <xdr:graphicFrame macro="">
      <xdr:nvGraphicFramePr>
        <xdr:cNvPr id="2" name="Chart 1">
          <a:extLst>
            <a:ext uri="{FF2B5EF4-FFF2-40B4-BE49-F238E27FC236}">
              <a16:creationId xmlns:a16="http://schemas.microsoft.com/office/drawing/2014/main" id="{5FA1BC3D-E936-4D3A-8917-C0CEAD54EC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9</xdr:col>
      <xdr:colOff>209550</xdr:colOff>
      <xdr:row>1</xdr:row>
      <xdr:rowOff>28575</xdr:rowOff>
    </xdr:from>
    <xdr:to>
      <xdr:col>19</xdr:col>
      <xdr:colOff>561975</xdr:colOff>
      <xdr:row>19</xdr:row>
      <xdr:rowOff>85725</xdr:rowOff>
    </xdr:to>
    <xdr:graphicFrame macro="">
      <xdr:nvGraphicFramePr>
        <xdr:cNvPr id="5" name="Chart 4">
          <a:extLst>
            <a:ext uri="{FF2B5EF4-FFF2-40B4-BE49-F238E27FC236}">
              <a16:creationId xmlns:a16="http://schemas.microsoft.com/office/drawing/2014/main" id="{1AAC1A0F-59A3-479A-A05E-7B7FE58C4D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5"/>
  <sheetViews>
    <sheetView tabSelected="1" zoomScale="85" zoomScaleNormal="85" workbookViewId="0">
      <pane ySplit="3" topLeftCell="A4" activePane="bottomLeft" state="frozen"/>
      <selection pane="bottomLeft"/>
    </sheetView>
  </sheetViews>
  <sheetFormatPr defaultRowHeight="14.4" x14ac:dyDescent="0.3"/>
  <cols>
    <col min="5" max="5" width="13.88671875" customWidth="1"/>
    <col min="6" max="6" width="14" customWidth="1"/>
    <col min="7" max="7" width="10.88671875" customWidth="1"/>
    <col min="8" max="8" width="10.6640625" customWidth="1"/>
    <col min="9" max="9" width="10.33203125" customWidth="1"/>
    <col min="10" max="10" width="10" customWidth="1"/>
    <col min="11" max="11" width="14" customWidth="1"/>
    <col min="12" max="12" width="13.5546875" customWidth="1"/>
    <col min="13" max="13" width="12.109375" customWidth="1"/>
  </cols>
  <sheetData>
    <row r="1" spans="1:13" ht="17.399999999999999" x14ac:dyDescent="0.3">
      <c r="A1" s="9" t="s">
        <v>208</v>
      </c>
      <c r="B1" s="10"/>
      <c r="C1" s="10"/>
      <c r="D1" s="10"/>
      <c r="E1" s="10"/>
      <c r="F1" s="10"/>
      <c r="G1" s="10"/>
      <c r="H1" s="10"/>
      <c r="I1" s="10"/>
      <c r="J1" s="10"/>
      <c r="K1" s="11"/>
      <c r="L1" s="1"/>
      <c r="M1" s="1"/>
    </row>
    <row r="2" spans="1:13" x14ac:dyDescent="0.3">
      <c r="A2" s="14"/>
      <c r="B2" s="15" t="s">
        <v>0</v>
      </c>
      <c r="C2" s="16"/>
      <c r="D2" s="16"/>
      <c r="E2" s="16"/>
      <c r="F2" s="16"/>
      <c r="G2" s="17"/>
      <c r="H2" s="18" t="s">
        <v>1</v>
      </c>
      <c r="I2" s="19"/>
      <c r="J2" s="19"/>
      <c r="K2" s="19"/>
      <c r="L2" s="19"/>
      <c r="M2" s="20"/>
    </row>
    <row r="3" spans="1:13" ht="26.4" x14ac:dyDescent="0.3">
      <c r="A3" s="2" t="s">
        <v>2</v>
      </c>
      <c r="B3" s="2" t="s">
        <v>3</v>
      </c>
      <c r="C3" s="3" t="s">
        <v>4</v>
      </c>
      <c r="D3" s="3" t="s">
        <v>5</v>
      </c>
      <c r="E3" s="3" t="s">
        <v>6</v>
      </c>
      <c r="F3" s="3" t="s">
        <v>7</v>
      </c>
      <c r="G3" s="3" t="s">
        <v>8</v>
      </c>
      <c r="H3" s="2" t="s">
        <v>3</v>
      </c>
      <c r="I3" s="3" t="s">
        <v>4</v>
      </c>
      <c r="J3" s="3" t="s">
        <v>5</v>
      </c>
      <c r="K3" s="3" t="s">
        <v>6</v>
      </c>
      <c r="L3" s="3" t="s">
        <v>7</v>
      </c>
      <c r="M3" s="21" t="s">
        <v>9</v>
      </c>
    </row>
    <row r="4" spans="1:13" x14ac:dyDescent="0.3">
      <c r="A4" s="22">
        <v>1960</v>
      </c>
      <c r="B4" s="4">
        <v>4.2</v>
      </c>
      <c r="C4" s="5">
        <v>52.3</v>
      </c>
      <c r="D4" s="5">
        <v>88.1</v>
      </c>
      <c r="E4" s="5">
        <v>93.9</v>
      </c>
      <c r="F4" s="12"/>
      <c r="G4" s="5">
        <v>22.3</v>
      </c>
      <c r="H4" s="6">
        <v>4332218</v>
      </c>
      <c r="I4" s="13">
        <v>5780420</v>
      </c>
      <c r="J4" s="13">
        <v>3087871</v>
      </c>
      <c r="K4" s="13">
        <v>17039406</v>
      </c>
      <c r="L4" s="12"/>
      <c r="M4" s="23">
        <v>30239915</v>
      </c>
    </row>
    <row r="5" spans="1:13" x14ac:dyDescent="0.3">
      <c r="A5" s="22">
        <v>1961</v>
      </c>
      <c r="B5" s="4">
        <v>4.7</v>
      </c>
      <c r="C5" s="5">
        <v>53.8</v>
      </c>
      <c r="D5" s="5">
        <v>97.9</v>
      </c>
      <c r="E5" s="5">
        <v>89.3</v>
      </c>
      <c r="F5" s="12"/>
      <c r="G5" s="5">
        <v>25</v>
      </c>
      <c r="H5" s="6">
        <v>4211017</v>
      </c>
      <c r="I5" s="13">
        <v>6367524</v>
      </c>
      <c r="J5" s="13">
        <v>2895587</v>
      </c>
      <c r="K5" s="13">
        <v>17431916</v>
      </c>
      <c r="L5" s="12"/>
      <c r="M5" s="23">
        <v>30906044</v>
      </c>
    </row>
    <row r="6" spans="1:13" x14ac:dyDescent="0.3">
      <c r="A6" s="22">
        <v>1962</v>
      </c>
      <c r="B6" s="4">
        <v>4.5</v>
      </c>
      <c r="C6" s="5">
        <v>43.4</v>
      </c>
      <c r="D6" s="5">
        <v>119.9</v>
      </c>
      <c r="E6" s="5">
        <v>76.3</v>
      </c>
      <c r="F6" s="12"/>
      <c r="G6" s="5">
        <v>23.5</v>
      </c>
      <c r="H6" s="6">
        <v>4252304</v>
      </c>
      <c r="I6" s="13">
        <v>5279163</v>
      </c>
      <c r="J6" s="13">
        <v>3851672</v>
      </c>
      <c r="K6" s="13">
        <v>18264368</v>
      </c>
      <c r="L6" s="12"/>
      <c r="M6" s="23">
        <v>31647507</v>
      </c>
    </row>
    <row r="7" spans="1:13" x14ac:dyDescent="0.3">
      <c r="A7" s="22">
        <v>1963</v>
      </c>
      <c r="B7" s="4">
        <v>4.9000000000000004</v>
      </c>
      <c r="C7" s="5">
        <v>34.799999999999997</v>
      </c>
      <c r="D7" s="5">
        <v>113.4</v>
      </c>
      <c r="E7" s="5">
        <v>74.400000000000006</v>
      </c>
      <c r="F7" s="12"/>
      <c r="G7" s="5">
        <v>23.2</v>
      </c>
      <c r="H7" s="6">
        <v>4530510</v>
      </c>
      <c r="I7" s="13">
        <v>3950490</v>
      </c>
      <c r="J7" s="13">
        <v>3383587</v>
      </c>
      <c r="K7" s="13">
        <v>19005066</v>
      </c>
      <c r="L7" s="12"/>
      <c r="M7" s="23">
        <v>30869653</v>
      </c>
    </row>
    <row r="8" spans="1:13" x14ac:dyDescent="0.3">
      <c r="A8" s="22">
        <v>1964</v>
      </c>
      <c r="B8" s="4">
        <v>7.4</v>
      </c>
      <c r="C8" s="5">
        <v>28.8</v>
      </c>
      <c r="D8" s="5">
        <v>115.1</v>
      </c>
      <c r="E8" s="5">
        <v>65.7</v>
      </c>
      <c r="F8" s="12"/>
      <c r="G8" s="5">
        <v>25.2</v>
      </c>
      <c r="H8" s="6">
        <v>5705948</v>
      </c>
      <c r="I8" s="13">
        <v>3269768</v>
      </c>
      <c r="J8" s="13">
        <v>3699927</v>
      </c>
      <c r="K8" s="13">
        <v>17971855</v>
      </c>
      <c r="L8" s="12"/>
      <c r="M8" s="23">
        <v>30647498</v>
      </c>
    </row>
    <row r="9" spans="1:13" x14ac:dyDescent="0.3">
      <c r="A9" s="22">
        <v>1965</v>
      </c>
      <c r="B9" s="4">
        <v>7.1</v>
      </c>
      <c r="C9" s="5">
        <v>25.5</v>
      </c>
      <c r="D9" s="5">
        <v>97.6</v>
      </c>
      <c r="E9" s="5">
        <v>70.900000000000006</v>
      </c>
      <c r="F9" s="12"/>
      <c r="G9" s="5">
        <v>23.6</v>
      </c>
      <c r="H9" s="6">
        <v>6826261</v>
      </c>
      <c r="I9" s="13">
        <v>2849923</v>
      </c>
      <c r="J9" s="13">
        <v>3597647</v>
      </c>
      <c r="K9" s="13">
        <v>19504287</v>
      </c>
      <c r="L9" s="12"/>
      <c r="M9" s="23">
        <v>32778118</v>
      </c>
    </row>
    <row r="10" spans="1:13" x14ac:dyDescent="0.3">
      <c r="A10" s="22">
        <v>1966</v>
      </c>
      <c r="B10" s="4">
        <v>9.5</v>
      </c>
      <c r="C10" s="5">
        <v>24.7</v>
      </c>
      <c r="D10" s="5">
        <v>87.7</v>
      </c>
      <c r="E10" s="5">
        <v>73.599999999999994</v>
      </c>
      <c r="F10" s="12"/>
      <c r="G10" s="5">
        <v>27.6</v>
      </c>
      <c r="H10" s="6">
        <v>7991302</v>
      </c>
      <c r="I10" s="13">
        <v>2710194</v>
      </c>
      <c r="J10" s="13">
        <v>3392890</v>
      </c>
      <c r="K10" s="13">
        <v>21285732</v>
      </c>
      <c r="L10" s="12"/>
      <c r="M10" s="23">
        <v>35380118</v>
      </c>
    </row>
    <row r="11" spans="1:13" x14ac:dyDescent="0.3">
      <c r="A11" s="22">
        <v>1967</v>
      </c>
      <c r="B11" s="4">
        <v>8.8000000000000007</v>
      </c>
      <c r="C11" s="5">
        <v>27.5</v>
      </c>
      <c r="D11" s="5">
        <v>90.7</v>
      </c>
      <c r="E11" s="5">
        <v>69.900000000000006</v>
      </c>
      <c r="F11" s="5">
        <v>70.599999999999994</v>
      </c>
      <c r="G11" s="5">
        <v>28.2</v>
      </c>
      <c r="H11" s="6">
        <v>6758280</v>
      </c>
      <c r="I11" s="13">
        <v>2872604</v>
      </c>
      <c r="J11" s="13">
        <v>3181132</v>
      </c>
      <c r="K11" s="13">
        <v>20475733</v>
      </c>
      <c r="L11" s="13">
        <v>1671277</v>
      </c>
      <c r="M11" s="23">
        <v>34959026</v>
      </c>
    </row>
    <row r="12" spans="1:13" x14ac:dyDescent="0.3">
      <c r="A12" s="22">
        <v>1968</v>
      </c>
      <c r="B12" s="4">
        <v>9.9</v>
      </c>
      <c r="C12" s="5">
        <v>26.4</v>
      </c>
      <c r="D12" s="5">
        <v>79.599999999999994</v>
      </c>
      <c r="E12" s="5">
        <v>67.599999999999994</v>
      </c>
      <c r="F12" s="5">
        <v>138</v>
      </c>
      <c r="G12" s="5">
        <v>39</v>
      </c>
      <c r="H12" s="6">
        <v>6883493</v>
      </c>
      <c r="I12" s="13">
        <v>2728357</v>
      </c>
      <c r="J12" s="13">
        <v>2885272</v>
      </c>
      <c r="K12" s="13">
        <v>19390652</v>
      </c>
      <c r="L12" s="13">
        <v>16572472</v>
      </c>
      <c r="M12" s="23">
        <v>48460246</v>
      </c>
    </row>
    <row r="13" spans="1:13" x14ac:dyDescent="0.3">
      <c r="A13" s="22">
        <v>1969</v>
      </c>
      <c r="B13" s="4">
        <v>11.3</v>
      </c>
      <c r="C13" s="5">
        <v>22.6</v>
      </c>
      <c r="D13" s="5">
        <v>69.5</v>
      </c>
      <c r="E13" s="5">
        <v>66.400000000000006</v>
      </c>
      <c r="F13" s="5">
        <v>91.4</v>
      </c>
      <c r="G13" s="5">
        <v>36.1</v>
      </c>
      <c r="H13" s="6">
        <v>7557966</v>
      </c>
      <c r="I13" s="13">
        <v>2011445</v>
      </c>
      <c r="J13" s="13">
        <v>2739346</v>
      </c>
      <c r="K13" s="13">
        <v>18396618</v>
      </c>
      <c r="L13" s="13">
        <v>13248737</v>
      </c>
      <c r="M13" s="23">
        <v>43954112</v>
      </c>
    </row>
    <row r="14" spans="1:13" x14ac:dyDescent="0.3">
      <c r="A14" s="22">
        <v>1970</v>
      </c>
      <c r="B14" s="4">
        <v>11.6</v>
      </c>
      <c r="C14" s="5">
        <v>26.2</v>
      </c>
      <c r="D14" s="5">
        <v>69.3</v>
      </c>
      <c r="E14" s="5">
        <v>66.8</v>
      </c>
      <c r="F14" s="5">
        <v>57.9</v>
      </c>
      <c r="G14" s="5">
        <v>32.299999999999997</v>
      </c>
      <c r="H14" s="6">
        <v>7680831</v>
      </c>
      <c r="I14" s="13">
        <v>1915273</v>
      </c>
      <c r="J14" s="13">
        <v>2329187</v>
      </c>
      <c r="K14" s="13">
        <v>18110147</v>
      </c>
      <c r="L14" s="13">
        <v>7843259</v>
      </c>
      <c r="M14" s="23">
        <v>37878697</v>
      </c>
    </row>
    <row r="15" spans="1:13" x14ac:dyDescent="0.3">
      <c r="A15" s="22">
        <v>1971</v>
      </c>
      <c r="B15" s="4">
        <v>11.3</v>
      </c>
      <c r="C15" s="5">
        <v>29.4</v>
      </c>
      <c r="D15" s="5">
        <v>57.9</v>
      </c>
      <c r="E15" s="5">
        <v>62.4</v>
      </c>
      <c r="F15" s="5">
        <v>50.9</v>
      </c>
      <c r="G15" s="5">
        <v>30.1</v>
      </c>
      <c r="H15" s="6">
        <v>7292476</v>
      </c>
      <c r="I15" s="13">
        <v>2274124</v>
      </c>
      <c r="J15" s="13">
        <v>2028304</v>
      </c>
      <c r="K15" s="13">
        <v>17042703</v>
      </c>
      <c r="L15" s="13">
        <v>5961116</v>
      </c>
      <c r="M15" s="23">
        <v>34598723</v>
      </c>
    </row>
    <row r="16" spans="1:13" x14ac:dyDescent="0.3">
      <c r="A16" s="22">
        <v>1972</v>
      </c>
      <c r="B16" s="4">
        <v>9.8000000000000007</v>
      </c>
      <c r="C16" s="5">
        <v>34.4</v>
      </c>
      <c r="D16" s="5">
        <v>57.4</v>
      </c>
      <c r="E16" s="5">
        <v>63.3</v>
      </c>
      <c r="F16" s="5">
        <v>65.3</v>
      </c>
      <c r="G16" s="5">
        <v>29.6</v>
      </c>
      <c r="H16" s="6">
        <v>6646908</v>
      </c>
      <c r="I16" s="13">
        <v>2817045</v>
      </c>
      <c r="J16" s="13">
        <v>1742749</v>
      </c>
      <c r="K16" s="13">
        <v>16361771</v>
      </c>
      <c r="L16" s="13">
        <v>6335666</v>
      </c>
      <c r="M16" s="23">
        <v>33904139</v>
      </c>
    </row>
    <row r="17" spans="1:13" x14ac:dyDescent="0.3">
      <c r="A17" s="22">
        <v>1973</v>
      </c>
      <c r="B17" s="4">
        <v>9.5</v>
      </c>
      <c r="C17" s="5">
        <v>36.200000000000003</v>
      </c>
      <c r="D17" s="5">
        <v>50</v>
      </c>
      <c r="E17" s="5">
        <v>60.8</v>
      </c>
      <c r="F17" s="5">
        <v>90.4</v>
      </c>
      <c r="G17" s="5">
        <v>31.7</v>
      </c>
      <c r="H17" s="6">
        <v>5948826</v>
      </c>
      <c r="I17" s="13">
        <v>3238967</v>
      </c>
      <c r="J17" s="13">
        <v>1515088</v>
      </c>
      <c r="K17" s="13">
        <v>15735703</v>
      </c>
      <c r="L17" s="13">
        <v>8181598</v>
      </c>
      <c r="M17" s="23">
        <v>34620182</v>
      </c>
    </row>
    <row r="18" spans="1:13" x14ac:dyDescent="0.3">
      <c r="A18" s="22">
        <v>1974</v>
      </c>
      <c r="B18" s="4">
        <v>8.3000000000000007</v>
      </c>
      <c r="C18" s="5">
        <v>34.200000000000003</v>
      </c>
      <c r="D18" s="5">
        <v>45.6</v>
      </c>
      <c r="E18" s="5">
        <v>57.4</v>
      </c>
      <c r="F18" s="5">
        <v>110.3</v>
      </c>
      <c r="G18" s="5">
        <v>30.5</v>
      </c>
      <c r="H18" s="6">
        <v>5464319</v>
      </c>
      <c r="I18" s="13">
        <v>3334759</v>
      </c>
      <c r="J18" s="13">
        <v>1432528</v>
      </c>
      <c r="K18" s="13">
        <v>14939292</v>
      </c>
      <c r="L18" s="13">
        <v>9383064</v>
      </c>
      <c r="M18" s="23">
        <v>34553962</v>
      </c>
    </row>
    <row r="19" spans="1:13" x14ac:dyDescent="0.3">
      <c r="A19" s="22">
        <v>1975</v>
      </c>
      <c r="B19" s="4">
        <v>6</v>
      </c>
      <c r="C19" s="5">
        <v>35.799999999999997</v>
      </c>
      <c r="D19" s="5">
        <v>36.1</v>
      </c>
      <c r="E19" s="5">
        <v>53.4</v>
      </c>
      <c r="F19" s="5">
        <v>103.2</v>
      </c>
      <c r="G19" s="5">
        <v>26.2</v>
      </c>
      <c r="H19" s="6">
        <v>4551324</v>
      </c>
      <c r="I19" s="13">
        <v>3954024</v>
      </c>
      <c r="J19" s="13">
        <v>1318779</v>
      </c>
      <c r="K19" s="13">
        <v>14312685</v>
      </c>
      <c r="L19" s="13">
        <v>8706862</v>
      </c>
      <c r="M19" s="23">
        <v>32843674</v>
      </c>
    </row>
    <row r="20" spans="1:13" x14ac:dyDescent="0.3">
      <c r="A20" s="22">
        <v>1976</v>
      </c>
      <c r="B20" s="4">
        <v>5.8</v>
      </c>
      <c r="C20" s="5">
        <v>35.200000000000003</v>
      </c>
      <c r="D20" s="5">
        <v>35.1</v>
      </c>
      <c r="E20" s="5">
        <v>53.8</v>
      </c>
      <c r="F20" s="5">
        <v>133.30000000000001</v>
      </c>
      <c r="G20" s="5">
        <v>27.1</v>
      </c>
      <c r="H20" s="6">
        <v>4200539</v>
      </c>
      <c r="I20" s="13">
        <v>4063897</v>
      </c>
      <c r="J20" s="13">
        <v>1246005</v>
      </c>
      <c r="K20" s="13">
        <v>14496380</v>
      </c>
      <c r="L20" s="13">
        <v>8807439</v>
      </c>
      <c r="M20" s="23">
        <v>32814260</v>
      </c>
    </row>
    <row r="21" spans="1:13" x14ac:dyDescent="0.3">
      <c r="A21" s="22">
        <v>1977</v>
      </c>
      <c r="B21" s="4">
        <v>5.6</v>
      </c>
      <c r="C21" s="5">
        <v>29.4</v>
      </c>
      <c r="D21" s="5">
        <v>30.4</v>
      </c>
      <c r="E21" s="5">
        <v>50.8</v>
      </c>
      <c r="F21" s="5">
        <v>140.19999999999999</v>
      </c>
      <c r="G21" s="5">
        <v>26.2</v>
      </c>
      <c r="H21" s="6">
        <v>4060957</v>
      </c>
      <c r="I21" s="13">
        <v>3677361</v>
      </c>
      <c r="J21" s="13">
        <v>1210064</v>
      </c>
      <c r="K21" s="13">
        <v>14621635</v>
      </c>
      <c r="L21" s="13">
        <v>9110037</v>
      </c>
      <c r="M21" s="23">
        <v>32680054</v>
      </c>
    </row>
    <row r="22" spans="1:13" x14ac:dyDescent="0.3">
      <c r="A22" s="22">
        <v>1978</v>
      </c>
      <c r="B22" s="4">
        <v>4.9000000000000004</v>
      </c>
      <c r="C22" s="5">
        <v>26.4</v>
      </c>
      <c r="D22" s="5">
        <v>26.1</v>
      </c>
      <c r="E22" s="5">
        <v>48.9</v>
      </c>
      <c r="F22" s="5">
        <v>117.6</v>
      </c>
      <c r="G22" s="5">
        <v>23.5</v>
      </c>
      <c r="H22" s="6">
        <v>3671322</v>
      </c>
      <c r="I22" s="13">
        <v>3343556</v>
      </c>
      <c r="J22" s="13">
        <v>1095737</v>
      </c>
      <c r="K22" s="13">
        <v>15103853</v>
      </c>
      <c r="L22" s="13">
        <v>7252869</v>
      </c>
      <c r="M22" s="23">
        <v>30467337</v>
      </c>
    </row>
    <row r="23" spans="1:13" x14ac:dyDescent="0.3">
      <c r="A23" s="22">
        <v>1979</v>
      </c>
      <c r="B23" s="4">
        <v>4.5999999999999996</v>
      </c>
      <c r="C23" s="5">
        <v>24.4</v>
      </c>
      <c r="D23" s="5">
        <v>27.7</v>
      </c>
      <c r="E23" s="5">
        <v>51.2</v>
      </c>
      <c r="F23" s="5">
        <v>94.9</v>
      </c>
      <c r="G23" s="5">
        <v>22.9</v>
      </c>
      <c r="H23" s="6">
        <v>3536296</v>
      </c>
      <c r="I23" s="13">
        <v>3029397</v>
      </c>
      <c r="J23" s="13">
        <v>1131798</v>
      </c>
      <c r="K23" s="13">
        <v>16546576</v>
      </c>
      <c r="L23" s="13">
        <v>5713032</v>
      </c>
      <c r="M23" s="23">
        <v>29957099</v>
      </c>
    </row>
    <row r="24" spans="1:13" x14ac:dyDescent="0.3">
      <c r="A24" s="22">
        <v>1980</v>
      </c>
      <c r="B24" s="4">
        <v>4.3</v>
      </c>
      <c r="C24" s="5">
        <v>19.899999999999999</v>
      </c>
      <c r="D24" s="5">
        <v>23.2</v>
      </c>
      <c r="E24" s="5">
        <v>48.7</v>
      </c>
      <c r="F24" s="5">
        <v>86</v>
      </c>
      <c r="G24" s="5">
        <v>21.1</v>
      </c>
      <c r="H24" s="6">
        <v>3516807</v>
      </c>
      <c r="I24" s="13">
        <v>2612091</v>
      </c>
      <c r="J24" s="13">
        <v>1055105</v>
      </c>
      <c r="K24" s="13">
        <v>17739142</v>
      </c>
      <c r="L24" s="13">
        <v>4660659</v>
      </c>
      <c r="M24" s="23">
        <v>29583804</v>
      </c>
    </row>
    <row r="25" spans="1:13" x14ac:dyDescent="0.3">
      <c r="A25" s="22">
        <v>1981</v>
      </c>
      <c r="B25" s="4">
        <v>4.3</v>
      </c>
      <c r="C25" s="5">
        <v>20</v>
      </c>
      <c r="D25" s="5">
        <v>18.899999999999999</v>
      </c>
      <c r="E25" s="5">
        <v>50.6</v>
      </c>
      <c r="F25" s="5">
        <v>59.2</v>
      </c>
      <c r="G25" s="5">
        <v>21</v>
      </c>
      <c r="H25" s="6">
        <v>3605207</v>
      </c>
      <c r="I25" s="13">
        <v>2583690</v>
      </c>
      <c r="J25" s="13">
        <v>910595</v>
      </c>
      <c r="K25" s="13">
        <v>19954159</v>
      </c>
      <c r="L25" s="13">
        <v>3759760</v>
      </c>
      <c r="M25" s="23">
        <v>30813411</v>
      </c>
    </row>
    <row r="26" spans="1:13" x14ac:dyDescent="0.3">
      <c r="A26" s="22">
        <v>1982</v>
      </c>
      <c r="B26" s="4">
        <v>4.0999999999999996</v>
      </c>
      <c r="C26" s="5">
        <v>16.5</v>
      </c>
      <c r="D26" s="5">
        <v>16</v>
      </c>
      <c r="E26" s="5">
        <v>44.2</v>
      </c>
      <c r="F26" s="5">
        <v>38.799999999999997</v>
      </c>
      <c r="G26" s="5">
        <v>19.2</v>
      </c>
      <c r="H26" s="6">
        <v>3680043</v>
      </c>
      <c r="I26" s="13">
        <v>1496895</v>
      </c>
      <c r="J26" s="13">
        <v>806366</v>
      </c>
      <c r="K26" s="13">
        <v>21934760</v>
      </c>
      <c r="L26" s="13">
        <v>2999247</v>
      </c>
      <c r="M26" s="23">
        <v>30917311</v>
      </c>
    </row>
    <row r="27" spans="1:13" x14ac:dyDescent="0.3">
      <c r="A27" s="22">
        <v>1983</v>
      </c>
      <c r="B27" s="4">
        <v>3.7</v>
      </c>
      <c r="C27" s="5">
        <v>14</v>
      </c>
      <c r="D27" s="5">
        <v>14.4</v>
      </c>
      <c r="E27" s="5">
        <v>39.6</v>
      </c>
      <c r="F27" s="5">
        <v>35.1</v>
      </c>
      <c r="G27" s="5">
        <v>16.899999999999999</v>
      </c>
      <c r="H27" s="6">
        <v>3682130</v>
      </c>
      <c r="I27" s="13">
        <v>1467855</v>
      </c>
      <c r="J27" s="13">
        <v>790150</v>
      </c>
      <c r="K27" s="13">
        <v>20877527</v>
      </c>
      <c r="L27" s="13">
        <v>2847618</v>
      </c>
      <c r="M27" s="23">
        <v>29665280</v>
      </c>
    </row>
    <row r="28" spans="1:13" x14ac:dyDescent="0.3">
      <c r="A28" s="22">
        <v>1984</v>
      </c>
      <c r="B28" s="4">
        <v>3.9</v>
      </c>
      <c r="C28" s="5">
        <v>15.9</v>
      </c>
      <c r="D28" s="5">
        <v>15.8</v>
      </c>
      <c r="E28" s="5">
        <v>37.9</v>
      </c>
      <c r="F28" s="5">
        <v>30.4</v>
      </c>
      <c r="G28" s="5">
        <v>17</v>
      </c>
      <c r="H28" s="6">
        <v>3708185</v>
      </c>
      <c r="I28" s="13">
        <v>1709653</v>
      </c>
      <c r="J28" s="13">
        <v>829090</v>
      </c>
      <c r="K28" s="13">
        <v>21449415</v>
      </c>
      <c r="L28" s="13">
        <v>2383476</v>
      </c>
      <c r="M28" s="23">
        <v>30079819</v>
      </c>
    </row>
    <row r="29" spans="1:13" x14ac:dyDescent="0.3">
      <c r="A29" s="22">
        <v>1985</v>
      </c>
      <c r="B29" s="4">
        <v>3.3</v>
      </c>
      <c r="C29" s="5">
        <v>12.3</v>
      </c>
      <c r="D29" s="5">
        <v>16.3</v>
      </c>
      <c r="E29" s="5">
        <v>39.1</v>
      </c>
      <c r="F29" s="5">
        <v>22.1</v>
      </c>
      <c r="G29" s="5">
        <v>16</v>
      </c>
      <c r="H29" s="6">
        <v>3419300</v>
      </c>
      <c r="I29" s="13">
        <v>1868780</v>
      </c>
      <c r="J29" s="13">
        <v>838817</v>
      </c>
      <c r="K29" s="13">
        <v>21979087</v>
      </c>
      <c r="L29" s="13">
        <v>1744433</v>
      </c>
      <c r="M29" s="23">
        <v>29850417</v>
      </c>
    </row>
    <row r="30" spans="1:13" x14ac:dyDescent="0.3">
      <c r="A30" s="22">
        <v>1986</v>
      </c>
      <c r="B30" s="4">
        <v>2.9</v>
      </c>
      <c r="C30" s="5">
        <v>14.4</v>
      </c>
      <c r="D30" s="5">
        <v>24.7</v>
      </c>
      <c r="E30" s="5">
        <v>35.4</v>
      </c>
      <c r="F30" s="5">
        <v>19.5</v>
      </c>
      <c r="G30" s="5">
        <v>14.2</v>
      </c>
      <c r="H30" s="6">
        <v>3220769</v>
      </c>
      <c r="I30" s="13">
        <v>2387266</v>
      </c>
      <c r="J30" s="13">
        <v>722118</v>
      </c>
      <c r="K30" s="13">
        <v>19520103</v>
      </c>
      <c r="L30" s="13">
        <v>1314374</v>
      </c>
      <c r="M30" s="23">
        <v>27164630</v>
      </c>
    </row>
    <row r="31" spans="1:13" x14ac:dyDescent="0.3">
      <c r="A31" s="22">
        <v>1987</v>
      </c>
      <c r="B31" s="4">
        <v>2.9</v>
      </c>
      <c r="C31" s="5">
        <v>13.9</v>
      </c>
      <c r="D31" s="5">
        <v>17.399999999999999</v>
      </c>
      <c r="E31" s="5">
        <v>35.1</v>
      </c>
      <c r="F31" s="5">
        <v>26.2</v>
      </c>
      <c r="G31" s="5">
        <v>14.1</v>
      </c>
      <c r="H31" s="6">
        <v>3040941</v>
      </c>
      <c r="I31" s="13">
        <v>1847551</v>
      </c>
      <c r="J31" s="13">
        <v>827229</v>
      </c>
      <c r="K31" s="13">
        <v>18319149</v>
      </c>
      <c r="L31" s="13">
        <v>1069179</v>
      </c>
      <c r="M31" s="23">
        <v>25104049</v>
      </c>
    </row>
    <row r="32" spans="1:13" x14ac:dyDescent="0.3">
      <c r="A32" s="22">
        <v>1988</v>
      </c>
      <c r="B32" s="4">
        <v>2.7</v>
      </c>
      <c r="C32" s="5">
        <v>13</v>
      </c>
      <c r="D32" s="5">
        <v>18.899999999999999</v>
      </c>
      <c r="E32" s="5">
        <v>32.6</v>
      </c>
      <c r="F32" s="5">
        <v>23.3</v>
      </c>
      <c r="G32" s="5">
        <v>13.2</v>
      </c>
      <c r="H32" s="6">
        <v>2779524</v>
      </c>
      <c r="I32" s="13">
        <v>1684853</v>
      </c>
      <c r="J32" s="13">
        <v>884954</v>
      </c>
      <c r="K32" s="13">
        <v>17089238</v>
      </c>
      <c r="L32" s="13">
        <v>878887</v>
      </c>
      <c r="M32" s="23">
        <v>23317456</v>
      </c>
    </row>
    <row r="33" spans="1:13" x14ac:dyDescent="0.3">
      <c r="A33" s="22">
        <v>1989</v>
      </c>
      <c r="B33" s="4">
        <v>2.6</v>
      </c>
      <c r="C33" s="5">
        <v>12.8</v>
      </c>
      <c r="D33" s="5">
        <v>16.2</v>
      </c>
      <c r="E33" s="5">
        <v>30.8</v>
      </c>
      <c r="F33" s="5">
        <v>16.8</v>
      </c>
      <c r="G33" s="5">
        <v>12.5</v>
      </c>
      <c r="H33" s="6">
        <v>2488169</v>
      </c>
      <c r="I33" s="13">
        <v>1544989</v>
      </c>
      <c r="J33" s="13">
        <v>773372</v>
      </c>
      <c r="K33" s="13">
        <v>15476534</v>
      </c>
      <c r="L33" s="13">
        <v>686228</v>
      </c>
      <c r="M33" s="23">
        <v>20969292</v>
      </c>
    </row>
    <row r="34" spans="1:13" x14ac:dyDescent="0.3">
      <c r="A34" s="22">
        <v>1990</v>
      </c>
      <c r="B34" s="4">
        <v>2.6</v>
      </c>
      <c r="C34" s="5">
        <v>12.3</v>
      </c>
      <c r="D34" s="5">
        <v>16.399999999999999</v>
      </c>
      <c r="E34" s="5">
        <v>29.5</v>
      </c>
      <c r="F34" s="5">
        <v>12.8</v>
      </c>
      <c r="G34" s="5">
        <v>12</v>
      </c>
      <c r="H34" s="6">
        <v>2432506</v>
      </c>
      <c r="I34" s="13">
        <v>1454066</v>
      </c>
      <c r="J34" s="13">
        <v>805807</v>
      </c>
      <c r="K34" s="13">
        <v>14592497</v>
      </c>
      <c r="L34" s="13">
        <v>550211</v>
      </c>
      <c r="M34" s="23">
        <v>19835087</v>
      </c>
    </row>
    <row r="35" spans="1:13" x14ac:dyDescent="0.3">
      <c r="A35" s="22">
        <v>1991</v>
      </c>
      <c r="B35" s="4">
        <v>2.7</v>
      </c>
      <c r="C35" s="5">
        <v>12.3</v>
      </c>
      <c r="D35" s="5">
        <v>17.899999999999999</v>
      </c>
      <c r="E35" s="5">
        <v>29.4</v>
      </c>
      <c r="F35" s="5">
        <v>16.899999999999999</v>
      </c>
      <c r="G35" s="5">
        <v>12.2</v>
      </c>
      <c r="H35" s="6">
        <v>2510130</v>
      </c>
      <c r="I35" s="13">
        <v>1393046</v>
      </c>
      <c r="J35" s="13">
        <v>804003</v>
      </c>
      <c r="K35" s="13">
        <v>14380288</v>
      </c>
      <c r="L35" s="13">
        <v>485881</v>
      </c>
      <c r="M35" s="23">
        <v>19573348</v>
      </c>
    </row>
    <row r="36" spans="1:13" x14ac:dyDescent="0.3">
      <c r="A36" s="22">
        <v>1992</v>
      </c>
      <c r="B36" s="4">
        <v>2.6</v>
      </c>
      <c r="C36" s="5">
        <v>11.7</v>
      </c>
      <c r="D36" s="5">
        <v>16.5</v>
      </c>
      <c r="E36" s="5">
        <v>27.8</v>
      </c>
      <c r="F36" s="5">
        <v>14.1</v>
      </c>
      <c r="G36" s="5">
        <v>11.5</v>
      </c>
      <c r="H36" s="6">
        <v>2426783</v>
      </c>
      <c r="I36" s="13">
        <v>1227475</v>
      </c>
      <c r="J36" s="13">
        <v>832580</v>
      </c>
      <c r="K36" s="13">
        <v>13637695</v>
      </c>
      <c r="L36" s="13">
        <v>355139</v>
      </c>
      <c r="M36" s="23">
        <v>18479672</v>
      </c>
    </row>
    <row r="37" spans="1:13" x14ac:dyDescent="0.3">
      <c r="A37" s="22">
        <v>1993</v>
      </c>
      <c r="B37" s="7">
        <v>2.4</v>
      </c>
      <c r="C37" s="5">
        <v>10.1</v>
      </c>
      <c r="D37" s="5">
        <v>17.399999999999999</v>
      </c>
      <c r="E37" s="5">
        <v>27.9</v>
      </c>
      <c r="F37" s="5">
        <v>13.3</v>
      </c>
      <c r="G37" s="5">
        <v>11.4</v>
      </c>
      <c r="H37" s="6">
        <v>2143943</v>
      </c>
      <c r="I37" s="13">
        <v>1095551</v>
      </c>
      <c r="J37" s="13">
        <v>772668</v>
      </c>
      <c r="K37" s="13">
        <v>13110882</v>
      </c>
      <c r="L37" s="13">
        <v>272517</v>
      </c>
      <c r="M37" s="23">
        <v>17395561</v>
      </c>
    </row>
    <row r="38" spans="1:13" x14ac:dyDescent="0.3">
      <c r="A38" s="22">
        <v>1994</v>
      </c>
      <c r="B38" s="4">
        <v>2.4</v>
      </c>
      <c r="C38" s="5">
        <v>9.6</v>
      </c>
      <c r="D38" s="5">
        <v>14.8</v>
      </c>
      <c r="E38" s="5">
        <v>26.6</v>
      </c>
      <c r="F38" s="5">
        <v>3.5</v>
      </c>
      <c r="G38" s="5">
        <v>11</v>
      </c>
      <c r="H38" s="6">
        <v>2003272</v>
      </c>
      <c r="I38" s="13">
        <v>955703</v>
      </c>
      <c r="J38" s="13">
        <v>733965</v>
      </c>
      <c r="K38" s="13">
        <v>12747075</v>
      </c>
      <c r="L38" s="13">
        <v>90965</v>
      </c>
      <c r="M38" s="23">
        <v>16530980</v>
      </c>
    </row>
    <row r="39" spans="1:13" x14ac:dyDescent="0.3">
      <c r="A39" s="22">
        <v>1995</v>
      </c>
      <c r="B39" s="4">
        <v>2.2999999999999998</v>
      </c>
      <c r="C39" s="5">
        <v>11.4</v>
      </c>
      <c r="D39" s="5">
        <v>14.5</v>
      </c>
      <c r="E39" s="5">
        <v>26.9</v>
      </c>
      <c r="F39" s="5">
        <v>12.4</v>
      </c>
      <c r="G39" s="5">
        <v>11.9</v>
      </c>
      <c r="H39" s="6">
        <v>1783331</v>
      </c>
      <c r="I39" s="13">
        <v>1040127</v>
      </c>
      <c r="J39" s="13">
        <v>698537</v>
      </c>
      <c r="K39" s="13">
        <v>12877305</v>
      </c>
      <c r="L39" s="13">
        <v>126524</v>
      </c>
      <c r="M39" s="23">
        <v>16525824</v>
      </c>
    </row>
    <row r="40" spans="1:13" x14ac:dyDescent="0.3">
      <c r="A40" s="22">
        <v>1996</v>
      </c>
      <c r="B40" s="4">
        <v>3.2</v>
      </c>
      <c r="C40" s="5">
        <v>13.7</v>
      </c>
      <c r="D40" s="5">
        <v>17.600000000000001</v>
      </c>
      <c r="E40" s="5">
        <v>31.8</v>
      </c>
      <c r="F40" s="5">
        <v>15.5</v>
      </c>
      <c r="G40" s="5">
        <v>15.3</v>
      </c>
      <c r="H40" s="6">
        <v>1740057</v>
      </c>
      <c r="I40" s="13">
        <v>955626</v>
      </c>
      <c r="J40" s="13">
        <v>657135</v>
      </c>
      <c r="K40" s="13">
        <v>12696542</v>
      </c>
      <c r="L40" s="13">
        <v>125797</v>
      </c>
      <c r="M40" s="23">
        <v>16175157</v>
      </c>
    </row>
    <row r="41" spans="1:13" x14ac:dyDescent="0.3">
      <c r="A41" s="22">
        <v>1997</v>
      </c>
      <c r="B41" s="4">
        <v>3.2</v>
      </c>
      <c r="C41" s="5">
        <v>13.5</v>
      </c>
      <c r="D41" s="5">
        <v>15.9</v>
      </c>
      <c r="E41" s="5">
        <v>31.4</v>
      </c>
      <c r="F41" s="5">
        <v>12</v>
      </c>
      <c r="G41" s="5">
        <v>15.2</v>
      </c>
      <c r="H41" s="6">
        <v>1691832</v>
      </c>
      <c r="I41" s="13">
        <v>991714</v>
      </c>
      <c r="J41" s="13">
        <v>603422</v>
      </c>
      <c r="K41" s="13">
        <v>12667200</v>
      </c>
      <c r="L41" s="13">
        <v>180245</v>
      </c>
      <c r="M41" s="23">
        <v>16134413</v>
      </c>
    </row>
    <row r="42" spans="1:13" x14ac:dyDescent="0.3">
      <c r="A42" s="22">
        <v>1998</v>
      </c>
      <c r="B42" s="4">
        <v>3.1</v>
      </c>
      <c r="C42" s="5">
        <v>12.7</v>
      </c>
      <c r="D42" s="5">
        <v>15.4</v>
      </c>
      <c r="E42" s="5">
        <v>33.6</v>
      </c>
      <c r="F42" s="5">
        <v>13.3</v>
      </c>
      <c r="G42" s="5">
        <v>16.2</v>
      </c>
      <c r="H42" s="6">
        <v>1590425</v>
      </c>
      <c r="I42" s="13">
        <v>828028</v>
      </c>
      <c r="J42" s="13">
        <v>582568</v>
      </c>
      <c r="K42" s="13">
        <v>13382441</v>
      </c>
      <c r="L42" s="13">
        <v>239255</v>
      </c>
      <c r="M42" s="23">
        <v>16622717</v>
      </c>
    </row>
    <row r="43" spans="1:13" x14ac:dyDescent="0.3">
      <c r="A43" s="22">
        <v>1999</v>
      </c>
      <c r="B43" s="4">
        <v>3.1</v>
      </c>
      <c r="C43" s="5">
        <v>11.5</v>
      </c>
      <c r="D43" s="5">
        <v>17.7</v>
      </c>
      <c r="E43" s="5">
        <v>31.6</v>
      </c>
      <c r="F43" s="5">
        <v>11.7</v>
      </c>
      <c r="G43" s="5">
        <v>15.5</v>
      </c>
      <c r="H43" s="6">
        <v>1511361</v>
      </c>
      <c r="I43" s="13">
        <v>638239</v>
      </c>
      <c r="J43" s="13">
        <v>606812</v>
      </c>
      <c r="K43" s="13">
        <v>12373436</v>
      </c>
      <c r="L43" s="13">
        <v>208707</v>
      </c>
      <c r="M43" s="23">
        <v>15338555</v>
      </c>
    </row>
    <row r="44" spans="1:13" x14ac:dyDescent="0.3">
      <c r="A44" s="22">
        <v>2000</v>
      </c>
      <c r="B44" s="4">
        <v>2.9</v>
      </c>
      <c r="C44" s="5">
        <v>11.2</v>
      </c>
      <c r="D44" s="5">
        <v>18.899999999999999</v>
      </c>
      <c r="E44" s="5">
        <v>30.4</v>
      </c>
      <c r="F44" s="5">
        <v>11.2</v>
      </c>
      <c r="G44" s="5">
        <v>14.8</v>
      </c>
      <c r="H44" s="6">
        <v>1556127</v>
      </c>
      <c r="I44" s="13">
        <v>725437</v>
      </c>
      <c r="J44" s="13">
        <v>696340</v>
      </c>
      <c r="K44" s="13">
        <v>12559879</v>
      </c>
      <c r="L44" s="13">
        <v>213671</v>
      </c>
      <c r="M44" s="23">
        <v>15751454</v>
      </c>
    </row>
    <row r="45" spans="1:13" x14ac:dyDescent="0.3">
      <c r="A45" s="22">
        <v>2001</v>
      </c>
      <c r="B45" s="4">
        <v>2.7</v>
      </c>
      <c r="C45" s="5">
        <v>10.4</v>
      </c>
      <c r="D45" s="5">
        <v>16.3</v>
      </c>
      <c r="E45" s="5">
        <v>30.9</v>
      </c>
      <c r="F45" s="5">
        <v>10</v>
      </c>
      <c r="G45" s="5">
        <v>15.1</v>
      </c>
      <c r="H45" s="6">
        <v>1430087</v>
      </c>
      <c r="I45" s="13">
        <v>650982</v>
      </c>
      <c r="J45" s="13">
        <v>656160</v>
      </c>
      <c r="K45" s="13">
        <v>13369437</v>
      </c>
      <c r="L45" s="13">
        <v>173567</v>
      </c>
      <c r="M45" s="23">
        <v>16280233</v>
      </c>
    </row>
    <row r="46" spans="1:13" x14ac:dyDescent="0.3">
      <c r="A46" s="22">
        <v>2002</v>
      </c>
      <c r="B46" s="4">
        <v>2.6</v>
      </c>
      <c r="C46" s="5">
        <v>10.7</v>
      </c>
      <c r="D46" s="5">
        <v>14.5</v>
      </c>
      <c r="E46" s="5">
        <v>31.9</v>
      </c>
      <c r="F46" s="5">
        <v>9.1</v>
      </c>
      <c r="G46" s="5">
        <v>16</v>
      </c>
      <c r="H46" s="6">
        <v>1313159</v>
      </c>
      <c r="I46" s="13">
        <v>630368</v>
      </c>
      <c r="J46" s="13">
        <v>603383</v>
      </c>
      <c r="K46" s="13">
        <v>14277806</v>
      </c>
      <c r="L46" s="13">
        <v>157118</v>
      </c>
      <c r="M46" s="23">
        <v>16981834</v>
      </c>
    </row>
    <row r="47" spans="1:13" x14ac:dyDescent="0.3">
      <c r="A47" s="22">
        <v>2003</v>
      </c>
      <c r="B47" s="4">
        <v>2.6</v>
      </c>
      <c r="C47" s="5">
        <v>9.5</v>
      </c>
      <c r="D47" s="5">
        <v>14.3</v>
      </c>
      <c r="E47" s="5">
        <v>36.700000000000003</v>
      </c>
      <c r="F47" s="5">
        <v>8.4</v>
      </c>
      <c r="G47" s="5">
        <v>18.100000000000001</v>
      </c>
      <c r="H47" s="6">
        <v>1275084</v>
      </c>
      <c r="I47" s="13">
        <v>598971</v>
      </c>
      <c r="J47" s="13">
        <v>572145</v>
      </c>
      <c r="K47" s="13">
        <v>16823588</v>
      </c>
      <c r="L47" s="13">
        <v>141033</v>
      </c>
      <c r="M47" s="23">
        <v>19410821</v>
      </c>
    </row>
    <row r="48" spans="1:13" x14ac:dyDescent="0.3">
      <c r="A48" s="22">
        <v>2004</v>
      </c>
      <c r="B48" s="4">
        <v>2.5</v>
      </c>
      <c r="C48" s="5">
        <v>9</v>
      </c>
      <c r="D48" s="5">
        <v>14.1</v>
      </c>
      <c r="E48" s="5">
        <v>45.8</v>
      </c>
      <c r="F48" s="5">
        <v>9.5</v>
      </c>
      <c r="G48" s="5">
        <v>22.1</v>
      </c>
      <c r="H48" s="6">
        <v>1266627</v>
      </c>
      <c r="I48" s="13">
        <v>565150</v>
      </c>
      <c r="J48" s="13">
        <v>555166</v>
      </c>
      <c r="K48" s="13">
        <v>22164424</v>
      </c>
      <c r="L48" s="13">
        <v>158632</v>
      </c>
      <c r="M48" s="23">
        <v>24709999</v>
      </c>
    </row>
    <row r="49" spans="1:13" x14ac:dyDescent="0.3">
      <c r="A49" s="22">
        <v>2005</v>
      </c>
      <c r="B49" s="4">
        <v>2.4</v>
      </c>
      <c r="C49" s="5">
        <v>8.6</v>
      </c>
      <c r="D49" s="5">
        <v>13.8</v>
      </c>
      <c r="E49" s="5">
        <v>56.7</v>
      </c>
      <c r="F49" s="5">
        <v>9.3000000000000007</v>
      </c>
      <c r="G49" s="5">
        <v>27.6</v>
      </c>
      <c r="H49" s="6">
        <v>1254295</v>
      </c>
      <c r="I49" s="13">
        <v>535904</v>
      </c>
      <c r="J49" s="13">
        <v>533805</v>
      </c>
      <c r="K49" s="13">
        <v>30298141</v>
      </c>
      <c r="L49" s="13">
        <v>158002</v>
      </c>
      <c r="M49" s="23">
        <v>32780147</v>
      </c>
    </row>
    <row r="50" spans="1:13" x14ac:dyDescent="0.3">
      <c r="A50" s="22">
        <v>2006</v>
      </c>
      <c r="B50" s="4">
        <v>2.4</v>
      </c>
      <c r="C50" s="5">
        <v>8.1999999999999993</v>
      </c>
      <c r="D50" s="5">
        <v>13</v>
      </c>
      <c r="E50" s="5">
        <v>56.1</v>
      </c>
      <c r="F50" s="5">
        <v>8.4</v>
      </c>
      <c r="G50" s="5">
        <v>28.4</v>
      </c>
      <c r="H50" s="6">
        <v>1313478</v>
      </c>
      <c r="I50" s="13">
        <v>501704</v>
      </c>
      <c r="J50" s="13">
        <v>555562</v>
      </c>
      <c r="K50" s="13">
        <v>33740058</v>
      </c>
      <c r="L50" s="13">
        <v>175332</v>
      </c>
      <c r="M50" s="23">
        <v>36286134</v>
      </c>
    </row>
    <row r="51" spans="1:13" x14ac:dyDescent="0.3">
      <c r="A51" s="22">
        <v>2007</v>
      </c>
      <c r="B51" s="4">
        <v>2.5</v>
      </c>
      <c r="C51" s="5">
        <v>8.1999999999999993</v>
      </c>
      <c r="D51" s="5">
        <v>12.9</v>
      </c>
      <c r="E51" s="5">
        <v>49.2</v>
      </c>
      <c r="F51" s="5">
        <v>18.100000000000001</v>
      </c>
      <c r="G51" s="5">
        <v>26.1</v>
      </c>
      <c r="H51" s="6">
        <v>1401762</v>
      </c>
      <c r="I51" s="13">
        <v>468604</v>
      </c>
      <c r="J51" s="13">
        <v>529991</v>
      </c>
      <c r="K51" s="13">
        <v>32148738</v>
      </c>
      <c r="L51" s="13">
        <v>350564</v>
      </c>
      <c r="M51" s="23">
        <v>34899659</v>
      </c>
    </row>
    <row r="52" spans="1:13" x14ac:dyDescent="0.3">
      <c r="A52" s="22">
        <v>2008</v>
      </c>
      <c r="B52" s="4">
        <v>2.4</v>
      </c>
      <c r="C52" s="5">
        <v>8.1</v>
      </c>
      <c r="D52" s="5">
        <v>11.6</v>
      </c>
      <c r="E52" s="5">
        <v>41.9</v>
      </c>
      <c r="F52" s="5">
        <v>25.8</v>
      </c>
      <c r="G52" s="5">
        <v>22.6</v>
      </c>
      <c r="H52" s="6">
        <v>1442557</v>
      </c>
      <c r="I52" s="13">
        <v>502308</v>
      </c>
      <c r="J52" s="13">
        <v>507847</v>
      </c>
      <c r="K52" s="13">
        <v>28653476</v>
      </c>
      <c r="L52" s="13">
        <v>483006</v>
      </c>
      <c r="M52" s="23">
        <v>31589194</v>
      </c>
    </row>
    <row r="53" spans="1:13" x14ac:dyDescent="0.3">
      <c r="A53" s="22">
        <v>2009</v>
      </c>
      <c r="B53" s="4">
        <v>2.2999999999999998</v>
      </c>
      <c r="C53" s="5">
        <v>8.5</v>
      </c>
      <c r="D53" s="5">
        <v>10.9</v>
      </c>
      <c r="E53" s="5">
        <v>36.9</v>
      </c>
      <c r="F53" s="5">
        <v>31.4</v>
      </c>
      <c r="G53" s="5">
        <v>20.100000000000001</v>
      </c>
      <c r="H53" s="6">
        <v>1391926</v>
      </c>
      <c r="I53" s="13">
        <v>458195</v>
      </c>
      <c r="J53" s="13">
        <v>473063</v>
      </c>
      <c r="K53" s="13">
        <v>25033377</v>
      </c>
      <c r="L53" s="13">
        <v>471373</v>
      </c>
      <c r="M53" s="23">
        <v>27827934</v>
      </c>
    </row>
    <row r="54" spans="1:13" x14ac:dyDescent="0.3">
      <c r="A54" s="22">
        <v>2010</v>
      </c>
      <c r="B54" s="4">
        <v>2.2999999999999998</v>
      </c>
      <c r="C54" s="5">
        <v>8.6</v>
      </c>
      <c r="D54" s="5">
        <v>10.3</v>
      </c>
      <c r="E54" s="5">
        <v>33</v>
      </c>
      <c r="F54" s="5">
        <v>33.700000000000003</v>
      </c>
      <c r="G54" s="5">
        <v>18.100000000000001</v>
      </c>
      <c r="H54" s="6">
        <v>1398424</v>
      </c>
      <c r="I54" s="13">
        <v>469795</v>
      </c>
      <c r="J54" s="13">
        <v>455430</v>
      </c>
      <c r="K54" s="13">
        <v>22543638</v>
      </c>
      <c r="L54" s="13">
        <v>456880</v>
      </c>
      <c r="M54" s="23">
        <v>25324167</v>
      </c>
    </row>
    <row r="55" spans="1:13" x14ac:dyDescent="0.3">
      <c r="A55" s="22">
        <v>2011</v>
      </c>
      <c r="B55" s="4">
        <v>2.4</v>
      </c>
      <c r="C55" s="5">
        <v>8.1</v>
      </c>
      <c r="D55" s="5">
        <v>10.5</v>
      </c>
      <c r="E55" s="5">
        <v>32</v>
      </c>
      <c r="F55" s="5">
        <v>33.5</v>
      </c>
      <c r="G55" s="5">
        <v>17.399999999999999</v>
      </c>
      <c r="H55" s="6">
        <v>1430674</v>
      </c>
      <c r="I55" s="52">
        <v>419655</v>
      </c>
      <c r="J55" s="52">
        <v>477288</v>
      </c>
      <c r="K55" s="52">
        <v>21408571</v>
      </c>
      <c r="L55" s="52">
        <v>410104</v>
      </c>
      <c r="M55" s="23">
        <v>24146292</v>
      </c>
    </row>
    <row r="56" spans="1:13" x14ac:dyDescent="0.3">
      <c r="A56" s="22">
        <v>2012</v>
      </c>
      <c r="B56" s="4">
        <v>2.2000000000000002</v>
      </c>
      <c r="C56" s="5">
        <v>8.6999999999999993</v>
      </c>
      <c r="D56" s="5">
        <v>10.6</v>
      </c>
      <c r="E56" s="5">
        <v>32.6</v>
      </c>
      <c r="F56" s="5">
        <v>32.9</v>
      </c>
      <c r="G56" s="5">
        <v>17.899999999999999</v>
      </c>
      <c r="H56" s="6">
        <v>1421394</v>
      </c>
      <c r="I56" s="52">
        <v>534986</v>
      </c>
      <c r="J56" s="52">
        <v>467833</v>
      </c>
      <c r="K56" s="52">
        <v>23681294</v>
      </c>
      <c r="L56" s="52">
        <v>379977</v>
      </c>
      <c r="M56" s="23">
        <v>26485484</v>
      </c>
    </row>
    <row r="57" spans="1:13" x14ac:dyDescent="0.3">
      <c r="A57" s="22">
        <v>2013</v>
      </c>
      <c r="B57" s="4">
        <v>2.1</v>
      </c>
      <c r="C57" s="5">
        <v>8.1</v>
      </c>
      <c r="D57" s="5">
        <v>11.5</v>
      </c>
      <c r="E57" s="5">
        <v>35.299999999999997</v>
      </c>
      <c r="F57" s="5">
        <v>25.5</v>
      </c>
      <c r="G57" s="5">
        <v>19.399999999999999</v>
      </c>
      <c r="H57" s="6">
        <v>1324960</v>
      </c>
      <c r="I57" s="52">
        <v>493087</v>
      </c>
      <c r="J57" s="52">
        <v>502293</v>
      </c>
      <c r="K57" s="52">
        <v>26636857</v>
      </c>
      <c r="L57" s="52">
        <v>326476</v>
      </c>
      <c r="M57" s="23">
        <v>29283673</v>
      </c>
    </row>
    <row r="58" spans="1:13" x14ac:dyDescent="0.3">
      <c r="A58" s="22">
        <v>2014</v>
      </c>
      <c r="B58" s="4">
        <v>2</v>
      </c>
      <c r="C58" s="5">
        <v>8.1</v>
      </c>
      <c r="D58" s="5">
        <v>10.6</v>
      </c>
      <c r="E58" s="5">
        <v>34.5</v>
      </c>
      <c r="F58" s="5">
        <v>39</v>
      </c>
      <c r="G58" s="5">
        <v>19.399999999999999</v>
      </c>
      <c r="H58" s="6">
        <v>1268752</v>
      </c>
      <c r="I58" s="52">
        <v>489284</v>
      </c>
      <c r="J58" s="52">
        <v>474108</v>
      </c>
      <c r="K58" s="52">
        <v>26923656</v>
      </c>
      <c r="L58" s="52">
        <v>735895</v>
      </c>
      <c r="M58" s="23">
        <v>29891695</v>
      </c>
    </row>
    <row r="59" spans="1:13" x14ac:dyDescent="0.3">
      <c r="A59" s="22">
        <v>2015</v>
      </c>
      <c r="B59" s="4">
        <v>1.9</v>
      </c>
      <c r="C59" s="5">
        <v>7.6</v>
      </c>
      <c r="D59" s="5">
        <v>10.199999999999999</v>
      </c>
      <c r="E59" s="5">
        <v>33.1</v>
      </c>
      <c r="F59" s="5">
        <v>44</v>
      </c>
      <c r="G59" s="5">
        <v>18.5</v>
      </c>
      <c r="H59" s="6">
        <v>1239271</v>
      </c>
      <c r="I59" s="52">
        <v>419679</v>
      </c>
      <c r="J59" s="52">
        <v>447842</v>
      </c>
      <c r="K59" s="52">
        <v>25351564</v>
      </c>
      <c r="L59" s="52">
        <v>1093684</v>
      </c>
      <c r="M59" s="23">
        <v>28552040</v>
      </c>
    </row>
    <row r="60" spans="1:13" x14ac:dyDescent="0.3">
      <c r="A60" s="22">
        <v>2016</v>
      </c>
      <c r="B60" s="4">
        <v>1.8</v>
      </c>
      <c r="C60" s="5">
        <v>7.4</v>
      </c>
      <c r="D60" s="5">
        <v>11.3</v>
      </c>
      <c r="E60" s="5">
        <v>27.7</v>
      </c>
      <c r="F60" s="5">
        <v>48.3</v>
      </c>
      <c r="G60" s="5">
        <v>15.8</v>
      </c>
      <c r="H60" s="6">
        <v>1130707</v>
      </c>
      <c r="I60" s="52">
        <v>347736</v>
      </c>
      <c r="J60" s="52">
        <v>390147</v>
      </c>
      <c r="K60" s="52">
        <v>19929298</v>
      </c>
      <c r="L60" s="52">
        <v>1374972</v>
      </c>
      <c r="M60" s="23">
        <v>23173089</v>
      </c>
    </row>
    <row r="61" spans="1:13" x14ac:dyDescent="0.3">
      <c r="A61" s="24">
        <v>2017</v>
      </c>
      <c r="B61" s="25">
        <v>1.7</v>
      </c>
      <c r="C61" s="26">
        <v>7.2</v>
      </c>
      <c r="D61" s="26">
        <v>10.9</v>
      </c>
      <c r="E61" s="26">
        <v>24.6</v>
      </c>
      <c r="F61" s="26">
        <v>50.4</v>
      </c>
      <c r="G61" s="26">
        <v>14.4</v>
      </c>
      <c r="H61" s="27">
        <v>1041407</v>
      </c>
      <c r="I61" s="28">
        <v>332539</v>
      </c>
      <c r="J61" s="28">
        <v>369482</v>
      </c>
      <c r="K61" s="28">
        <v>17519132</v>
      </c>
      <c r="L61" s="28">
        <v>1443971</v>
      </c>
      <c r="M61" s="29">
        <v>20705531</v>
      </c>
    </row>
    <row r="62" spans="1:13" x14ac:dyDescent="0.3">
      <c r="A62" s="1"/>
      <c r="B62" s="1"/>
      <c r="C62" s="1"/>
      <c r="D62" s="1"/>
      <c r="E62" s="1"/>
      <c r="F62" s="1"/>
      <c r="G62" s="1"/>
      <c r="H62" s="1"/>
      <c r="I62" s="1"/>
      <c r="J62" s="1"/>
      <c r="K62" s="1"/>
      <c r="L62" s="1"/>
      <c r="M62" s="1"/>
    </row>
    <row r="63" spans="1:13" x14ac:dyDescent="0.3">
      <c r="A63" s="505" t="s">
        <v>10</v>
      </c>
      <c r="B63" s="506"/>
      <c r="C63" s="506"/>
      <c r="D63" s="506"/>
      <c r="E63" s="506"/>
      <c r="F63" s="506"/>
      <c r="G63" s="506"/>
      <c r="H63" s="506"/>
      <c r="I63" s="506"/>
      <c r="J63" s="506"/>
      <c r="K63" s="506"/>
      <c r="L63" s="506"/>
      <c r="M63" s="506"/>
    </row>
    <row r="64" spans="1:13" x14ac:dyDescent="0.3">
      <c r="A64" s="8"/>
      <c r="B64" s="8"/>
      <c r="C64" s="8"/>
      <c r="D64" s="8"/>
      <c r="E64" s="8"/>
      <c r="F64" s="8"/>
      <c r="G64" s="8"/>
      <c r="H64" s="8"/>
      <c r="I64" s="8"/>
      <c r="J64" s="8"/>
      <c r="K64" s="8"/>
      <c r="L64" s="8"/>
      <c r="M64" s="8"/>
    </row>
    <row r="65" spans="1:13" x14ac:dyDescent="0.3">
      <c r="A65" s="505" t="s">
        <v>203</v>
      </c>
      <c r="B65" s="506"/>
      <c r="C65" s="506"/>
      <c r="D65" s="506"/>
      <c r="E65" s="506"/>
      <c r="F65" s="506"/>
      <c r="G65" s="506"/>
      <c r="H65" s="506"/>
      <c r="I65" s="506"/>
      <c r="J65" s="506"/>
      <c r="K65" s="506"/>
      <c r="L65" s="506"/>
      <c r="M65" s="506"/>
    </row>
  </sheetData>
  <mergeCells count="2">
    <mergeCell ref="A63:M63"/>
    <mergeCell ref="A65:M6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48"/>
  <sheetViews>
    <sheetView workbookViewId="0">
      <selection sqref="A1:M1"/>
    </sheetView>
  </sheetViews>
  <sheetFormatPr defaultRowHeight="13.2" x14ac:dyDescent="0.25"/>
  <cols>
    <col min="1" max="1" width="14.88671875" style="154" customWidth="1"/>
    <col min="2" max="13" width="8.109375" style="154" customWidth="1"/>
    <col min="14" max="256" width="9.109375" style="154"/>
    <col min="257" max="269" width="8.109375" style="154" customWidth="1"/>
    <col min="270" max="512" width="9.109375" style="154"/>
    <col min="513" max="525" width="8.109375" style="154" customWidth="1"/>
    <col min="526" max="768" width="9.109375" style="154"/>
    <col min="769" max="781" width="8.109375" style="154" customWidth="1"/>
    <col min="782" max="1024" width="9.109375" style="154"/>
    <col min="1025" max="1037" width="8.109375" style="154" customWidth="1"/>
    <col min="1038" max="1280" width="9.109375" style="154"/>
    <col min="1281" max="1293" width="8.109375" style="154" customWidth="1"/>
    <col min="1294" max="1536" width="9.109375" style="154"/>
    <col min="1537" max="1549" width="8.109375" style="154" customWidth="1"/>
    <col min="1550" max="1792" width="9.109375" style="154"/>
    <col min="1793" max="1805" width="8.109375" style="154" customWidth="1"/>
    <col min="1806" max="2048" width="9.109375" style="154"/>
    <col min="2049" max="2061" width="8.109375" style="154" customWidth="1"/>
    <col min="2062" max="2304" width="9.109375" style="154"/>
    <col min="2305" max="2317" width="8.109375" style="154" customWidth="1"/>
    <col min="2318" max="2560" width="9.109375" style="154"/>
    <col min="2561" max="2573" width="8.109375" style="154" customWidth="1"/>
    <col min="2574" max="2816" width="9.109375" style="154"/>
    <col min="2817" max="2829" width="8.109375" style="154" customWidth="1"/>
    <col min="2830" max="3072" width="9.109375" style="154"/>
    <col min="3073" max="3085" width="8.109375" style="154" customWidth="1"/>
    <col min="3086" max="3328" width="9.109375" style="154"/>
    <col min="3329" max="3341" width="8.109375" style="154" customWidth="1"/>
    <col min="3342" max="3584" width="9.109375" style="154"/>
    <col min="3585" max="3597" width="8.109375" style="154" customWidth="1"/>
    <col min="3598" max="3840" width="9.109375" style="154"/>
    <col min="3841" max="3853" width="8.109375" style="154" customWidth="1"/>
    <col min="3854" max="4096" width="9.109375" style="154"/>
    <col min="4097" max="4109" width="8.109375" style="154" customWidth="1"/>
    <col min="4110" max="4352" width="9.109375" style="154"/>
    <col min="4353" max="4365" width="8.109375" style="154" customWidth="1"/>
    <col min="4366" max="4608" width="9.109375" style="154"/>
    <col min="4609" max="4621" width="8.109375" style="154" customWidth="1"/>
    <col min="4622" max="4864" width="9.109375" style="154"/>
    <col min="4865" max="4877" width="8.109375" style="154" customWidth="1"/>
    <col min="4878" max="5120" width="9.109375" style="154"/>
    <col min="5121" max="5133" width="8.109375" style="154" customWidth="1"/>
    <col min="5134" max="5376" width="9.109375" style="154"/>
    <col min="5377" max="5389" width="8.109375" style="154" customWidth="1"/>
    <col min="5390" max="5632" width="9.109375" style="154"/>
    <col min="5633" max="5645" width="8.109375" style="154" customWidth="1"/>
    <col min="5646" max="5888" width="9.109375" style="154"/>
    <col min="5889" max="5901" width="8.109375" style="154" customWidth="1"/>
    <col min="5902" max="6144" width="9.109375" style="154"/>
    <col min="6145" max="6157" width="8.109375" style="154" customWidth="1"/>
    <col min="6158" max="6400" width="9.109375" style="154"/>
    <col min="6401" max="6413" width="8.109375" style="154" customWidth="1"/>
    <col min="6414" max="6656" width="9.109375" style="154"/>
    <col min="6657" max="6669" width="8.109375" style="154" customWidth="1"/>
    <col min="6670" max="6912" width="9.109375" style="154"/>
    <col min="6913" max="6925" width="8.109375" style="154" customWidth="1"/>
    <col min="6926" max="7168" width="9.109375" style="154"/>
    <col min="7169" max="7181" width="8.109375" style="154" customWidth="1"/>
    <col min="7182" max="7424" width="9.109375" style="154"/>
    <col min="7425" max="7437" width="8.109375" style="154" customWidth="1"/>
    <col min="7438" max="7680" width="9.109375" style="154"/>
    <col min="7681" max="7693" width="8.109375" style="154" customWidth="1"/>
    <col min="7694" max="7936" width="9.109375" style="154"/>
    <col min="7937" max="7949" width="8.109375" style="154" customWidth="1"/>
    <col min="7950" max="8192" width="9.109375" style="154"/>
    <col min="8193" max="8205" width="8.109375" style="154" customWidth="1"/>
    <col min="8206" max="8448" width="9.109375" style="154"/>
    <col min="8449" max="8461" width="8.109375" style="154" customWidth="1"/>
    <col min="8462" max="8704" width="9.109375" style="154"/>
    <col min="8705" max="8717" width="8.109375" style="154" customWidth="1"/>
    <col min="8718" max="8960" width="9.109375" style="154"/>
    <col min="8961" max="8973" width="8.109375" style="154" customWidth="1"/>
    <col min="8974" max="9216" width="9.109375" style="154"/>
    <col min="9217" max="9229" width="8.109375" style="154" customWidth="1"/>
    <col min="9230" max="9472" width="9.109375" style="154"/>
    <col min="9473" max="9485" width="8.109375" style="154" customWidth="1"/>
    <col min="9486" max="9728" width="9.109375" style="154"/>
    <col min="9729" max="9741" width="8.109375" style="154" customWidth="1"/>
    <col min="9742" max="9984" width="9.109375" style="154"/>
    <col min="9985" max="9997" width="8.109375" style="154" customWidth="1"/>
    <col min="9998" max="10240" width="9.109375" style="154"/>
    <col min="10241" max="10253" width="8.109375" style="154" customWidth="1"/>
    <col min="10254" max="10496" width="9.109375" style="154"/>
    <col min="10497" max="10509" width="8.109375" style="154" customWidth="1"/>
    <col min="10510" max="10752" width="9.109375" style="154"/>
    <col min="10753" max="10765" width="8.109375" style="154" customWidth="1"/>
    <col min="10766" max="11008" width="9.109375" style="154"/>
    <col min="11009" max="11021" width="8.109375" style="154" customWidth="1"/>
    <col min="11022" max="11264" width="9.109375" style="154"/>
    <col min="11265" max="11277" width="8.109375" style="154" customWidth="1"/>
    <col min="11278" max="11520" width="9.109375" style="154"/>
    <col min="11521" max="11533" width="8.109375" style="154" customWidth="1"/>
    <col min="11534" max="11776" width="9.109375" style="154"/>
    <col min="11777" max="11789" width="8.109375" style="154" customWidth="1"/>
    <col min="11790" max="12032" width="9.109375" style="154"/>
    <col min="12033" max="12045" width="8.109375" style="154" customWidth="1"/>
    <col min="12046" max="12288" width="9.109375" style="154"/>
    <col min="12289" max="12301" width="8.109375" style="154" customWidth="1"/>
    <col min="12302" max="12544" width="9.109375" style="154"/>
    <col min="12545" max="12557" width="8.109375" style="154" customWidth="1"/>
    <col min="12558" max="12800" width="9.109375" style="154"/>
    <col min="12801" max="12813" width="8.109375" style="154" customWidth="1"/>
    <col min="12814" max="13056" width="9.109375" style="154"/>
    <col min="13057" max="13069" width="8.109375" style="154" customWidth="1"/>
    <col min="13070" max="13312" width="9.109375" style="154"/>
    <col min="13313" max="13325" width="8.109375" style="154" customWidth="1"/>
    <col min="13326" max="13568" width="9.109375" style="154"/>
    <col min="13569" max="13581" width="8.109375" style="154" customWidth="1"/>
    <col min="13582" max="13824" width="9.109375" style="154"/>
    <col min="13825" max="13837" width="8.109375" style="154" customWidth="1"/>
    <col min="13838" max="14080" width="9.109375" style="154"/>
    <col min="14081" max="14093" width="8.109375" style="154" customWidth="1"/>
    <col min="14094" max="14336" width="9.109375" style="154"/>
    <col min="14337" max="14349" width="8.109375" style="154" customWidth="1"/>
    <col min="14350" max="14592" width="9.109375" style="154"/>
    <col min="14593" max="14605" width="8.109375" style="154" customWidth="1"/>
    <col min="14606" max="14848" width="9.109375" style="154"/>
    <col min="14849" max="14861" width="8.109375" style="154" customWidth="1"/>
    <col min="14862" max="15104" width="9.109375" style="154"/>
    <col min="15105" max="15117" width="8.109375" style="154" customWidth="1"/>
    <col min="15118" max="15360" width="9.109375" style="154"/>
    <col min="15361" max="15373" width="8.109375" style="154" customWidth="1"/>
    <col min="15374" max="15616" width="9.109375" style="154"/>
    <col min="15617" max="15629" width="8.109375" style="154" customWidth="1"/>
    <col min="15630" max="15872" width="9.109375" style="154"/>
    <col min="15873" max="15885" width="8.109375" style="154" customWidth="1"/>
    <col min="15886" max="16128" width="9.109375" style="154"/>
    <col min="16129" max="16141" width="8.109375" style="154" customWidth="1"/>
    <col min="16142" max="16384" width="9.109375" style="154"/>
  </cols>
  <sheetData>
    <row r="1" spans="1:13" s="150" customFormat="1" ht="19.2" x14ac:dyDescent="0.3">
      <c r="A1" s="576" t="s">
        <v>219</v>
      </c>
      <c r="B1" s="576"/>
      <c r="C1" s="576"/>
      <c r="D1" s="576"/>
      <c r="E1" s="576"/>
      <c r="F1" s="576"/>
      <c r="G1" s="576"/>
      <c r="H1" s="576"/>
      <c r="I1" s="576"/>
      <c r="J1" s="576"/>
      <c r="K1" s="576"/>
      <c r="L1" s="576"/>
      <c r="M1" s="576"/>
    </row>
    <row r="2" spans="1:13" s="150" customFormat="1" ht="6.75" customHeight="1" x14ac:dyDescent="0.3">
      <c r="A2" s="340"/>
      <c r="B2" s="341"/>
      <c r="C2" s="341"/>
      <c r="D2" s="341"/>
      <c r="E2" s="341"/>
      <c r="F2" s="341"/>
      <c r="G2" s="341"/>
      <c r="H2" s="341"/>
      <c r="I2" s="341"/>
      <c r="J2" s="341"/>
      <c r="K2" s="341"/>
      <c r="L2" s="341"/>
      <c r="M2" s="341"/>
    </row>
    <row r="3" spans="1:13" x14ac:dyDescent="0.25">
      <c r="A3" s="342"/>
      <c r="B3" s="343" t="s">
        <v>117</v>
      </c>
      <c r="C3" s="343" t="s">
        <v>118</v>
      </c>
      <c r="D3" s="343" t="s">
        <v>119</v>
      </c>
      <c r="E3" s="343" t="s">
        <v>120</v>
      </c>
      <c r="F3" s="343" t="s">
        <v>121</v>
      </c>
      <c r="G3" s="343" t="s">
        <v>122</v>
      </c>
      <c r="H3" s="343" t="s">
        <v>123</v>
      </c>
      <c r="I3" s="343" t="s">
        <v>124</v>
      </c>
      <c r="J3" s="343" t="s">
        <v>125</v>
      </c>
      <c r="K3" s="343" t="s">
        <v>126</v>
      </c>
      <c r="L3" s="343" t="s">
        <v>127</v>
      </c>
      <c r="M3" s="344" t="s">
        <v>128</v>
      </c>
    </row>
    <row r="4" spans="1:13" ht="15" customHeight="1" x14ac:dyDescent="0.25">
      <c r="A4" s="345">
        <v>1990</v>
      </c>
      <c r="B4" s="346">
        <v>1.093</v>
      </c>
      <c r="C4" s="347">
        <v>1.073</v>
      </c>
      <c r="D4" s="347">
        <v>1.083</v>
      </c>
      <c r="E4" s="347">
        <v>1.093</v>
      </c>
      <c r="F4" s="347">
        <v>1.1080000000000001</v>
      </c>
      <c r="G4" s="347">
        <v>1.1219999999999999</v>
      </c>
      <c r="H4" s="347">
        <v>1.125</v>
      </c>
      <c r="I4" s="347">
        <v>1.3019999999999998</v>
      </c>
      <c r="J4" s="347">
        <v>1.38</v>
      </c>
      <c r="K4" s="347">
        <v>1.4409999999999998</v>
      </c>
      <c r="L4" s="347">
        <v>1.4289999999999998</v>
      </c>
      <c r="M4" s="348">
        <v>1.397</v>
      </c>
    </row>
    <row r="5" spans="1:13" ht="15" customHeight="1" x14ac:dyDescent="0.25">
      <c r="A5" s="345">
        <v>1991</v>
      </c>
      <c r="B5" s="349">
        <v>1.323</v>
      </c>
      <c r="C5" s="347">
        <v>1.26</v>
      </c>
      <c r="D5" s="347">
        <v>1.143</v>
      </c>
      <c r="E5" s="347">
        <v>1.141</v>
      </c>
      <c r="F5" s="347">
        <v>1.1719999999999999</v>
      </c>
      <c r="G5" s="347">
        <v>1.1879999999999999</v>
      </c>
      <c r="H5" s="347">
        <v>1.1835</v>
      </c>
      <c r="I5" s="347">
        <v>1.1855</v>
      </c>
      <c r="J5" s="347">
        <v>1.1884999999999999</v>
      </c>
      <c r="K5" s="347">
        <v>1.1815</v>
      </c>
      <c r="L5" s="347">
        <v>1.1764999999999999</v>
      </c>
      <c r="M5" s="348">
        <v>1.1455</v>
      </c>
    </row>
    <row r="6" spans="1:13" ht="15" customHeight="1" x14ac:dyDescent="0.25">
      <c r="A6" s="345">
        <v>1992</v>
      </c>
      <c r="B6" s="349">
        <v>1.0925</v>
      </c>
      <c r="C6" s="347">
        <v>1.0505</v>
      </c>
      <c r="D6" s="347">
        <v>1.0705</v>
      </c>
      <c r="E6" s="347">
        <v>1.1034999999999999</v>
      </c>
      <c r="F6" s="347">
        <v>1.1835</v>
      </c>
      <c r="G6" s="347">
        <v>1.2685</v>
      </c>
      <c r="H6" s="347">
        <v>1.3085</v>
      </c>
      <c r="I6" s="347">
        <v>1.3054999999999999</v>
      </c>
      <c r="J6" s="347">
        <v>1.2885</v>
      </c>
      <c r="K6" s="347">
        <v>1.2705</v>
      </c>
      <c r="L6" s="347">
        <v>1.2515000000000001</v>
      </c>
      <c r="M6" s="348">
        <v>1.2095</v>
      </c>
    </row>
    <row r="7" spans="1:13" ht="15" customHeight="1" x14ac:dyDescent="0.25">
      <c r="A7" s="345">
        <v>1993</v>
      </c>
      <c r="B7" s="349">
        <v>1.1475</v>
      </c>
      <c r="C7" s="347">
        <v>1.1125</v>
      </c>
      <c r="D7" s="347">
        <v>1.1225000000000001</v>
      </c>
      <c r="E7" s="347">
        <v>1.1445000000000001</v>
      </c>
      <c r="F7" s="347">
        <v>1.1924999999999999</v>
      </c>
      <c r="G7" s="347">
        <v>1.2135</v>
      </c>
      <c r="H7" s="347">
        <v>1.2384999999999999</v>
      </c>
      <c r="I7" s="347">
        <v>1.2384999999999999</v>
      </c>
      <c r="J7" s="347">
        <v>1.2544999999999999</v>
      </c>
      <c r="K7" s="347">
        <v>1.2745</v>
      </c>
      <c r="L7" s="347">
        <v>1.2734999999999999</v>
      </c>
      <c r="M7" s="348">
        <v>1.2315</v>
      </c>
    </row>
    <row r="8" spans="1:13" ht="15" customHeight="1" x14ac:dyDescent="0.25">
      <c r="A8" s="345">
        <v>1994</v>
      </c>
      <c r="B8" s="349">
        <v>1.1575</v>
      </c>
      <c r="C8" s="347">
        <v>1.1395</v>
      </c>
      <c r="D8" s="347">
        <v>1.1355</v>
      </c>
      <c r="E8" s="347">
        <v>1.1504999999999999</v>
      </c>
      <c r="F8" s="347">
        <v>1.2355</v>
      </c>
      <c r="G8" s="347">
        <v>1.2765</v>
      </c>
      <c r="H8" s="347">
        <v>1.3205</v>
      </c>
      <c r="I8" s="347">
        <v>1.3234999999999999</v>
      </c>
      <c r="J8" s="347">
        <v>1.3325</v>
      </c>
      <c r="K8" s="347">
        <v>1.3145</v>
      </c>
      <c r="L8" s="347">
        <v>1.2885</v>
      </c>
      <c r="M8" s="348">
        <v>1.2645</v>
      </c>
    </row>
    <row r="9" spans="1:13" ht="15" customHeight="1" x14ac:dyDescent="0.25">
      <c r="A9" s="345">
        <v>1995</v>
      </c>
      <c r="B9" s="349">
        <v>1.2164999999999999</v>
      </c>
      <c r="C9" s="347">
        <v>1.2084999999999999</v>
      </c>
      <c r="D9" s="347">
        <v>1.1935</v>
      </c>
      <c r="E9" s="347">
        <v>1.2195</v>
      </c>
      <c r="F9" s="347">
        <v>1.2814999999999999</v>
      </c>
      <c r="G9" s="347">
        <v>1.2765</v>
      </c>
      <c r="H9" s="347">
        <v>1.2595000000000001</v>
      </c>
      <c r="I9" s="347">
        <v>1.2444999999999999</v>
      </c>
      <c r="J9" s="347">
        <v>1.2585</v>
      </c>
      <c r="K9" s="347">
        <v>1.2565</v>
      </c>
      <c r="L9" s="347">
        <v>1.2255</v>
      </c>
      <c r="M9" s="348">
        <v>1.2075</v>
      </c>
    </row>
    <row r="10" spans="1:13" ht="15" customHeight="1" x14ac:dyDescent="0.25">
      <c r="A10" s="345">
        <v>1996</v>
      </c>
      <c r="B10" s="349">
        <v>1.2055</v>
      </c>
      <c r="C10" s="347">
        <v>1.2375</v>
      </c>
      <c r="D10" s="347">
        <v>1.2925</v>
      </c>
      <c r="E10" s="347">
        <v>1.3865000000000001</v>
      </c>
      <c r="F10" s="347">
        <v>1.4035</v>
      </c>
      <c r="G10" s="347">
        <v>1.3865000000000001</v>
      </c>
      <c r="H10" s="347">
        <v>1.3645</v>
      </c>
      <c r="I10" s="347"/>
      <c r="J10" s="347">
        <v>1.4065000000000001</v>
      </c>
      <c r="K10" s="347">
        <v>1.4075</v>
      </c>
      <c r="L10" s="347">
        <v>1.3865000000000001</v>
      </c>
      <c r="M10" s="348">
        <v>1.3715000000000002</v>
      </c>
    </row>
    <row r="11" spans="1:13" ht="15" customHeight="1" x14ac:dyDescent="0.25">
      <c r="A11" s="345">
        <v>1997</v>
      </c>
      <c r="B11" s="349">
        <v>1.3695000000000002</v>
      </c>
      <c r="C11" s="347">
        <v>1.3595000000000002</v>
      </c>
      <c r="D11" s="347">
        <v>1.3695000000000002</v>
      </c>
      <c r="E11" s="347">
        <v>1.3615000000000002</v>
      </c>
      <c r="F11" s="347">
        <v>1.3615000000000002</v>
      </c>
      <c r="G11" s="347">
        <v>1.3525</v>
      </c>
      <c r="H11" s="347">
        <v>1.3415000000000001</v>
      </c>
      <c r="I11" s="347">
        <v>1.3585</v>
      </c>
      <c r="J11" s="347">
        <v>1.3645</v>
      </c>
      <c r="K11" s="347">
        <v>1.3774999999999999</v>
      </c>
      <c r="L11" s="347">
        <v>1.3614999999999999</v>
      </c>
      <c r="M11" s="348">
        <v>1.3174999999999999</v>
      </c>
    </row>
    <row r="12" spans="1:13" ht="15" customHeight="1" x14ac:dyDescent="0.25">
      <c r="A12" s="345">
        <v>1998</v>
      </c>
      <c r="B12" s="349">
        <v>1.2774999999999999</v>
      </c>
      <c r="C12" s="347">
        <v>1.2315</v>
      </c>
      <c r="D12" s="347">
        <v>1.1984999999999999</v>
      </c>
      <c r="E12" s="347">
        <v>1.2064999999999999</v>
      </c>
      <c r="F12" s="347">
        <v>1.2024999999999999</v>
      </c>
      <c r="G12" s="347">
        <v>1.1984999999999999</v>
      </c>
      <c r="H12" s="347">
        <v>1.1995</v>
      </c>
      <c r="I12" s="347">
        <v>1.1955</v>
      </c>
      <c r="J12" s="347">
        <v>1.1955</v>
      </c>
      <c r="K12" s="347">
        <v>1.1735</v>
      </c>
      <c r="L12" s="347">
        <v>1.1305000000000001</v>
      </c>
      <c r="M12" s="348">
        <v>1.0474999999999999</v>
      </c>
    </row>
    <row r="13" spans="1:13" ht="15" customHeight="1" x14ac:dyDescent="0.25">
      <c r="A13" s="345">
        <v>1999</v>
      </c>
      <c r="B13" s="349">
        <v>0.98449999999999993</v>
      </c>
      <c r="C13" s="347">
        <v>0.97350000000000003</v>
      </c>
      <c r="D13" s="347">
        <v>1.0254999999999999</v>
      </c>
      <c r="E13" s="347"/>
      <c r="F13" s="347">
        <v>1.2874999999999999</v>
      </c>
      <c r="G13" s="347">
        <v>1.2894999999999999</v>
      </c>
      <c r="H13" s="347">
        <v>1.3525</v>
      </c>
      <c r="I13" s="347">
        <v>1.3734999999999999</v>
      </c>
      <c r="J13" s="347">
        <v>1.3895</v>
      </c>
      <c r="K13" s="347">
        <v>1.3765000000000001</v>
      </c>
      <c r="L13" s="347">
        <v>1.4044999999999999</v>
      </c>
      <c r="M13" s="348">
        <v>1.3634999999999999</v>
      </c>
    </row>
    <row r="14" spans="1:13" ht="15" customHeight="1" x14ac:dyDescent="0.25">
      <c r="A14" s="345">
        <v>2000</v>
      </c>
      <c r="B14" s="349">
        <v>1.3845000000000001</v>
      </c>
      <c r="C14" s="347">
        <v>1.4455</v>
      </c>
      <c r="D14" s="347">
        <v>1.6085</v>
      </c>
      <c r="E14" s="347">
        <v>1.5874999999999999</v>
      </c>
      <c r="F14" s="347">
        <v>1.5805</v>
      </c>
      <c r="G14" s="347">
        <v>1.5845</v>
      </c>
      <c r="H14" s="347">
        <v>1.5865</v>
      </c>
      <c r="I14" s="347">
        <v>1.5874999999999999</v>
      </c>
      <c r="J14" s="347">
        <v>1.6225000000000001</v>
      </c>
      <c r="K14" s="347">
        <v>1.7215</v>
      </c>
      <c r="L14" s="347">
        <v>1.6815</v>
      </c>
      <c r="M14" s="348">
        <v>1.6655</v>
      </c>
    </row>
    <row r="15" spans="1:13" ht="15" customHeight="1" x14ac:dyDescent="0.25">
      <c r="A15" s="345">
        <v>2001</v>
      </c>
      <c r="B15" s="349">
        <v>1.4984999999999999</v>
      </c>
      <c r="C15" s="347">
        <v>1.4935</v>
      </c>
      <c r="D15" s="347">
        <v>1.4584999999999999</v>
      </c>
      <c r="E15" s="347">
        <v>1.5285</v>
      </c>
      <c r="F15" s="347">
        <v>1.6755</v>
      </c>
      <c r="G15" s="347">
        <v>1.6045</v>
      </c>
      <c r="H15" s="347">
        <v>1.5255000000000001</v>
      </c>
      <c r="I15" s="347">
        <v>1.5585</v>
      </c>
      <c r="J15" s="347">
        <v>1.5625</v>
      </c>
      <c r="K15" s="347"/>
      <c r="L15" s="347">
        <v>1.2735000000000001</v>
      </c>
      <c r="M15" s="348">
        <v>1.1735</v>
      </c>
    </row>
    <row r="16" spans="1:13" ht="15" customHeight="1" x14ac:dyDescent="0.25">
      <c r="A16" s="345">
        <v>2002</v>
      </c>
      <c r="B16" s="349"/>
      <c r="C16" s="347">
        <v>1.1964999999999999</v>
      </c>
      <c r="D16" s="347">
        <v>1.3554999999999999</v>
      </c>
      <c r="E16" s="347"/>
      <c r="F16" s="347">
        <v>1.4544999999999999</v>
      </c>
      <c r="G16" s="347">
        <v>1.4555</v>
      </c>
      <c r="H16" s="347">
        <v>1.4584999999999999</v>
      </c>
      <c r="I16" s="347">
        <v>1.4575</v>
      </c>
      <c r="J16" s="347">
        <v>1.4375</v>
      </c>
      <c r="K16" s="347">
        <v>1.4315</v>
      </c>
      <c r="L16" s="347">
        <v>1.4384999999999999</v>
      </c>
      <c r="M16" s="348">
        <v>1.4064999999999999</v>
      </c>
    </row>
    <row r="17" spans="1:15" ht="15" customHeight="1" x14ac:dyDescent="0.25">
      <c r="A17" s="345">
        <v>2003</v>
      </c>
      <c r="B17" s="349">
        <v>1.4684999999999999</v>
      </c>
      <c r="C17" s="347">
        <v>1.6274999999999999</v>
      </c>
      <c r="D17" s="347">
        <v>1.6645000000000001</v>
      </c>
      <c r="E17" s="347">
        <v>1.5855000000000001</v>
      </c>
      <c r="F17" s="347">
        <v>1.5505</v>
      </c>
      <c r="G17" s="347">
        <v>1.5405</v>
      </c>
      <c r="H17" s="347">
        <v>1.5855000000000001</v>
      </c>
      <c r="I17" s="347">
        <v>1.6515</v>
      </c>
      <c r="J17" s="347">
        <v>1.6515</v>
      </c>
      <c r="K17" s="347">
        <v>1.5635000000000001</v>
      </c>
      <c r="L17" s="347">
        <v>1.5485</v>
      </c>
      <c r="M17" s="348">
        <v>1.5065</v>
      </c>
    </row>
    <row r="18" spans="1:15" ht="15" customHeight="1" x14ac:dyDescent="0.25">
      <c r="A18" s="345">
        <v>2004</v>
      </c>
      <c r="B18" s="349">
        <v>1.5205</v>
      </c>
      <c r="C18" s="347">
        <v>1.5695000000000001</v>
      </c>
      <c r="D18" s="347">
        <v>1.6655</v>
      </c>
      <c r="E18" s="347">
        <v>1.7955000000000001</v>
      </c>
      <c r="F18" s="347">
        <v>1.9675</v>
      </c>
      <c r="G18" s="347">
        <v>1.9415</v>
      </c>
      <c r="H18" s="347">
        <v>1.9555</v>
      </c>
      <c r="I18" s="347">
        <v>1.9585000000000001</v>
      </c>
      <c r="J18" s="347">
        <v>1.9395</v>
      </c>
      <c r="K18" s="347">
        <v>1.9755</v>
      </c>
      <c r="L18" s="347">
        <v>1.9715</v>
      </c>
      <c r="M18" s="348">
        <v>1.8905000000000001</v>
      </c>
    </row>
    <row r="19" spans="1:15" ht="15" customHeight="1" x14ac:dyDescent="0.25">
      <c r="A19" s="345">
        <v>2005</v>
      </c>
      <c r="B19" s="349">
        <v>1.8665</v>
      </c>
      <c r="C19" s="347">
        <v>1.8815</v>
      </c>
      <c r="D19" s="347">
        <v>2.0565000000000002</v>
      </c>
      <c r="E19" s="347">
        <v>2.2145000000000001</v>
      </c>
      <c r="F19" s="347">
        <v>2.2225000000000001</v>
      </c>
      <c r="G19" s="347">
        <v>2.1995</v>
      </c>
      <c r="H19" s="347">
        <v>2.2575000000000003</v>
      </c>
      <c r="I19" s="347">
        <v>2.4155000000000002</v>
      </c>
      <c r="J19" s="347">
        <v>2.7885</v>
      </c>
      <c r="K19" s="347">
        <v>2.6644999999999999</v>
      </c>
      <c r="L19" s="347">
        <v>2.2155</v>
      </c>
      <c r="M19" s="348">
        <v>2.0815000000000001</v>
      </c>
    </row>
    <row r="20" spans="1:15" ht="15" customHeight="1" x14ac:dyDescent="0.25">
      <c r="A20" s="345">
        <v>2006</v>
      </c>
      <c r="B20" s="349">
        <v>2.1435</v>
      </c>
      <c r="C20" s="347">
        <v>2.1755</v>
      </c>
      <c r="D20" s="347">
        <v>2.2515000000000001</v>
      </c>
      <c r="E20" s="347">
        <v>2.4545000000000003</v>
      </c>
      <c r="F20" s="347">
        <v>2.6795</v>
      </c>
      <c r="G20" s="347">
        <v>2.7294999999999998</v>
      </c>
      <c r="H20" s="347">
        <v>2.8445</v>
      </c>
      <c r="I20" s="347">
        <v>3.0565000000000002</v>
      </c>
      <c r="J20" s="347">
        <v>2.7444999999999999</v>
      </c>
      <c r="K20" s="347">
        <v>2.3734999999999999</v>
      </c>
      <c r="L20" s="347">
        <v>2.2585000000000002</v>
      </c>
      <c r="M20" s="348">
        <v>2.2895000000000003</v>
      </c>
    </row>
    <row r="21" spans="1:15" ht="15" customHeight="1" x14ac:dyDescent="0.25">
      <c r="A21" s="345">
        <v>2007</v>
      </c>
      <c r="B21" s="349">
        <v>2.1285000000000003</v>
      </c>
      <c r="C21" s="347">
        <v>2.0895000000000001</v>
      </c>
      <c r="D21" s="347">
        <v>2.3875000000000002</v>
      </c>
      <c r="E21" s="347">
        <v>2.8054999999999999</v>
      </c>
      <c r="F21" s="347">
        <v>3.0645000000000002</v>
      </c>
      <c r="G21" s="347">
        <v>3.0725000000000002</v>
      </c>
      <c r="H21" s="347">
        <v>2.9975000000000001</v>
      </c>
      <c r="I21" s="347">
        <v>2.9215</v>
      </c>
      <c r="J21" s="347">
        <v>2.8895</v>
      </c>
      <c r="K21" s="347">
        <v>2.8995000000000002</v>
      </c>
      <c r="L21" s="347">
        <v>3.0924999999999998</v>
      </c>
      <c r="M21" s="348">
        <v>3.0434999999999999</v>
      </c>
    </row>
    <row r="22" spans="1:15" ht="15" customHeight="1" x14ac:dyDescent="0.25">
      <c r="A22" s="345">
        <v>2008</v>
      </c>
      <c r="B22" s="349">
        <v>2.9405000000000001</v>
      </c>
      <c r="C22" s="347">
        <v>3.0215000000000001</v>
      </c>
      <c r="D22" s="347">
        <v>3.1465000000000001</v>
      </c>
      <c r="E22" s="347">
        <v>3.3864999999999998</v>
      </c>
      <c r="F22" s="347">
        <v>3.6484999999999999</v>
      </c>
      <c r="G22" s="347">
        <v>3.9735</v>
      </c>
      <c r="H22" s="347">
        <v>4.1074999999999999</v>
      </c>
      <c r="I22" s="347">
        <v>3.9445000000000001</v>
      </c>
      <c r="J22" s="347">
        <v>3.7374999999999998</v>
      </c>
      <c r="K22" s="347">
        <v>3.0015000000000001</v>
      </c>
      <c r="L22" s="347">
        <v>2.0335000000000001</v>
      </c>
      <c r="M22" s="348">
        <v>1.5365</v>
      </c>
      <c r="N22" s="351"/>
    </row>
    <row r="23" spans="1:15" ht="15" customHeight="1" x14ac:dyDescent="0.25">
      <c r="A23" s="345">
        <v>2009</v>
      </c>
      <c r="B23" s="349">
        <v>1.4744999999999999</v>
      </c>
      <c r="C23" s="347">
        <v>1.8065</v>
      </c>
      <c r="D23" s="347">
        <v>1.9335</v>
      </c>
      <c r="E23" s="347">
        <v>2.0495000000000001</v>
      </c>
      <c r="F23" s="347">
        <v>2.2995000000000001</v>
      </c>
      <c r="G23" s="347">
        <v>2.5975000000000001</v>
      </c>
      <c r="H23" s="347">
        <v>2.6004999999999998</v>
      </c>
      <c r="I23" s="347">
        <v>2.6695000000000002</v>
      </c>
      <c r="J23" s="347">
        <v>2.6915</v>
      </c>
      <c r="K23" s="347">
        <v>2.5845000000000002</v>
      </c>
      <c r="L23" s="347">
        <v>2.6055000000000001</v>
      </c>
      <c r="M23" s="348">
        <v>2.5474999999999999</v>
      </c>
      <c r="N23" s="350"/>
    </row>
    <row r="24" spans="1:15" ht="15" customHeight="1" x14ac:dyDescent="0.25">
      <c r="A24" s="345">
        <v>2010</v>
      </c>
      <c r="B24" s="349">
        <v>2.6234999999999999</v>
      </c>
      <c r="C24" s="347">
        <v>2.6625000000000001</v>
      </c>
      <c r="D24" s="347">
        <v>2.7765</v>
      </c>
      <c r="E24" s="347">
        <v>2.8984999999999999</v>
      </c>
      <c r="F24" s="347">
        <v>2.8975</v>
      </c>
      <c r="G24" s="347">
        <v>2.8054999999999999</v>
      </c>
      <c r="H24" s="347">
        <v>2.8105000000000002</v>
      </c>
      <c r="I24" s="347">
        <v>2.8384999999999998</v>
      </c>
      <c r="J24" s="347">
        <v>2.8374999999999999</v>
      </c>
      <c r="K24" s="347">
        <v>2.8424999999999998</v>
      </c>
      <c r="L24" s="347">
        <v>2.8795000000000002</v>
      </c>
      <c r="M24" s="348">
        <v>2.9245000000000001</v>
      </c>
      <c r="N24" s="350"/>
    </row>
    <row r="25" spans="1:15" ht="15" customHeight="1" x14ac:dyDescent="0.25">
      <c r="A25" s="345">
        <v>2011</v>
      </c>
      <c r="B25" s="349">
        <v>2.9655</v>
      </c>
      <c r="C25" s="347">
        <v>3.0095000000000001</v>
      </c>
      <c r="D25" s="347"/>
      <c r="E25" s="347"/>
      <c r="F25" s="347"/>
      <c r="G25" s="347"/>
      <c r="H25" s="347"/>
      <c r="I25" s="347"/>
      <c r="J25" s="347"/>
      <c r="K25" s="347"/>
      <c r="L25" s="347"/>
      <c r="M25" s="348"/>
      <c r="N25" s="350"/>
    </row>
    <row r="26" spans="1:15" ht="15" customHeight="1" x14ac:dyDescent="0.25">
      <c r="A26" s="345">
        <v>2012</v>
      </c>
      <c r="B26" s="349"/>
      <c r="C26" s="347">
        <v>3.1680000000000001</v>
      </c>
      <c r="D26" s="347">
        <v>3.4929999999999999</v>
      </c>
      <c r="E26" s="347">
        <v>3.754</v>
      </c>
      <c r="F26" s="347">
        <v>3.7719999999999998</v>
      </c>
      <c r="G26" s="347">
        <v>3.6960000000000002</v>
      </c>
      <c r="H26" s="347">
        <v>3.4780000000000002</v>
      </c>
      <c r="I26" s="347">
        <v>3.5619999999999998</v>
      </c>
      <c r="J26" s="347">
        <v>3.7639999999999998</v>
      </c>
      <c r="K26" s="347">
        <v>3.7610000000000001</v>
      </c>
      <c r="L26" s="347">
        <v>3.4990000000000001</v>
      </c>
      <c r="M26" s="348">
        <v>3.2480000000000002</v>
      </c>
      <c r="N26" s="350"/>
    </row>
    <row r="27" spans="1:15" ht="15" customHeight="1" x14ac:dyDescent="0.25">
      <c r="A27" s="345">
        <v>2013</v>
      </c>
      <c r="B27" s="349">
        <v>3.0249999999999999</v>
      </c>
      <c r="C27" s="347">
        <v>3.1619999999999999</v>
      </c>
      <c r="D27" s="347">
        <v>3.351</v>
      </c>
      <c r="E27" s="347">
        <v>3.3620000000000001</v>
      </c>
      <c r="F27" s="347">
        <v>3.516</v>
      </c>
      <c r="G27" s="347">
        <v>3.6309999999999998</v>
      </c>
      <c r="H27" s="347">
        <v>3.6509999999999998</v>
      </c>
      <c r="I27" s="347">
        <v>3.718</v>
      </c>
      <c r="J27" s="347">
        <v>3.6739999999999999</v>
      </c>
      <c r="K27" s="347">
        <v>3.4750000000000001</v>
      </c>
      <c r="L27" s="347">
        <v>3.0939999999999999</v>
      </c>
      <c r="M27" s="348">
        <v>3.0259999999999998</v>
      </c>
      <c r="N27" s="350"/>
    </row>
    <row r="28" spans="1:15" ht="15" customHeight="1" x14ac:dyDescent="0.25">
      <c r="A28" s="345">
        <v>2014</v>
      </c>
      <c r="B28" s="349">
        <v>3.016</v>
      </c>
      <c r="C28" s="347">
        <v>3.0670000000000002</v>
      </c>
      <c r="D28" s="347">
        <v>3.2410000000000001</v>
      </c>
      <c r="E28" s="347">
        <v>3.3340000000000001</v>
      </c>
      <c r="F28" s="347">
        <v>3.41</v>
      </c>
      <c r="G28" s="347">
        <v>3.5341818181818185</v>
      </c>
      <c r="H28" s="347">
        <v>3.625</v>
      </c>
      <c r="I28" s="347">
        <v>3.6135333333333333</v>
      </c>
      <c r="J28" s="347">
        <v>3.5743749999999999</v>
      </c>
      <c r="K28" s="347">
        <v>3.3402499999999997</v>
      </c>
      <c r="L28" s="347">
        <v>3.0155200000000004</v>
      </c>
      <c r="M28" s="348">
        <v>2.5776538461538463</v>
      </c>
      <c r="N28" s="350"/>
      <c r="O28" s="351"/>
    </row>
    <row r="29" spans="1:15" ht="15" customHeight="1" x14ac:dyDescent="0.25">
      <c r="A29" s="345">
        <v>2015</v>
      </c>
      <c r="B29" s="436">
        <v>2.0550000000000002</v>
      </c>
      <c r="C29" s="437">
        <v>1.9742608695652175</v>
      </c>
      <c r="D29" s="437">
        <v>2.2152173913043485</v>
      </c>
      <c r="E29" s="437">
        <v>2.3162000000000003</v>
      </c>
      <c r="F29" s="437">
        <v>2.4786249999999996</v>
      </c>
      <c r="G29" s="437">
        <v>2.7300434782608698</v>
      </c>
      <c r="H29" s="437">
        <v>2.8219999999999996</v>
      </c>
      <c r="I29" s="437">
        <v>2.7831923076923077</v>
      </c>
      <c r="J29" s="437">
        <v>2.6076800000000002</v>
      </c>
      <c r="K29" s="437">
        <v>2.4368846153846153</v>
      </c>
      <c r="L29" s="437">
        <v>2.3333076923076925</v>
      </c>
      <c r="M29" s="438">
        <v>2.1394347826086952</v>
      </c>
      <c r="N29" s="350"/>
      <c r="O29" s="351"/>
    </row>
    <row r="30" spans="1:15" ht="15" customHeight="1" x14ac:dyDescent="0.25">
      <c r="A30" s="345">
        <v>2016</v>
      </c>
      <c r="B30" s="436">
        <v>1.9192799999999999</v>
      </c>
      <c r="C30" s="437">
        <v>1.7577083333333332</v>
      </c>
      <c r="D30" s="437">
        <v>1.8777307692307692</v>
      </c>
      <c r="E30" s="437">
        <v>2.0254399999999997</v>
      </c>
      <c r="F30" s="437">
        <v>2.1889615384615384</v>
      </c>
      <c r="G30" s="437">
        <v>2.3232000000000004</v>
      </c>
      <c r="H30" s="437">
        <v>2.3400909090909092</v>
      </c>
      <c r="I30" s="437">
        <v>2.314884615384615</v>
      </c>
      <c r="J30" s="437">
        <v>2.3551599999999997</v>
      </c>
      <c r="K30" s="437">
        <v>2.3752800000000001</v>
      </c>
      <c r="L30" s="437">
        <v>2.2892400000000008</v>
      </c>
      <c r="M30" s="438">
        <v>2.1962962962962966</v>
      </c>
      <c r="N30" s="350"/>
    </row>
    <row r="31" spans="1:15" ht="15" customHeight="1" x14ac:dyDescent="0.25">
      <c r="A31" s="345">
        <v>2017</v>
      </c>
      <c r="B31" s="436">
        <v>2.2864230769230769</v>
      </c>
      <c r="C31" s="437">
        <v>2.3244347826086953</v>
      </c>
      <c r="D31" s="437">
        <v>2.3529999999999993</v>
      </c>
      <c r="E31" s="437">
        <v>2.3655200000000001</v>
      </c>
      <c r="F31" s="437">
        <v>2.3839423076923079</v>
      </c>
      <c r="G31" s="437">
        <v>2.3707307692307693</v>
      </c>
      <c r="H31" s="437">
        <v>2.3330869565217394</v>
      </c>
      <c r="I31" s="437">
        <v>2.4209259259259261</v>
      </c>
      <c r="J31" s="437">
        <v>2.6048749999999998</v>
      </c>
      <c r="K31" s="437">
        <v>2.5957777777777777</v>
      </c>
      <c r="L31" s="437">
        <v>2.615608695652174</v>
      </c>
      <c r="M31" s="438">
        <v>2.6082916666666671</v>
      </c>
      <c r="N31" s="350"/>
    </row>
    <row r="32" spans="1:15" s="494" customFormat="1" ht="15" customHeight="1" x14ac:dyDescent="0.25">
      <c r="A32" s="345">
        <v>2018</v>
      </c>
      <c r="B32" s="436">
        <v>2.5827599999999999</v>
      </c>
      <c r="C32" s="437">
        <v>2.6053913043478265</v>
      </c>
      <c r="D32" s="437">
        <v>2.5869615384615381</v>
      </c>
      <c r="E32" s="437">
        <v>2.6348846153846148</v>
      </c>
      <c r="F32" s="437">
        <v>2.8169230769230773</v>
      </c>
      <c r="G32" s="437">
        <v>2.9458695652173912</v>
      </c>
      <c r="H32" s="437">
        <v>2.9358846153846154</v>
      </c>
      <c r="I32" s="437">
        <v>2.9403333333333328</v>
      </c>
      <c r="J32" s="437">
        <v>2.9572500000000002</v>
      </c>
      <c r="K32" s="437">
        <v>3.0055199999999997</v>
      </c>
      <c r="L32" s="437">
        <v>2.9072399999999994</v>
      </c>
      <c r="M32" s="438">
        <v>2.6222083333333335</v>
      </c>
      <c r="N32" s="350"/>
    </row>
    <row r="33" spans="1:19" ht="15" customHeight="1" x14ac:dyDescent="0.25">
      <c r="A33" s="345">
        <v>2019</v>
      </c>
      <c r="B33" s="436">
        <v>2.3093461538461542</v>
      </c>
      <c r="C33" s="437">
        <v>2.2616956521739131</v>
      </c>
      <c r="D33" s="437">
        <v>2.39872</v>
      </c>
      <c r="E33" s="437">
        <v>2.702576923076923</v>
      </c>
      <c r="F33" s="437"/>
      <c r="G33" s="437"/>
      <c r="H33" s="437"/>
      <c r="I33" s="437"/>
      <c r="J33" s="437"/>
      <c r="K33" s="437"/>
      <c r="L33" s="437"/>
      <c r="M33" s="438"/>
    </row>
    <row r="34" spans="1:19" s="351" customFormat="1" ht="26.4" x14ac:dyDescent="0.25">
      <c r="A34" s="439" t="s">
        <v>224</v>
      </c>
      <c r="B34" s="440">
        <f>AVERAGE(B23:B32)</f>
        <v>2.4386625641025637</v>
      </c>
      <c r="C34" s="441">
        <f t="shared" ref="C34:M34" si="0">AVERAGE(C23:C32)</f>
        <v>2.5537295289855071</v>
      </c>
      <c r="D34" s="441">
        <f>AVERAGE(D23:D32)</f>
        <v>2.6475455221107391</v>
      </c>
      <c r="E34" s="441">
        <f t="shared" si="0"/>
        <v>2.7488938461538459</v>
      </c>
      <c r="F34" s="441">
        <f t="shared" si="0"/>
        <v>2.8626057692307696</v>
      </c>
      <c r="G34" s="441">
        <f t="shared" si="0"/>
        <v>2.959336181210094</v>
      </c>
      <c r="H34" s="441">
        <f t="shared" si="0"/>
        <v>2.9551180534441404</v>
      </c>
      <c r="I34" s="441">
        <f t="shared" si="0"/>
        <v>2.984541057296612</v>
      </c>
      <c r="J34" s="441">
        <f t="shared" si="0"/>
        <v>3.0073711111111106</v>
      </c>
      <c r="K34" s="441">
        <f t="shared" si="0"/>
        <v>2.9351902659069324</v>
      </c>
      <c r="L34" s="441">
        <f t="shared" si="0"/>
        <v>2.8043240431066518</v>
      </c>
      <c r="M34" s="442">
        <f t="shared" si="0"/>
        <v>2.6544316583398708</v>
      </c>
    </row>
    <row r="35" spans="1:19" s="351" customFormat="1" ht="26.4" x14ac:dyDescent="0.25">
      <c r="A35" s="443" t="s">
        <v>225</v>
      </c>
      <c r="B35" s="444">
        <f>MEDIAN(B23:B32)</f>
        <v>2.5827599999999999</v>
      </c>
      <c r="C35" s="445">
        <f t="shared" ref="C35:M35" si="1">MEDIAN(C23:C32)</f>
        <v>2.6339456521739133</v>
      </c>
      <c r="D35" s="445">
        <f t="shared" si="1"/>
        <v>2.5869615384615381</v>
      </c>
      <c r="E35" s="445">
        <f t="shared" si="1"/>
        <v>2.6348846153846148</v>
      </c>
      <c r="F35" s="445">
        <f t="shared" si="1"/>
        <v>2.8169230769230773</v>
      </c>
      <c r="G35" s="445">
        <f t="shared" si="1"/>
        <v>2.8054999999999999</v>
      </c>
      <c r="H35" s="445">
        <f>MEDIAN(H23:H32)</f>
        <v>2.8219999999999996</v>
      </c>
      <c r="I35" s="445">
        <f t="shared" si="1"/>
        <v>2.8384999999999998</v>
      </c>
      <c r="J35" s="445">
        <f t="shared" si="1"/>
        <v>2.8374999999999999</v>
      </c>
      <c r="K35" s="445">
        <f t="shared" si="1"/>
        <v>2.8424999999999998</v>
      </c>
      <c r="L35" s="445">
        <f t="shared" si="1"/>
        <v>2.8795000000000002</v>
      </c>
      <c r="M35" s="446">
        <f t="shared" si="1"/>
        <v>2.6082916666666671</v>
      </c>
    </row>
    <row r="36" spans="1:19" ht="6.75" customHeight="1" x14ac:dyDescent="0.25"/>
    <row r="37" spans="1:19" ht="17.399999999999999" customHeight="1" x14ac:dyDescent="0.3">
      <c r="A37" s="573" t="s">
        <v>235</v>
      </c>
      <c r="B37" s="555"/>
      <c r="C37" s="555"/>
      <c r="D37" s="555"/>
      <c r="E37" s="555"/>
      <c r="F37" s="555"/>
      <c r="G37" s="555"/>
      <c r="H37" s="555"/>
      <c r="I37" s="555"/>
      <c r="J37" s="555"/>
      <c r="K37" s="555"/>
      <c r="L37" s="555"/>
      <c r="M37" s="555"/>
    </row>
    <row r="38" spans="1:19" ht="5.25" customHeight="1" x14ac:dyDescent="0.3">
      <c r="A38" s="352"/>
      <c r="B38" s="275"/>
      <c r="C38" s="275"/>
      <c r="D38" s="275"/>
      <c r="E38" s="275"/>
      <c r="F38" s="275"/>
      <c r="G38" s="275"/>
      <c r="H38" s="275"/>
      <c r="I38" s="275"/>
      <c r="J38" s="275"/>
      <c r="K38" s="275"/>
      <c r="L38" s="275"/>
      <c r="M38" s="275"/>
    </row>
    <row r="39" spans="1:19" ht="18" customHeight="1" x14ac:dyDescent="0.3">
      <c r="A39" s="353" t="s">
        <v>162</v>
      </c>
      <c r="B39" s="275"/>
      <c r="C39" s="275"/>
      <c r="D39" s="275"/>
      <c r="E39" s="275"/>
      <c r="F39" s="275"/>
      <c r="G39" s="275"/>
      <c r="H39" s="275"/>
      <c r="I39" s="275"/>
      <c r="J39" s="275"/>
      <c r="K39" s="275"/>
      <c r="L39" s="275"/>
      <c r="M39" s="275"/>
    </row>
    <row r="40" spans="1:19" ht="6" customHeight="1" x14ac:dyDescent="0.3">
      <c r="A40" s="353"/>
      <c r="B40" s="386"/>
      <c r="C40" s="386"/>
      <c r="D40" s="386"/>
      <c r="E40" s="386"/>
      <c r="F40" s="386"/>
      <c r="G40" s="386"/>
      <c r="H40" s="386"/>
      <c r="I40" s="386"/>
      <c r="J40" s="386"/>
      <c r="K40" s="386"/>
      <c r="L40" s="386"/>
      <c r="M40" s="386"/>
    </row>
    <row r="41" spans="1:19" ht="14.4" customHeight="1" x14ac:dyDescent="0.25">
      <c r="A41" s="573" t="s">
        <v>161</v>
      </c>
      <c r="B41" s="573"/>
      <c r="C41" s="573"/>
      <c r="D41" s="573"/>
      <c r="E41" s="573"/>
      <c r="F41" s="573"/>
      <c r="G41" s="573"/>
      <c r="H41" s="573"/>
      <c r="I41" s="573"/>
      <c r="J41" s="573"/>
      <c r="K41" s="573"/>
      <c r="L41" s="573"/>
      <c r="M41" s="573"/>
    </row>
    <row r="42" spans="1:19" ht="5.25" customHeight="1" x14ac:dyDescent="0.25">
      <c r="A42" s="354"/>
      <c r="B42" s="281"/>
      <c r="C42" s="281"/>
      <c r="D42" s="281"/>
      <c r="E42" s="281"/>
      <c r="F42" s="281"/>
      <c r="G42" s="281"/>
      <c r="H42" s="281"/>
      <c r="I42" s="281"/>
      <c r="J42" s="281"/>
      <c r="K42" s="281"/>
      <c r="L42" s="281"/>
      <c r="M42" s="281"/>
    </row>
    <row r="43" spans="1:19" ht="62.25" customHeight="1" x14ac:dyDescent="0.25">
      <c r="A43" s="574" t="s">
        <v>220</v>
      </c>
      <c r="B43" s="575"/>
      <c r="C43" s="575"/>
      <c r="D43" s="575"/>
      <c r="E43" s="575"/>
      <c r="F43" s="575"/>
      <c r="G43" s="575"/>
      <c r="H43" s="575"/>
      <c r="I43" s="575"/>
      <c r="J43" s="575"/>
      <c r="K43" s="575"/>
      <c r="L43" s="575"/>
      <c r="M43" s="575"/>
    </row>
    <row r="46" spans="1:19" ht="14.4" x14ac:dyDescent="0.3">
      <c r="B46" s="390"/>
      <c r="C46" s="390"/>
      <c r="D46" s="390"/>
      <c r="E46" s="390"/>
      <c r="F46" s="390"/>
      <c r="G46" s="390"/>
      <c r="H46" s="390"/>
      <c r="I46" s="390"/>
      <c r="J46" s="390"/>
      <c r="K46" s="390"/>
      <c r="L46" s="390"/>
      <c r="M46" s="390"/>
      <c r="N46" s="390"/>
      <c r="O46" s="391"/>
      <c r="P46" s="391"/>
      <c r="Q46" s="391"/>
      <c r="R46" s="391"/>
      <c r="S46" s="391"/>
    </row>
    <row r="47" spans="1:19" x14ac:dyDescent="0.25">
      <c r="B47" s="391"/>
      <c r="C47" s="391"/>
      <c r="D47" s="391"/>
      <c r="E47" s="391"/>
      <c r="F47" s="391"/>
      <c r="G47" s="391"/>
      <c r="H47" s="391"/>
      <c r="I47" s="391"/>
      <c r="J47" s="391"/>
      <c r="K47" s="391"/>
      <c r="L47" s="391"/>
      <c r="M47" s="391"/>
      <c r="N47" s="391"/>
      <c r="O47" s="391"/>
      <c r="P47" s="391"/>
      <c r="Q47" s="391"/>
      <c r="R47" s="391"/>
      <c r="S47" s="391"/>
    </row>
    <row r="48" spans="1:19" x14ac:dyDescent="0.25">
      <c r="B48" s="391"/>
      <c r="C48" s="391"/>
      <c r="D48" s="391"/>
      <c r="E48" s="391"/>
      <c r="F48" s="391"/>
      <c r="G48" s="391"/>
      <c r="H48" s="391"/>
      <c r="I48" s="391"/>
      <c r="J48" s="391"/>
      <c r="K48" s="391"/>
      <c r="L48" s="391"/>
      <c r="M48" s="391"/>
      <c r="N48" s="391"/>
      <c r="O48" s="391"/>
      <c r="P48" s="391"/>
      <c r="Q48" s="391"/>
      <c r="R48" s="391"/>
      <c r="S48" s="391"/>
    </row>
  </sheetData>
  <mergeCells count="4">
    <mergeCell ref="A37:M37"/>
    <mergeCell ref="A43:M43"/>
    <mergeCell ref="A41:M41"/>
    <mergeCell ref="A1:M1"/>
  </mergeCells>
  <pageMargins left="0.7" right="0.7" top="0.75" bottom="0.75" header="0.3" footer="0.3"/>
  <ignoredErrors>
    <ignoredError sqref="N34 B34:M34 B35:H35 I35:M35" formulaRange="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68"/>
  <sheetViews>
    <sheetView workbookViewId="0">
      <selection sqref="A1:O1"/>
    </sheetView>
  </sheetViews>
  <sheetFormatPr defaultRowHeight="13.2" x14ac:dyDescent="0.25"/>
  <cols>
    <col min="1" max="1" width="8.33203125" style="154" customWidth="1"/>
    <col min="2" max="3" width="10.109375" style="154" customWidth="1"/>
    <col min="4" max="4" width="9" style="154" customWidth="1"/>
    <col min="5" max="5" width="10.109375" style="154" customWidth="1"/>
    <col min="6" max="6" width="9" style="154" customWidth="1"/>
    <col min="7" max="8" width="10.109375" style="154" customWidth="1"/>
    <col min="9" max="9" width="9" style="154" customWidth="1"/>
    <col min="10" max="10" width="10.109375" style="154" customWidth="1"/>
    <col min="11" max="11" width="9" style="154" customWidth="1"/>
    <col min="12" max="12" width="10.44140625" style="154" customWidth="1"/>
    <col min="13" max="13" width="9" style="154" customWidth="1"/>
    <col min="14" max="14" width="10.109375" style="154" customWidth="1"/>
    <col min="15" max="15" width="9" style="154" customWidth="1"/>
    <col min="16" max="16" width="12.6640625" style="154" customWidth="1"/>
    <col min="17" max="256" width="9.109375" style="154"/>
    <col min="257" max="257" width="8.33203125" style="154" customWidth="1"/>
    <col min="258" max="259" width="10.109375" style="154" customWidth="1"/>
    <col min="260" max="260" width="9" style="154" customWidth="1"/>
    <col min="261" max="261" width="10.109375" style="154" customWidth="1"/>
    <col min="262" max="262" width="9" style="154" customWidth="1"/>
    <col min="263" max="264" width="10.109375" style="154" customWidth="1"/>
    <col min="265" max="265" width="9" style="154" customWidth="1"/>
    <col min="266" max="266" width="10.109375" style="154" customWidth="1"/>
    <col min="267" max="267" width="9" style="154" customWidth="1"/>
    <col min="268" max="268" width="10.109375" style="154" customWidth="1"/>
    <col min="269" max="269" width="9" style="154" customWidth="1"/>
    <col min="270" max="270" width="10.109375" style="154" customWidth="1"/>
    <col min="271" max="271" width="9" style="154" customWidth="1"/>
    <col min="272" max="272" width="12.6640625" style="154" customWidth="1"/>
    <col min="273" max="512" width="9.109375" style="154"/>
    <col min="513" max="513" width="8.33203125" style="154" customWidth="1"/>
    <col min="514" max="515" width="10.109375" style="154" customWidth="1"/>
    <col min="516" max="516" width="9" style="154" customWidth="1"/>
    <col min="517" max="517" width="10.109375" style="154" customWidth="1"/>
    <col min="518" max="518" width="9" style="154" customWidth="1"/>
    <col min="519" max="520" width="10.109375" style="154" customWidth="1"/>
    <col min="521" max="521" width="9" style="154" customWidth="1"/>
    <col min="522" max="522" width="10.109375" style="154" customWidth="1"/>
    <col min="523" max="523" width="9" style="154" customWidth="1"/>
    <col min="524" max="524" width="10.109375" style="154" customWidth="1"/>
    <col min="525" max="525" width="9" style="154" customWidth="1"/>
    <col min="526" max="526" width="10.109375" style="154" customWidth="1"/>
    <col min="527" max="527" width="9" style="154" customWidth="1"/>
    <col min="528" max="528" width="12.6640625" style="154" customWidth="1"/>
    <col min="529" max="768" width="9.109375" style="154"/>
    <col min="769" max="769" width="8.33203125" style="154" customWidth="1"/>
    <col min="770" max="771" width="10.109375" style="154" customWidth="1"/>
    <col min="772" max="772" width="9" style="154" customWidth="1"/>
    <col min="773" max="773" width="10.109375" style="154" customWidth="1"/>
    <col min="774" max="774" width="9" style="154" customWidth="1"/>
    <col min="775" max="776" width="10.109375" style="154" customWidth="1"/>
    <col min="777" max="777" width="9" style="154" customWidth="1"/>
    <col min="778" max="778" width="10.109375" style="154" customWidth="1"/>
    <col min="779" max="779" width="9" style="154" customWidth="1"/>
    <col min="780" max="780" width="10.109375" style="154" customWidth="1"/>
    <col min="781" max="781" width="9" style="154" customWidth="1"/>
    <col min="782" max="782" width="10.109375" style="154" customWidth="1"/>
    <col min="783" max="783" width="9" style="154" customWidth="1"/>
    <col min="784" max="784" width="12.6640625" style="154" customWidth="1"/>
    <col min="785" max="1024" width="9.109375" style="154"/>
    <col min="1025" max="1025" width="8.33203125" style="154" customWidth="1"/>
    <col min="1026" max="1027" width="10.109375" style="154" customWidth="1"/>
    <col min="1028" max="1028" width="9" style="154" customWidth="1"/>
    <col min="1029" max="1029" width="10.109375" style="154" customWidth="1"/>
    <col min="1030" max="1030" width="9" style="154" customWidth="1"/>
    <col min="1031" max="1032" width="10.109375" style="154" customWidth="1"/>
    <col min="1033" max="1033" width="9" style="154" customWidth="1"/>
    <col min="1034" max="1034" width="10.109375" style="154" customWidth="1"/>
    <col min="1035" max="1035" width="9" style="154" customWidth="1"/>
    <col min="1036" max="1036" width="10.109375" style="154" customWidth="1"/>
    <col min="1037" max="1037" width="9" style="154" customWidth="1"/>
    <col min="1038" max="1038" width="10.109375" style="154" customWidth="1"/>
    <col min="1039" max="1039" width="9" style="154" customWidth="1"/>
    <col min="1040" max="1040" width="12.6640625" style="154" customWidth="1"/>
    <col min="1041" max="1280" width="9.109375" style="154"/>
    <col min="1281" max="1281" width="8.33203125" style="154" customWidth="1"/>
    <col min="1282" max="1283" width="10.109375" style="154" customWidth="1"/>
    <col min="1284" max="1284" width="9" style="154" customWidth="1"/>
    <col min="1285" max="1285" width="10.109375" style="154" customWidth="1"/>
    <col min="1286" max="1286" width="9" style="154" customWidth="1"/>
    <col min="1287" max="1288" width="10.109375" style="154" customWidth="1"/>
    <col min="1289" max="1289" width="9" style="154" customWidth="1"/>
    <col min="1290" max="1290" width="10.109375" style="154" customWidth="1"/>
    <col min="1291" max="1291" width="9" style="154" customWidth="1"/>
    <col min="1292" max="1292" width="10.109375" style="154" customWidth="1"/>
    <col min="1293" max="1293" width="9" style="154" customWidth="1"/>
    <col min="1294" max="1294" width="10.109375" style="154" customWidth="1"/>
    <col min="1295" max="1295" width="9" style="154" customWidth="1"/>
    <col min="1296" max="1296" width="12.6640625" style="154" customWidth="1"/>
    <col min="1297" max="1536" width="9.109375" style="154"/>
    <col min="1537" max="1537" width="8.33203125" style="154" customWidth="1"/>
    <col min="1538" max="1539" width="10.109375" style="154" customWidth="1"/>
    <col min="1540" max="1540" width="9" style="154" customWidth="1"/>
    <col min="1541" max="1541" width="10.109375" style="154" customWidth="1"/>
    <col min="1542" max="1542" width="9" style="154" customWidth="1"/>
    <col min="1543" max="1544" width="10.109375" style="154" customWidth="1"/>
    <col min="1545" max="1545" width="9" style="154" customWidth="1"/>
    <col min="1546" max="1546" width="10.109375" style="154" customWidth="1"/>
    <col min="1547" max="1547" width="9" style="154" customWidth="1"/>
    <col min="1548" max="1548" width="10.109375" style="154" customWidth="1"/>
    <col min="1549" max="1549" width="9" style="154" customWidth="1"/>
    <col min="1550" max="1550" width="10.109375" style="154" customWidth="1"/>
    <col min="1551" max="1551" width="9" style="154" customWidth="1"/>
    <col min="1552" max="1552" width="12.6640625" style="154" customWidth="1"/>
    <col min="1553" max="1792" width="9.109375" style="154"/>
    <col min="1793" max="1793" width="8.33203125" style="154" customWidth="1"/>
    <col min="1794" max="1795" width="10.109375" style="154" customWidth="1"/>
    <col min="1796" max="1796" width="9" style="154" customWidth="1"/>
    <col min="1797" max="1797" width="10.109375" style="154" customWidth="1"/>
    <col min="1798" max="1798" width="9" style="154" customWidth="1"/>
    <col min="1799" max="1800" width="10.109375" style="154" customWidth="1"/>
    <col min="1801" max="1801" width="9" style="154" customWidth="1"/>
    <col min="1802" max="1802" width="10.109375" style="154" customWidth="1"/>
    <col min="1803" max="1803" width="9" style="154" customWidth="1"/>
    <col min="1804" max="1804" width="10.109375" style="154" customWidth="1"/>
    <col min="1805" max="1805" width="9" style="154" customWidth="1"/>
    <col min="1806" max="1806" width="10.109375" style="154" customWidth="1"/>
    <col min="1807" max="1807" width="9" style="154" customWidth="1"/>
    <col min="1808" max="1808" width="12.6640625" style="154" customWidth="1"/>
    <col min="1809" max="2048" width="9.109375" style="154"/>
    <col min="2049" max="2049" width="8.33203125" style="154" customWidth="1"/>
    <col min="2050" max="2051" width="10.109375" style="154" customWidth="1"/>
    <col min="2052" max="2052" width="9" style="154" customWidth="1"/>
    <col min="2053" max="2053" width="10.109375" style="154" customWidth="1"/>
    <col min="2054" max="2054" width="9" style="154" customWidth="1"/>
    <col min="2055" max="2056" width="10.109375" style="154" customWidth="1"/>
    <col min="2057" max="2057" width="9" style="154" customWidth="1"/>
    <col min="2058" max="2058" width="10.109375" style="154" customWidth="1"/>
    <col min="2059" max="2059" width="9" style="154" customWidth="1"/>
    <col min="2060" max="2060" width="10.109375" style="154" customWidth="1"/>
    <col min="2061" max="2061" width="9" style="154" customWidth="1"/>
    <col min="2062" max="2062" width="10.109375" style="154" customWidth="1"/>
    <col min="2063" max="2063" width="9" style="154" customWidth="1"/>
    <col min="2064" max="2064" width="12.6640625" style="154" customWidth="1"/>
    <col min="2065" max="2304" width="9.109375" style="154"/>
    <col min="2305" max="2305" width="8.33203125" style="154" customWidth="1"/>
    <col min="2306" max="2307" width="10.109375" style="154" customWidth="1"/>
    <col min="2308" max="2308" width="9" style="154" customWidth="1"/>
    <col min="2309" max="2309" width="10.109375" style="154" customWidth="1"/>
    <col min="2310" max="2310" width="9" style="154" customWidth="1"/>
    <col min="2311" max="2312" width="10.109375" style="154" customWidth="1"/>
    <col min="2313" max="2313" width="9" style="154" customWidth="1"/>
    <col min="2314" max="2314" width="10.109375" style="154" customWidth="1"/>
    <col min="2315" max="2315" width="9" style="154" customWidth="1"/>
    <col min="2316" max="2316" width="10.109375" style="154" customWidth="1"/>
    <col min="2317" max="2317" width="9" style="154" customWidth="1"/>
    <col min="2318" max="2318" width="10.109375" style="154" customWidth="1"/>
    <col min="2319" max="2319" width="9" style="154" customWidth="1"/>
    <col min="2320" max="2320" width="12.6640625" style="154" customWidth="1"/>
    <col min="2321" max="2560" width="9.109375" style="154"/>
    <col min="2561" max="2561" width="8.33203125" style="154" customWidth="1"/>
    <col min="2562" max="2563" width="10.109375" style="154" customWidth="1"/>
    <col min="2564" max="2564" width="9" style="154" customWidth="1"/>
    <col min="2565" max="2565" width="10.109375" style="154" customWidth="1"/>
    <col min="2566" max="2566" width="9" style="154" customWidth="1"/>
    <col min="2567" max="2568" width="10.109375" style="154" customWidth="1"/>
    <col min="2569" max="2569" width="9" style="154" customWidth="1"/>
    <col min="2570" max="2570" width="10.109375" style="154" customWidth="1"/>
    <col min="2571" max="2571" width="9" style="154" customWidth="1"/>
    <col min="2572" max="2572" width="10.109375" style="154" customWidth="1"/>
    <col min="2573" max="2573" width="9" style="154" customWidth="1"/>
    <col min="2574" max="2574" width="10.109375" style="154" customWidth="1"/>
    <col min="2575" max="2575" width="9" style="154" customWidth="1"/>
    <col min="2576" max="2576" width="12.6640625" style="154" customWidth="1"/>
    <col min="2577" max="2816" width="9.109375" style="154"/>
    <col min="2817" max="2817" width="8.33203125" style="154" customWidth="1"/>
    <col min="2818" max="2819" width="10.109375" style="154" customWidth="1"/>
    <col min="2820" max="2820" width="9" style="154" customWidth="1"/>
    <col min="2821" max="2821" width="10.109375" style="154" customWidth="1"/>
    <col min="2822" max="2822" width="9" style="154" customWidth="1"/>
    <col min="2823" max="2824" width="10.109375" style="154" customWidth="1"/>
    <col min="2825" max="2825" width="9" style="154" customWidth="1"/>
    <col min="2826" max="2826" width="10.109375" style="154" customWidth="1"/>
    <col min="2827" max="2827" width="9" style="154" customWidth="1"/>
    <col min="2828" max="2828" width="10.109375" style="154" customWidth="1"/>
    <col min="2829" max="2829" width="9" style="154" customWidth="1"/>
    <col min="2830" max="2830" width="10.109375" style="154" customWidth="1"/>
    <col min="2831" max="2831" width="9" style="154" customWidth="1"/>
    <col min="2832" max="2832" width="12.6640625" style="154" customWidth="1"/>
    <col min="2833" max="3072" width="9.109375" style="154"/>
    <col min="3073" max="3073" width="8.33203125" style="154" customWidth="1"/>
    <col min="3074" max="3075" width="10.109375" style="154" customWidth="1"/>
    <col min="3076" max="3076" width="9" style="154" customWidth="1"/>
    <col min="3077" max="3077" width="10.109375" style="154" customWidth="1"/>
    <col min="3078" max="3078" width="9" style="154" customWidth="1"/>
    <col min="3079" max="3080" width="10.109375" style="154" customWidth="1"/>
    <col min="3081" max="3081" width="9" style="154" customWidth="1"/>
    <col min="3082" max="3082" width="10.109375" style="154" customWidth="1"/>
    <col min="3083" max="3083" width="9" style="154" customWidth="1"/>
    <col min="3084" max="3084" width="10.109375" style="154" customWidth="1"/>
    <col min="3085" max="3085" width="9" style="154" customWidth="1"/>
    <col min="3086" max="3086" width="10.109375" style="154" customWidth="1"/>
    <col min="3087" max="3087" width="9" style="154" customWidth="1"/>
    <col min="3088" max="3088" width="12.6640625" style="154" customWidth="1"/>
    <col min="3089" max="3328" width="9.109375" style="154"/>
    <col min="3329" max="3329" width="8.33203125" style="154" customWidth="1"/>
    <col min="3330" max="3331" width="10.109375" style="154" customWidth="1"/>
    <col min="3332" max="3332" width="9" style="154" customWidth="1"/>
    <col min="3333" max="3333" width="10.109375" style="154" customWidth="1"/>
    <col min="3334" max="3334" width="9" style="154" customWidth="1"/>
    <col min="3335" max="3336" width="10.109375" style="154" customWidth="1"/>
    <col min="3337" max="3337" width="9" style="154" customWidth="1"/>
    <col min="3338" max="3338" width="10.109375" style="154" customWidth="1"/>
    <col min="3339" max="3339" width="9" style="154" customWidth="1"/>
    <col min="3340" max="3340" width="10.109375" style="154" customWidth="1"/>
    <col min="3341" max="3341" width="9" style="154" customWidth="1"/>
    <col min="3342" max="3342" width="10.109375" style="154" customWidth="1"/>
    <col min="3343" max="3343" width="9" style="154" customWidth="1"/>
    <col min="3344" max="3344" width="12.6640625" style="154" customWidth="1"/>
    <col min="3345" max="3584" width="9.109375" style="154"/>
    <col min="3585" max="3585" width="8.33203125" style="154" customWidth="1"/>
    <col min="3586" max="3587" width="10.109375" style="154" customWidth="1"/>
    <col min="3588" max="3588" width="9" style="154" customWidth="1"/>
    <col min="3589" max="3589" width="10.109375" style="154" customWidth="1"/>
    <col min="3590" max="3590" width="9" style="154" customWidth="1"/>
    <col min="3591" max="3592" width="10.109375" style="154" customWidth="1"/>
    <col min="3593" max="3593" width="9" style="154" customWidth="1"/>
    <col min="3594" max="3594" width="10.109375" style="154" customWidth="1"/>
    <col min="3595" max="3595" width="9" style="154" customWidth="1"/>
    <col min="3596" max="3596" width="10.109375" style="154" customWidth="1"/>
    <col min="3597" max="3597" width="9" style="154" customWidth="1"/>
    <col min="3598" max="3598" width="10.109375" style="154" customWidth="1"/>
    <col min="3599" max="3599" width="9" style="154" customWidth="1"/>
    <col min="3600" max="3600" width="12.6640625" style="154" customWidth="1"/>
    <col min="3601" max="3840" width="9.109375" style="154"/>
    <col min="3841" max="3841" width="8.33203125" style="154" customWidth="1"/>
    <col min="3842" max="3843" width="10.109375" style="154" customWidth="1"/>
    <col min="3844" max="3844" width="9" style="154" customWidth="1"/>
    <col min="3845" max="3845" width="10.109375" style="154" customWidth="1"/>
    <col min="3846" max="3846" width="9" style="154" customWidth="1"/>
    <col min="3847" max="3848" width="10.109375" style="154" customWidth="1"/>
    <col min="3849" max="3849" width="9" style="154" customWidth="1"/>
    <col min="3850" max="3850" width="10.109375" style="154" customWidth="1"/>
    <col min="3851" max="3851" width="9" style="154" customWidth="1"/>
    <col min="3852" max="3852" width="10.109375" style="154" customWidth="1"/>
    <col min="3853" max="3853" width="9" style="154" customWidth="1"/>
    <col min="3854" max="3854" width="10.109375" style="154" customWidth="1"/>
    <col min="3855" max="3855" width="9" style="154" customWidth="1"/>
    <col min="3856" max="3856" width="12.6640625" style="154" customWidth="1"/>
    <col min="3857" max="4096" width="9.109375" style="154"/>
    <col min="4097" max="4097" width="8.33203125" style="154" customWidth="1"/>
    <col min="4098" max="4099" width="10.109375" style="154" customWidth="1"/>
    <col min="4100" max="4100" width="9" style="154" customWidth="1"/>
    <col min="4101" max="4101" width="10.109375" style="154" customWidth="1"/>
    <col min="4102" max="4102" width="9" style="154" customWidth="1"/>
    <col min="4103" max="4104" width="10.109375" style="154" customWidth="1"/>
    <col min="4105" max="4105" width="9" style="154" customWidth="1"/>
    <col min="4106" max="4106" width="10.109375" style="154" customWidth="1"/>
    <col min="4107" max="4107" width="9" style="154" customWidth="1"/>
    <col min="4108" max="4108" width="10.109375" style="154" customWidth="1"/>
    <col min="4109" max="4109" width="9" style="154" customWidth="1"/>
    <col min="4110" max="4110" width="10.109375" style="154" customWidth="1"/>
    <col min="4111" max="4111" width="9" style="154" customWidth="1"/>
    <col min="4112" max="4112" width="12.6640625" style="154" customWidth="1"/>
    <col min="4113" max="4352" width="9.109375" style="154"/>
    <col min="4353" max="4353" width="8.33203125" style="154" customWidth="1"/>
    <col min="4354" max="4355" width="10.109375" style="154" customWidth="1"/>
    <col min="4356" max="4356" width="9" style="154" customWidth="1"/>
    <col min="4357" max="4357" width="10.109375" style="154" customWidth="1"/>
    <col min="4358" max="4358" width="9" style="154" customWidth="1"/>
    <col min="4359" max="4360" width="10.109375" style="154" customWidth="1"/>
    <col min="4361" max="4361" width="9" style="154" customWidth="1"/>
    <col min="4362" max="4362" width="10.109375" style="154" customWidth="1"/>
    <col min="4363" max="4363" width="9" style="154" customWidth="1"/>
    <col min="4364" max="4364" width="10.109375" style="154" customWidth="1"/>
    <col min="4365" max="4365" width="9" style="154" customWidth="1"/>
    <col min="4366" max="4366" width="10.109375" style="154" customWidth="1"/>
    <col min="4367" max="4367" width="9" style="154" customWidth="1"/>
    <col min="4368" max="4368" width="12.6640625" style="154" customWidth="1"/>
    <col min="4369" max="4608" width="9.109375" style="154"/>
    <col min="4609" max="4609" width="8.33203125" style="154" customWidth="1"/>
    <col min="4610" max="4611" width="10.109375" style="154" customWidth="1"/>
    <col min="4612" max="4612" width="9" style="154" customWidth="1"/>
    <col min="4613" max="4613" width="10.109375" style="154" customWidth="1"/>
    <col min="4614" max="4614" width="9" style="154" customWidth="1"/>
    <col min="4615" max="4616" width="10.109375" style="154" customWidth="1"/>
    <col min="4617" max="4617" width="9" style="154" customWidth="1"/>
    <col min="4618" max="4618" width="10.109375" style="154" customWidth="1"/>
    <col min="4619" max="4619" width="9" style="154" customWidth="1"/>
    <col min="4620" max="4620" width="10.109375" style="154" customWidth="1"/>
    <col min="4621" max="4621" width="9" style="154" customWidth="1"/>
    <col min="4622" max="4622" width="10.109375" style="154" customWidth="1"/>
    <col min="4623" max="4623" width="9" style="154" customWidth="1"/>
    <col min="4624" max="4624" width="12.6640625" style="154" customWidth="1"/>
    <col min="4625" max="4864" width="9.109375" style="154"/>
    <col min="4865" max="4865" width="8.33203125" style="154" customWidth="1"/>
    <col min="4866" max="4867" width="10.109375" style="154" customWidth="1"/>
    <col min="4868" max="4868" width="9" style="154" customWidth="1"/>
    <col min="4869" max="4869" width="10.109375" style="154" customWidth="1"/>
    <col min="4870" max="4870" width="9" style="154" customWidth="1"/>
    <col min="4871" max="4872" width="10.109375" style="154" customWidth="1"/>
    <col min="4873" max="4873" width="9" style="154" customWidth="1"/>
    <col min="4874" max="4874" width="10.109375" style="154" customWidth="1"/>
    <col min="4875" max="4875" width="9" style="154" customWidth="1"/>
    <col min="4876" max="4876" width="10.109375" style="154" customWidth="1"/>
    <col min="4877" max="4877" width="9" style="154" customWidth="1"/>
    <col min="4878" max="4878" width="10.109375" style="154" customWidth="1"/>
    <col min="4879" max="4879" width="9" style="154" customWidth="1"/>
    <col min="4880" max="4880" width="12.6640625" style="154" customWidth="1"/>
    <col min="4881" max="5120" width="9.109375" style="154"/>
    <col min="5121" max="5121" width="8.33203125" style="154" customWidth="1"/>
    <col min="5122" max="5123" width="10.109375" style="154" customWidth="1"/>
    <col min="5124" max="5124" width="9" style="154" customWidth="1"/>
    <col min="5125" max="5125" width="10.109375" style="154" customWidth="1"/>
    <col min="5126" max="5126" width="9" style="154" customWidth="1"/>
    <col min="5127" max="5128" width="10.109375" style="154" customWidth="1"/>
    <col min="5129" max="5129" width="9" style="154" customWidth="1"/>
    <col min="5130" max="5130" width="10.109375" style="154" customWidth="1"/>
    <col min="5131" max="5131" width="9" style="154" customWidth="1"/>
    <col min="5132" max="5132" width="10.109375" style="154" customWidth="1"/>
    <col min="5133" max="5133" width="9" style="154" customWidth="1"/>
    <col min="5134" max="5134" width="10.109375" style="154" customWidth="1"/>
    <col min="5135" max="5135" width="9" style="154" customWidth="1"/>
    <col min="5136" max="5136" width="12.6640625" style="154" customWidth="1"/>
    <col min="5137" max="5376" width="9.109375" style="154"/>
    <col min="5377" max="5377" width="8.33203125" style="154" customWidth="1"/>
    <col min="5378" max="5379" width="10.109375" style="154" customWidth="1"/>
    <col min="5380" max="5380" width="9" style="154" customWidth="1"/>
    <col min="5381" max="5381" width="10.109375" style="154" customWidth="1"/>
    <col min="5382" max="5382" width="9" style="154" customWidth="1"/>
    <col min="5383" max="5384" width="10.109375" style="154" customWidth="1"/>
    <col min="5385" max="5385" width="9" style="154" customWidth="1"/>
    <col min="5386" max="5386" width="10.109375" style="154" customWidth="1"/>
    <col min="5387" max="5387" width="9" style="154" customWidth="1"/>
    <col min="5388" max="5388" width="10.109375" style="154" customWidth="1"/>
    <col min="5389" max="5389" width="9" style="154" customWidth="1"/>
    <col min="5390" max="5390" width="10.109375" style="154" customWidth="1"/>
    <col min="5391" max="5391" width="9" style="154" customWidth="1"/>
    <col min="5392" max="5392" width="12.6640625" style="154" customWidth="1"/>
    <col min="5393" max="5632" width="9.109375" style="154"/>
    <col min="5633" max="5633" width="8.33203125" style="154" customWidth="1"/>
    <col min="5634" max="5635" width="10.109375" style="154" customWidth="1"/>
    <col min="5636" max="5636" width="9" style="154" customWidth="1"/>
    <col min="5637" max="5637" width="10.109375" style="154" customWidth="1"/>
    <col min="5638" max="5638" width="9" style="154" customWidth="1"/>
    <col min="5639" max="5640" width="10.109375" style="154" customWidth="1"/>
    <col min="5641" max="5641" width="9" style="154" customWidth="1"/>
    <col min="5642" max="5642" width="10.109375" style="154" customWidth="1"/>
    <col min="5643" max="5643" width="9" style="154" customWidth="1"/>
    <col min="5644" max="5644" width="10.109375" style="154" customWidth="1"/>
    <col min="5645" max="5645" width="9" style="154" customWidth="1"/>
    <col min="5646" max="5646" width="10.109375" style="154" customWidth="1"/>
    <col min="5647" max="5647" width="9" style="154" customWidth="1"/>
    <col min="5648" max="5648" width="12.6640625" style="154" customWidth="1"/>
    <col min="5649" max="5888" width="9.109375" style="154"/>
    <col min="5889" max="5889" width="8.33203125" style="154" customWidth="1"/>
    <col min="5890" max="5891" width="10.109375" style="154" customWidth="1"/>
    <col min="5892" max="5892" width="9" style="154" customWidth="1"/>
    <col min="5893" max="5893" width="10.109375" style="154" customWidth="1"/>
    <col min="5894" max="5894" width="9" style="154" customWidth="1"/>
    <col min="5895" max="5896" width="10.109375" style="154" customWidth="1"/>
    <col min="5897" max="5897" width="9" style="154" customWidth="1"/>
    <col min="5898" max="5898" width="10.109375" style="154" customWidth="1"/>
    <col min="5899" max="5899" width="9" style="154" customWidth="1"/>
    <col min="5900" max="5900" width="10.109375" style="154" customWidth="1"/>
    <col min="5901" max="5901" width="9" style="154" customWidth="1"/>
    <col min="5902" max="5902" width="10.109375" style="154" customWidth="1"/>
    <col min="5903" max="5903" width="9" style="154" customWidth="1"/>
    <col min="5904" max="5904" width="12.6640625" style="154" customWidth="1"/>
    <col min="5905" max="6144" width="9.109375" style="154"/>
    <col min="6145" max="6145" width="8.33203125" style="154" customWidth="1"/>
    <col min="6146" max="6147" width="10.109375" style="154" customWidth="1"/>
    <col min="6148" max="6148" width="9" style="154" customWidth="1"/>
    <col min="6149" max="6149" width="10.109375" style="154" customWidth="1"/>
    <col min="6150" max="6150" width="9" style="154" customWidth="1"/>
    <col min="6151" max="6152" width="10.109375" style="154" customWidth="1"/>
    <col min="6153" max="6153" width="9" style="154" customWidth="1"/>
    <col min="6154" max="6154" width="10.109375" style="154" customWidth="1"/>
    <col min="6155" max="6155" width="9" style="154" customWidth="1"/>
    <col min="6156" max="6156" width="10.109375" style="154" customWidth="1"/>
    <col min="6157" max="6157" width="9" style="154" customWidth="1"/>
    <col min="6158" max="6158" width="10.109375" style="154" customWidth="1"/>
    <col min="6159" max="6159" width="9" style="154" customWidth="1"/>
    <col min="6160" max="6160" width="12.6640625" style="154" customWidth="1"/>
    <col min="6161" max="6400" width="9.109375" style="154"/>
    <col min="6401" max="6401" width="8.33203125" style="154" customWidth="1"/>
    <col min="6402" max="6403" width="10.109375" style="154" customWidth="1"/>
    <col min="6404" max="6404" width="9" style="154" customWidth="1"/>
    <col min="6405" max="6405" width="10.109375" style="154" customWidth="1"/>
    <col min="6406" max="6406" width="9" style="154" customWidth="1"/>
    <col min="6407" max="6408" width="10.109375" style="154" customWidth="1"/>
    <col min="6409" max="6409" width="9" style="154" customWidth="1"/>
    <col min="6410" max="6410" width="10.109375" style="154" customWidth="1"/>
    <col min="6411" max="6411" width="9" style="154" customWidth="1"/>
    <col min="6412" max="6412" width="10.109375" style="154" customWidth="1"/>
    <col min="6413" max="6413" width="9" style="154" customWidth="1"/>
    <col min="6414" max="6414" width="10.109375" style="154" customWidth="1"/>
    <col min="6415" max="6415" width="9" style="154" customWidth="1"/>
    <col min="6416" max="6416" width="12.6640625" style="154" customWidth="1"/>
    <col min="6417" max="6656" width="9.109375" style="154"/>
    <col min="6657" max="6657" width="8.33203125" style="154" customWidth="1"/>
    <col min="6658" max="6659" width="10.109375" style="154" customWidth="1"/>
    <col min="6660" max="6660" width="9" style="154" customWidth="1"/>
    <col min="6661" max="6661" width="10.109375" style="154" customWidth="1"/>
    <col min="6662" max="6662" width="9" style="154" customWidth="1"/>
    <col min="6663" max="6664" width="10.109375" style="154" customWidth="1"/>
    <col min="6665" max="6665" width="9" style="154" customWidth="1"/>
    <col min="6666" max="6666" width="10.109375" style="154" customWidth="1"/>
    <col min="6667" max="6667" width="9" style="154" customWidth="1"/>
    <col min="6668" max="6668" width="10.109375" style="154" customWidth="1"/>
    <col min="6669" max="6669" width="9" style="154" customWidth="1"/>
    <col min="6670" max="6670" width="10.109375" style="154" customWidth="1"/>
    <col min="6671" max="6671" width="9" style="154" customWidth="1"/>
    <col min="6672" max="6672" width="12.6640625" style="154" customWidth="1"/>
    <col min="6673" max="6912" width="9.109375" style="154"/>
    <col min="6913" max="6913" width="8.33203125" style="154" customWidth="1"/>
    <col min="6914" max="6915" width="10.109375" style="154" customWidth="1"/>
    <col min="6916" max="6916" width="9" style="154" customWidth="1"/>
    <col min="6917" max="6917" width="10.109375" style="154" customWidth="1"/>
    <col min="6918" max="6918" width="9" style="154" customWidth="1"/>
    <col min="6919" max="6920" width="10.109375" style="154" customWidth="1"/>
    <col min="6921" max="6921" width="9" style="154" customWidth="1"/>
    <col min="6922" max="6922" width="10.109375" style="154" customWidth="1"/>
    <col min="6923" max="6923" width="9" style="154" customWidth="1"/>
    <col min="6924" max="6924" width="10.109375" style="154" customWidth="1"/>
    <col min="6925" max="6925" width="9" style="154" customWidth="1"/>
    <col min="6926" max="6926" width="10.109375" style="154" customWidth="1"/>
    <col min="6927" max="6927" width="9" style="154" customWidth="1"/>
    <col min="6928" max="6928" width="12.6640625" style="154" customWidth="1"/>
    <col min="6929" max="7168" width="9.109375" style="154"/>
    <col min="7169" max="7169" width="8.33203125" style="154" customWidth="1"/>
    <col min="7170" max="7171" width="10.109375" style="154" customWidth="1"/>
    <col min="7172" max="7172" width="9" style="154" customWidth="1"/>
    <col min="7173" max="7173" width="10.109375" style="154" customWidth="1"/>
    <col min="7174" max="7174" width="9" style="154" customWidth="1"/>
    <col min="7175" max="7176" width="10.109375" style="154" customWidth="1"/>
    <col min="7177" max="7177" width="9" style="154" customWidth="1"/>
    <col min="7178" max="7178" width="10.109375" style="154" customWidth="1"/>
    <col min="7179" max="7179" width="9" style="154" customWidth="1"/>
    <col min="7180" max="7180" width="10.109375" style="154" customWidth="1"/>
    <col min="7181" max="7181" width="9" style="154" customWidth="1"/>
    <col min="7182" max="7182" width="10.109375" style="154" customWidth="1"/>
    <col min="7183" max="7183" width="9" style="154" customWidth="1"/>
    <col min="7184" max="7184" width="12.6640625" style="154" customWidth="1"/>
    <col min="7185" max="7424" width="9.109375" style="154"/>
    <col min="7425" max="7425" width="8.33203125" style="154" customWidth="1"/>
    <col min="7426" max="7427" width="10.109375" style="154" customWidth="1"/>
    <col min="7428" max="7428" width="9" style="154" customWidth="1"/>
    <col min="7429" max="7429" width="10.109375" style="154" customWidth="1"/>
    <col min="7430" max="7430" width="9" style="154" customWidth="1"/>
    <col min="7431" max="7432" width="10.109375" style="154" customWidth="1"/>
    <col min="7433" max="7433" width="9" style="154" customWidth="1"/>
    <col min="7434" max="7434" width="10.109375" style="154" customWidth="1"/>
    <col min="7435" max="7435" width="9" style="154" customWidth="1"/>
    <col min="7436" max="7436" width="10.109375" style="154" customWidth="1"/>
    <col min="7437" max="7437" width="9" style="154" customWidth="1"/>
    <col min="7438" max="7438" width="10.109375" style="154" customWidth="1"/>
    <col min="7439" max="7439" width="9" style="154" customWidth="1"/>
    <col min="7440" max="7440" width="12.6640625" style="154" customWidth="1"/>
    <col min="7441" max="7680" width="9.109375" style="154"/>
    <col min="7681" max="7681" width="8.33203125" style="154" customWidth="1"/>
    <col min="7682" max="7683" width="10.109375" style="154" customWidth="1"/>
    <col min="7684" max="7684" width="9" style="154" customWidth="1"/>
    <col min="7685" max="7685" width="10.109375" style="154" customWidth="1"/>
    <col min="7686" max="7686" width="9" style="154" customWidth="1"/>
    <col min="7687" max="7688" width="10.109375" style="154" customWidth="1"/>
    <col min="7689" max="7689" width="9" style="154" customWidth="1"/>
    <col min="7690" max="7690" width="10.109375" style="154" customWidth="1"/>
    <col min="7691" max="7691" width="9" style="154" customWidth="1"/>
    <col min="7692" max="7692" width="10.109375" style="154" customWidth="1"/>
    <col min="7693" max="7693" width="9" style="154" customWidth="1"/>
    <col min="7694" max="7694" width="10.109375" style="154" customWidth="1"/>
    <col min="7695" max="7695" width="9" style="154" customWidth="1"/>
    <col min="7696" max="7696" width="12.6640625" style="154" customWidth="1"/>
    <col min="7697" max="7936" width="9.109375" style="154"/>
    <col min="7937" max="7937" width="8.33203125" style="154" customWidth="1"/>
    <col min="7938" max="7939" width="10.109375" style="154" customWidth="1"/>
    <col min="7940" max="7940" width="9" style="154" customWidth="1"/>
    <col min="7941" max="7941" width="10.109375" style="154" customWidth="1"/>
    <col min="7942" max="7942" width="9" style="154" customWidth="1"/>
    <col min="7943" max="7944" width="10.109375" style="154" customWidth="1"/>
    <col min="7945" max="7945" width="9" style="154" customWidth="1"/>
    <col min="7946" max="7946" width="10.109375" style="154" customWidth="1"/>
    <col min="7947" max="7947" width="9" style="154" customWidth="1"/>
    <col min="7948" max="7948" width="10.109375" style="154" customWidth="1"/>
    <col min="7949" max="7949" width="9" style="154" customWidth="1"/>
    <col min="7950" max="7950" width="10.109375" style="154" customWidth="1"/>
    <col min="7951" max="7951" width="9" style="154" customWidth="1"/>
    <col min="7952" max="7952" width="12.6640625" style="154" customWidth="1"/>
    <col min="7953" max="8192" width="9.109375" style="154"/>
    <col min="8193" max="8193" width="8.33203125" style="154" customWidth="1"/>
    <col min="8194" max="8195" width="10.109375" style="154" customWidth="1"/>
    <col min="8196" max="8196" width="9" style="154" customWidth="1"/>
    <col min="8197" max="8197" width="10.109375" style="154" customWidth="1"/>
    <col min="8198" max="8198" width="9" style="154" customWidth="1"/>
    <col min="8199" max="8200" width="10.109375" style="154" customWidth="1"/>
    <col min="8201" max="8201" width="9" style="154" customWidth="1"/>
    <col min="8202" max="8202" width="10.109375" style="154" customWidth="1"/>
    <col min="8203" max="8203" width="9" style="154" customWidth="1"/>
    <col min="8204" max="8204" width="10.109375" style="154" customWidth="1"/>
    <col min="8205" max="8205" width="9" style="154" customWidth="1"/>
    <col min="8206" max="8206" width="10.109375" style="154" customWidth="1"/>
    <col min="8207" max="8207" width="9" style="154" customWidth="1"/>
    <col min="8208" max="8208" width="12.6640625" style="154" customWidth="1"/>
    <col min="8209" max="8448" width="9.109375" style="154"/>
    <col min="8449" max="8449" width="8.33203125" style="154" customWidth="1"/>
    <col min="8450" max="8451" width="10.109375" style="154" customWidth="1"/>
    <col min="8452" max="8452" width="9" style="154" customWidth="1"/>
    <col min="8453" max="8453" width="10.109375" style="154" customWidth="1"/>
    <col min="8454" max="8454" width="9" style="154" customWidth="1"/>
    <col min="8455" max="8456" width="10.109375" style="154" customWidth="1"/>
    <col min="8457" max="8457" width="9" style="154" customWidth="1"/>
    <col min="8458" max="8458" width="10.109375" style="154" customWidth="1"/>
    <col min="8459" max="8459" width="9" style="154" customWidth="1"/>
    <col min="8460" max="8460" width="10.109375" style="154" customWidth="1"/>
    <col min="8461" max="8461" width="9" style="154" customWidth="1"/>
    <col min="8462" max="8462" width="10.109375" style="154" customWidth="1"/>
    <col min="8463" max="8463" width="9" style="154" customWidth="1"/>
    <col min="8464" max="8464" width="12.6640625" style="154" customWidth="1"/>
    <col min="8465" max="8704" width="9.109375" style="154"/>
    <col min="8705" max="8705" width="8.33203125" style="154" customWidth="1"/>
    <col min="8706" max="8707" width="10.109375" style="154" customWidth="1"/>
    <col min="8708" max="8708" width="9" style="154" customWidth="1"/>
    <col min="8709" max="8709" width="10.109375" style="154" customWidth="1"/>
    <col min="8710" max="8710" width="9" style="154" customWidth="1"/>
    <col min="8711" max="8712" width="10.109375" style="154" customWidth="1"/>
    <col min="8713" max="8713" width="9" style="154" customWidth="1"/>
    <col min="8714" max="8714" width="10.109375" style="154" customWidth="1"/>
    <col min="8715" max="8715" width="9" style="154" customWidth="1"/>
    <col min="8716" max="8716" width="10.109375" style="154" customWidth="1"/>
    <col min="8717" max="8717" width="9" style="154" customWidth="1"/>
    <col min="8718" max="8718" width="10.109375" style="154" customWidth="1"/>
    <col min="8719" max="8719" width="9" style="154" customWidth="1"/>
    <col min="8720" max="8720" width="12.6640625" style="154" customWidth="1"/>
    <col min="8721" max="8960" width="9.109375" style="154"/>
    <col min="8961" max="8961" width="8.33203125" style="154" customWidth="1"/>
    <col min="8962" max="8963" width="10.109375" style="154" customWidth="1"/>
    <col min="8964" max="8964" width="9" style="154" customWidth="1"/>
    <col min="8965" max="8965" width="10.109375" style="154" customWidth="1"/>
    <col min="8966" max="8966" width="9" style="154" customWidth="1"/>
    <col min="8967" max="8968" width="10.109375" style="154" customWidth="1"/>
    <col min="8969" max="8969" width="9" style="154" customWidth="1"/>
    <col min="8970" max="8970" width="10.109375" style="154" customWidth="1"/>
    <col min="8971" max="8971" width="9" style="154" customWidth="1"/>
    <col min="8972" max="8972" width="10.109375" style="154" customWidth="1"/>
    <col min="8973" max="8973" width="9" style="154" customWidth="1"/>
    <col min="8974" max="8974" width="10.109375" style="154" customWidth="1"/>
    <col min="8975" max="8975" width="9" style="154" customWidth="1"/>
    <col min="8976" max="8976" width="12.6640625" style="154" customWidth="1"/>
    <col min="8977" max="9216" width="9.109375" style="154"/>
    <col min="9217" max="9217" width="8.33203125" style="154" customWidth="1"/>
    <col min="9218" max="9219" width="10.109375" style="154" customWidth="1"/>
    <col min="9220" max="9220" width="9" style="154" customWidth="1"/>
    <col min="9221" max="9221" width="10.109375" style="154" customWidth="1"/>
    <col min="9222" max="9222" width="9" style="154" customWidth="1"/>
    <col min="9223" max="9224" width="10.109375" style="154" customWidth="1"/>
    <col min="9225" max="9225" width="9" style="154" customWidth="1"/>
    <col min="9226" max="9226" width="10.109375" style="154" customWidth="1"/>
    <col min="9227" max="9227" width="9" style="154" customWidth="1"/>
    <col min="9228" max="9228" width="10.109375" style="154" customWidth="1"/>
    <col min="9229" max="9229" width="9" style="154" customWidth="1"/>
    <col min="9230" max="9230" width="10.109375" style="154" customWidth="1"/>
    <col min="9231" max="9231" width="9" style="154" customWidth="1"/>
    <col min="9232" max="9232" width="12.6640625" style="154" customWidth="1"/>
    <col min="9233" max="9472" width="9.109375" style="154"/>
    <col min="9473" max="9473" width="8.33203125" style="154" customWidth="1"/>
    <col min="9474" max="9475" width="10.109375" style="154" customWidth="1"/>
    <col min="9476" max="9476" width="9" style="154" customWidth="1"/>
    <col min="9477" max="9477" width="10.109375" style="154" customWidth="1"/>
    <col min="9478" max="9478" width="9" style="154" customWidth="1"/>
    <col min="9479" max="9480" width="10.109375" style="154" customWidth="1"/>
    <col min="9481" max="9481" width="9" style="154" customWidth="1"/>
    <col min="9482" max="9482" width="10.109375" style="154" customWidth="1"/>
    <col min="9483" max="9483" width="9" style="154" customWidth="1"/>
    <col min="9484" max="9484" width="10.109375" style="154" customWidth="1"/>
    <col min="9485" max="9485" width="9" style="154" customWidth="1"/>
    <col min="9486" max="9486" width="10.109375" style="154" customWidth="1"/>
    <col min="9487" max="9487" width="9" style="154" customWidth="1"/>
    <col min="9488" max="9488" width="12.6640625" style="154" customWidth="1"/>
    <col min="9489" max="9728" width="9.109375" style="154"/>
    <col min="9729" max="9729" width="8.33203125" style="154" customWidth="1"/>
    <col min="9730" max="9731" width="10.109375" style="154" customWidth="1"/>
    <col min="9732" max="9732" width="9" style="154" customWidth="1"/>
    <col min="9733" max="9733" width="10.109375" style="154" customWidth="1"/>
    <col min="9734" max="9734" width="9" style="154" customWidth="1"/>
    <col min="9735" max="9736" width="10.109375" style="154" customWidth="1"/>
    <col min="9737" max="9737" width="9" style="154" customWidth="1"/>
    <col min="9738" max="9738" width="10.109375" style="154" customWidth="1"/>
    <col min="9739" max="9739" width="9" style="154" customWidth="1"/>
    <col min="9740" max="9740" width="10.109375" style="154" customWidth="1"/>
    <col min="9741" max="9741" width="9" style="154" customWidth="1"/>
    <col min="9742" max="9742" width="10.109375" style="154" customWidth="1"/>
    <col min="9743" max="9743" width="9" style="154" customWidth="1"/>
    <col min="9744" max="9744" width="12.6640625" style="154" customWidth="1"/>
    <col min="9745" max="9984" width="9.109375" style="154"/>
    <col min="9985" max="9985" width="8.33203125" style="154" customWidth="1"/>
    <col min="9986" max="9987" width="10.109375" style="154" customWidth="1"/>
    <col min="9988" max="9988" width="9" style="154" customWidth="1"/>
    <col min="9989" max="9989" width="10.109375" style="154" customWidth="1"/>
    <col min="9990" max="9990" width="9" style="154" customWidth="1"/>
    <col min="9991" max="9992" width="10.109375" style="154" customWidth="1"/>
    <col min="9993" max="9993" width="9" style="154" customWidth="1"/>
    <col min="9994" max="9994" width="10.109375" style="154" customWidth="1"/>
    <col min="9995" max="9995" width="9" style="154" customWidth="1"/>
    <col min="9996" max="9996" width="10.109375" style="154" customWidth="1"/>
    <col min="9997" max="9997" width="9" style="154" customWidth="1"/>
    <col min="9998" max="9998" width="10.109375" style="154" customWidth="1"/>
    <col min="9999" max="9999" width="9" style="154" customWidth="1"/>
    <col min="10000" max="10000" width="12.6640625" style="154" customWidth="1"/>
    <col min="10001" max="10240" width="9.109375" style="154"/>
    <col min="10241" max="10241" width="8.33203125" style="154" customWidth="1"/>
    <col min="10242" max="10243" width="10.109375" style="154" customWidth="1"/>
    <col min="10244" max="10244" width="9" style="154" customWidth="1"/>
    <col min="10245" max="10245" width="10.109375" style="154" customWidth="1"/>
    <col min="10246" max="10246" width="9" style="154" customWidth="1"/>
    <col min="10247" max="10248" width="10.109375" style="154" customWidth="1"/>
    <col min="10249" max="10249" width="9" style="154" customWidth="1"/>
    <col min="10250" max="10250" width="10.109375" style="154" customWidth="1"/>
    <col min="10251" max="10251" width="9" style="154" customWidth="1"/>
    <col min="10252" max="10252" width="10.109375" style="154" customWidth="1"/>
    <col min="10253" max="10253" width="9" style="154" customWidth="1"/>
    <col min="10254" max="10254" width="10.109375" style="154" customWidth="1"/>
    <col min="10255" max="10255" width="9" style="154" customWidth="1"/>
    <col min="10256" max="10256" width="12.6640625" style="154" customWidth="1"/>
    <col min="10257" max="10496" width="9.109375" style="154"/>
    <col min="10497" max="10497" width="8.33203125" style="154" customWidth="1"/>
    <col min="10498" max="10499" width="10.109375" style="154" customWidth="1"/>
    <col min="10500" max="10500" width="9" style="154" customWidth="1"/>
    <col min="10501" max="10501" width="10.109375" style="154" customWidth="1"/>
    <col min="10502" max="10502" width="9" style="154" customWidth="1"/>
    <col min="10503" max="10504" width="10.109375" style="154" customWidth="1"/>
    <col min="10505" max="10505" width="9" style="154" customWidth="1"/>
    <col min="10506" max="10506" width="10.109375" style="154" customWidth="1"/>
    <col min="10507" max="10507" width="9" style="154" customWidth="1"/>
    <col min="10508" max="10508" width="10.109375" style="154" customWidth="1"/>
    <col min="10509" max="10509" width="9" style="154" customWidth="1"/>
    <col min="10510" max="10510" width="10.109375" style="154" customWidth="1"/>
    <col min="10511" max="10511" width="9" style="154" customWidth="1"/>
    <col min="10512" max="10512" width="12.6640625" style="154" customWidth="1"/>
    <col min="10513" max="10752" width="9.109375" style="154"/>
    <col min="10753" max="10753" width="8.33203125" style="154" customWidth="1"/>
    <col min="10754" max="10755" width="10.109375" style="154" customWidth="1"/>
    <col min="10756" max="10756" width="9" style="154" customWidth="1"/>
    <col min="10757" max="10757" width="10.109375" style="154" customWidth="1"/>
    <col min="10758" max="10758" width="9" style="154" customWidth="1"/>
    <col min="10759" max="10760" width="10.109375" style="154" customWidth="1"/>
    <col min="10761" max="10761" width="9" style="154" customWidth="1"/>
    <col min="10762" max="10762" width="10.109375" style="154" customWidth="1"/>
    <col min="10763" max="10763" width="9" style="154" customWidth="1"/>
    <col min="10764" max="10764" width="10.109375" style="154" customWidth="1"/>
    <col min="10765" max="10765" width="9" style="154" customWidth="1"/>
    <col min="10766" max="10766" width="10.109375" style="154" customWidth="1"/>
    <col min="10767" max="10767" width="9" style="154" customWidth="1"/>
    <col min="10768" max="10768" width="12.6640625" style="154" customWidth="1"/>
    <col min="10769" max="11008" width="9.109375" style="154"/>
    <col min="11009" max="11009" width="8.33203125" style="154" customWidth="1"/>
    <col min="11010" max="11011" width="10.109375" style="154" customWidth="1"/>
    <col min="11012" max="11012" width="9" style="154" customWidth="1"/>
    <col min="11013" max="11013" width="10.109375" style="154" customWidth="1"/>
    <col min="11014" max="11014" width="9" style="154" customWidth="1"/>
    <col min="11015" max="11016" width="10.109375" style="154" customWidth="1"/>
    <col min="11017" max="11017" width="9" style="154" customWidth="1"/>
    <col min="11018" max="11018" width="10.109375" style="154" customWidth="1"/>
    <col min="11019" max="11019" width="9" style="154" customWidth="1"/>
    <col min="11020" max="11020" width="10.109375" style="154" customWidth="1"/>
    <col min="11021" max="11021" width="9" style="154" customWidth="1"/>
    <col min="11022" max="11022" width="10.109375" style="154" customWidth="1"/>
    <col min="11023" max="11023" width="9" style="154" customWidth="1"/>
    <col min="11024" max="11024" width="12.6640625" style="154" customWidth="1"/>
    <col min="11025" max="11264" width="9.109375" style="154"/>
    <col min="11265" max="11265" width="8.33203125" style="154" customWidth="1"/>
    <col min="11266" max="11267" width="10.109375" style="154" customWidth="1"/>
    <col min="11268" max="11268" width="9" style="154" customWidth="1"/>
    <col min="11269" max="11269" width="10.109375" style="154" customWidth="1"/>
    <col min="11270" max="11270" width="9" style="154" customWidth="1"/>
    <col min="11271" max="11272" width="10.109375" style="154" customWidth="1"/>
    <col min="11273" max="11273" width="9" style="154" customWidth="1"/>
    <col min="11274" max="11274" width="10.109375" style="154" customWidth="1"/>
    <col min="11275" max="11275" width="9" style="154" customWidth="1"/>
    <col min="11276" max="11276" width="10.109375" style="154" customWidth="1"/>
    <col min="11277" max="11277" width="9" style="154" customWidth="1"/>
    <col min="11278" max="11278" width="10.109375" style="154" customWidth="1"/>
    <col min="11279" max="11279" width="9" style="154" customWidth="1"/>
    <col min="11280" max="11280" width="12.6640625" style="154" customWidth="1"/>
    <col min="11281" max="11520" width="9.109375" style="154"/>
    <col min="11521" max="11521" width="8.33203125" style="154" customWidth="1"/>
    <col min="11522" max="11523" width="10.109375" style="154" customWidth="1"/>
    <col min="11524" max="11524" width="9" style="154" customWidth="1"/>
    <col min="11525" max="11525" width="10.109375" style="154" customWidth="1"/>
    <col min="11526" max="11526" width="9" style="154" customWidth="1"/>
    <col min="11527" max="11528" width="10.109375" style="154" customWidth="1"/>
    <col min="11529" max="11529" width="9" style="154" customWidth="1"/>
    <col min="11530" max="11530" width="10.109375" style="154" customWidth="1"/>
    <col min="11531" max="11531" width="9" style="154" customWidth="1"/>
    <col min="11532" max="11532" width="10.109375" style="154" customWidth="1"/>
    <col min="11533" max="11533" width="9" style="154" customWidth="1"/>
    <col min="11534" max="11534" width="10.109375" style="154" customWidth="1"/>
    <col min="11535" max="11535" width="9" style="154" customWidth="1"/>
    <col min="11536" max="11536" width="12.6640625" style="154" customWidth="1"/>
    <col min="11537" max="11776" width="9.109375" style="154"/>
    <col min="11777" max="11777" width="8.33203125" style="154" customWidth="1"/>
    <col min="11778" max="11779" width="10.109375" style="154" customWidth="1"/>
    <col min="11780" max="11780" width="9" style="154" customWidth="1"/>
    <col min="11781" max="11781" width="10.109375" style="154" customWidth="1"/>
    <col min="11782" max="11782" width="9" style="154" customWidth="1"/>
    <col min="11783" max="11784" width="10.109375" style="154" customWidth="1"/>
    <col min="11785" max="11785" width="9" style="154" customWidth="1"/>
    <col min="11786" max="11786" width="10.109375" style="154" customWidth="1"/>
    <col min="11787" max="11787" width="9" style="154" customWidth="1"/>
    <col min="11788" max="11788" width="10.109375" style="154" customWidth="1"/>
    <col min="11789" max="11789" width="9" style="154" customWidth="1"/>
    <col min="11790" max="11790" width="10.109375" style="154" customWidth="1"/>
    <col min="11791" max="11791" width="9" style="154" customWidth="1"/>
    <col min="11792" max="11792" width="12.6640625" style="154" customWidth="1"/>
    <col min="11793" max="12032" width="9.109375" style="154"/>
    <col min="12033" max="12033" width="8.33203125" style="154" customWidth="1"/>
    <col min="12034" max="12035" width="10.109375" style="154" customWidth="1"/>
    <col min="12036" max="12036" width="9" style="154" customWidth="1"/>
    <col min="12037" max="12037" width="10.109375" style="154" customWidth="1"/>
    <col min="12038" max="12038" width="9" style="154" customWidth="1"/>
    <col min="12039" max="12040" width="10.109375" style="154" customWidth="1"/>
    <col min="12041" max="12041" width="9" style="154" customWidth="1"/>
    <col min="12042" max="12042" width="10.109375" style="154" customWidth="1"/>
    <col min="12043" max="12043" width="9" style="154" customWidth="1"/>
    <col min="12044" max="12044" width="10.109375" style="154" customWidth="1"/>
    <col min="12045" max="12045" width="9" style="154" customWidth="1"/>
    <col min="12046" max="12046" width="10.109375" style="154" customWidth="1"/>
    <col min="12047" max="12047" width="9" style="154" customWidth="1"/>
    <col min="12048" max="12048" width="12.6640625" style="154" customWidth="1"/>
    <col min="12049" max="12288" width="9.109375" style="154"/>
    <col min="12289" max="12289" width="8.33203125" style="154" customWidth="1"/>
    <col min="12290" max="12291" width="10.109375" style="154" customWidth="1"/>
    <col min="12292" max="12292" width="9" style="154" customWidth="1"/>
    <col min="12293" max="12293" width="10.109375" style="154" customWidth="1"/>
    <col min="12294" max="12294" width="9" style="154" customWidth="1"/>
    <col min="12295" max="12296" width="10.109375" style="154" customWidth="1"/>
    <col min="12297" max="12297" width="9" style="154" customWidth="1"/>
    <col min="12298" max="12298" width="10.109375" style="154" customWidth="1"/>
    <col min="12299" max="12299" width="9" style="154" customWidth="1"/>
    <col min="12300" max="12300" width="10.109375" style="154" customWidth="1"/>
    <col min="12301" max="12301" width="9" style="154" customWidth="1"/>
    <col min="12302" max="12302" width="10.109375" style="154" customWidth="1"/>
    <col min="12303" max="12303" width="9" style="154" customWidth="1"/>
    <col min="12304" max="12304" width="12.6640625" style="154" customWidth="1"/>
    <col min="12305" max="12544" width="9.109375" style="154"/>
    <col min="12545" max="12545" width="8.33203125" style="154" customWidth="1"/>
    <col min="12546" max="12547" width="10.109375" style="154" customWidth="1"/>
    <col min="12548" max="12548" width="9" style="154" customWidth="1"/>
    <col min="12549" max="12549" width="10.109375" style="154" customWidth="1"/>
    <col min="12550" max="12550" width="9" style="154" customWidth="1"/>
    <col min="12551" max="12552" width="10.109375" style="154" customWidth="1"/>
    <col min="12553" max="12553" width="9" style="154" customWidth="1"/>
    <col min="12554" max="12554" width="10.109375" style="154" customWidth="1"/>
    <col min="12555" max="12555" width="9" style="154" customWidth="1"/>
    <col min="12556" max="12556" width="10.109375" style="154" customWidth="1"/>
    <col min="12557" max="12557" width="9" style="154" customWidth="1"/>
    <col min="12558" max="12558" width="10.109375" style="154" customWidth="1"/>
    <col min="12559" max="12559" width="9" style="154" customWidth="1"/>
    <col min="12560" max="12560" width="12.6640625" style="154" customWidth="1"/>
    <col min="12561" max="12800" width="9.109375" style="154"/>
    <col min="12801" max="12801" width="8.33203125" style="154" customWidth="1"/>
    <col min="12802" max="12803" width="10.109375" style="154" customWidth="1"/>
    <col min="12804" max="12804" width="9" style="154" customWidth="1"/>
    <col min="12805" max="12805" width="10.109375" style="154" customWidth="1"/>
    <col min="12806" max="12806" width="9" style="154" customWidth="1"/>
    <col min="12807" max="12808" width="10.109375" style="154" customWidth="1"/>
    <col min="12809" max="12809" width="9" style="154" customWidth="1"/>
    <col min="12810" max="12810" width="10.109375" style="154" customWidth="1"/>
    <col min="12811" max="12811" width="9" style="154" customWidth="1"/>
    <col min="12812" max="12812" width="10.109375" style="154" customWidth="1"/>
    <col min="12813" max="12813" width="9" style="154" customWidth="1"/>
    <col min="12814" max="12814" width="10.109375" style="154" customWidth="1"/>
    <col min="12815" max="12815" width="9" style="154" customWidth="1"/>
    <col min="12816" max="12816" width="12.6640625" style="154" customWidth="1"/>
    <col min="12817" max="13056" width="9.109375" style="154"/>
    <col min="13057" max="13057" width="8.33203125" style="154" customWidth="1"/>
    <col min="13058" max="13059" width="10.109375" style="154" customWidth="1"/>
    <col min="13060" max="13060" width="9" style="154" customWidth="1"/>
    <col min="13061" max="13061" width="10.109375" style="154" customWidth="1"/>
    <col min="13062" max="13062" width="9" style="154" customWidth="1"/>
    <col min="13063" max="13064" width="10.109375" style="154" customWidth="1"/>
    <col min="13065" max="13065" width="9" style="154" customWidth="1"/>
    <col min="13066" max="13066" width="10.109375" style="154" customWidth="1"/>
    <col min="13067" max="13067" width="9" style="154" customWidth="1"/>
    <col min="13068" max="13068" width="10.109375" style="154" customWidth="1"/>
    <col min="13069" max="13069" width="9" style="154" customWidth="1"/>
    <col min="13070" max="13070" width="10.109375" style="154" customWidth="1"/>
    <col min="13071" max="13071" width="9" style="154" customWidth="1"/>
    <col min="13072" max="13072" width="12.6640625" style="154" customWidth="1"/>
    <col min="13073" max="13312" width="9.109375" style="154"/>
    <col min="13313" max="13313" width="8.33203125" style="154" customWidth="1"/>
    <col min="13314" max="13315" width="10.109375" style="154" customWidth="1"/>
    <col min="13316" max="13316" width="9" style="154" customWidth="1"/>
    <col min="13317" max="13317" width="10.109375" style="154" customWidth="1"/>
    <col min="13318" max="13318" width="9" style="154" customWidth="1"/>
    <col min="13319" max="13320" width="10.109375" style="154" customWidth="1"/>
    <col min="13321" max="13321" width="9" style="154" customWidth="1"/>
    <col min="13322" max="13322" width="10.109375" style="154" customWidth="1"/>
    <col min="13323" max="13323" width="9" style="154" customWidth="1"/>
    <col min="13324" max="13324" width="10.109375" style="154" customWidth="1"/>
    <col min="13325" max="13325" width="9" style="154" customWidth="1"/>
    <col min="13326" max="13326" width="10.109375" style="154" customWidth="1"/>
    <col min="13327" max="13327" width="9" style="154" customWidth="1"/>
    <col min="13328" max="13328" width="12.6640625" style="154" customWidth="1"/>
    <col min="13329" max="13568" width="9.109375" style="154"/>
    <col min="13569" max="13569" width="8.33203125" style="154" customWidth="1"/>
    <col min="13570" max="13571" width="10.109375" style="154" customWidth="1"/>
    <col min="13572" max="13572" width="9" style="154" customWidth="1"/>
    <col min="13573" max="13573" width="10.109375" style="154" customWidth="1"/>
    <col min="13574" max="13574" width="9" style="154" customWidth="1"/>
    <col min="13575" max="13576" width="10.109375" style="154" customWidth="1"/>
    <col min="13577" max="13577" width="9" style="154" customWidth="1"/>
    <col min="13578" max="13578" width="10.109375" style="154" customWidth="1"/>
    <col min="13579" max="13579" width="9" style="154" customWidth="1"/>
    <col min="13580" max="13580" width="10.109375" style="154" customWidth="1"/>
    <col min="13581" max="13581" width="9" style="154" customWidth="1"/>
    <col min="13582" max="13582" width="10.109375" style="154" customWidth="1"/>
    <col min="13583" max="13583" width="9" style="154" customWidth="1"/>
    <col min="13584" max="13584" width="12.6640625" style="154" customWidth="1"/>
    <col min="13585" max="13824" width="9.109375" style="154"/>
    <col min="13825" max="13825" width="8.33203125" style="154" customWidth="1"/>
    <col min="13826" max="13827" width="10.109375" style="154" customWidth="1"/>
    <col min="13828" max="13828" width="9" style="154" customWidth="1"/>
    <col min="13829" max="13829" width="10.109375" style="154" customWidth="1"/>
    <col min="13830" max="13830" width="9" style="154" customWidth="1"/>
    <col min="13831" max="13832" width="10.109375" style="154" customWidth="1"/>
    <col min="13833" max="13833" width="9" style="154" customWidth="1"/>
    <col min="13834" max="13834" width="10.109375" style="154" customWidth="1"/>
    <col min="13835" max="13835" width="9" style="154" customWidth="1"/>
    <col min="13836" max="13836" width="10.109375" style="154" customWidth="1"/>
    <col min="13837" max="13837" width="9" style="154" customWidth="1"/>
    <col min="13838" max="13838" width="10.109375" style="154" customWidth="1"/>
    <col min="13839" max="13839" width="9" style="154" customWidth="1"/>
    <col min="13840" max="13840" width="12.6640625" style="154" customWidth="1"/>
    <col min="13841" max="14080" width="9.109375" style="154"/>
    <col min="14081" max="14081" width="8.33203125" style="154" customWidth="1"/>
    <col min="14082" max="14083" width="10.109375" style="154" customWidth="1"/>
    <col min="14084" max="14084" width="9" style="154" customWidth="1"/>
    <col min="14085" max="14085" width="10.109375" style="154" customWidth="1"/>
    <col min="14086" max="14086" width="9" style="154" customWidth="1"/>
    <col min="14087" max="14088" width="10.109375" style="154" customWidth="1"/>
    <col min="14089" max="14089" width="9" style="154" customWidth="1"/>
    <col min="14090" max="14090" width="10.109375" style="154" customWidth="1"/>
    <col min="14091" max="14091" width="9" style="154" customWidth="1"/>
    <col min="14092" max="14092" width="10.109375" style="154" customWidth="1"/>
    <col min="14093" max="14093" width="9" style="154" customWidth="1"/>
    <col min="14094" max="14094" width="10.109375" style="154" customWidth="1"/>
    <col min="14095" max="14095" width="9" style="154" customWidth="1"/>
    <col min="14096" max="14096" width="12.6640625" style="154" customWidth="1"/>
    <col min="14097" max="14336" width="9.109375" style="154"/>
    <col min="14337" max="14337" width="8.33203125" style="154" customWidth="1"/>
    <col min="14338" max="14339" width="10.109375" style="154" customWidth="1"/>
    <col min="14340" max="14340" width="9" style="154" customWidth="1"/>
    <col min="14341" max="14341" width="10.109375" style="154" customWidth="1"/>
    <col min="14342" max="14342" width="9" style="154" customWidth="1"/>
    <col min="14343" max="14344" width="10.109375" style="154" customWidth="1"/>
    <col min="14345" max="14345" width="9" style="154" customWidth="1"/>
    <col min="14346" max="14346" width="10.109375" style="154" customWidth="1"/>
    <col min="14347" max="14347" width="9" style="154" customWidth="1"/>
    <col min="14348" max="14348" width="10.109375" style="154" customWidth="1"/>
    <col min="14349" max="14349" width="9" style="154" customWidth="1"/>
    <col min="14350" max="14350" width="10.109375" style="154" customWidth="1"/>
    <col min="14351" max="14351" width="9" style="154" customWidth="1"/>
    <col min="14352" max="14352" width="12.6640625" style="154" customWidth="1"/>
    <col min="14353" max="14592" width="9.109375" style="154"/>
    <col min="14593" max="14593" width="8.33203125" style="154" customWidth="1"/>
    <col min="14594" max="14595" width="10.109375" style="154" customWidth="1"/>
    <col min="14596" max="14596" width="9" style="154" customWidth="1"/>
    <col min="14597" max="14597" width="10.109375" style="154" customWidth="1"/>
    <col min="14598" max="14598" width="9" style="154" customWidth="1"/>
    <col min="14599" max="14600" width="10.109375" style="154" customWidth="1"/>
    <col min="14601" max="14601" width="9" style="154" customWidth="1"/>
    <col min="14602" max="14602" width="10.109375" style="154" customWidth="1"/>
    <col min="14603" max="14603" width="9" style="154" customWidth="1"/>
    <col min="14604" max="14604" width="10.109375" style="154" customWidth="1"/>
    <col min="14605" max="14605" width="9" style="154" customWidth="1"/>
    <col min="14606" max="14606" width="10.109375" style="154" customWidth="1"/>
    <col min="14607" max="14607" width="9" style="154" customWidth="1"/>
    <col min="14608" max="14608" width="12.6640625" style="154" customWidth="1"/>
    <col min="14609" max="14848" width="9.109375" style="154"/>
    <col min="14849" max="14849" width="8.33203125" style="154" customWidth="1"/>
    <col min="14850" max="14851" width="10.109375" style="154" customWidth="1"/>
    <col min="14852" max="14852" width="9" style="154" customWidth="1"/>
    <col min="14853" max="14853" width="10.109375" style="154" customWidth="1"/>
    <col min="14854" max="14854" width="9" style="154" customWidth="1"/>
    <col min="14855" max="14856" width="10.109375" style="154" customWidth="1"/>
    <col min="14857" max="14857" width="9" style="154" customWidth="1"/>
    <col min="14858" max="14858" width="10.109375" style="154" customWidth="1"/>
    <col min="14859" max="14859" width="9" style="154" customWidth="1"/>
    <col min="14860" max="14860" width="10.109375" style="154" customWidth="1"/>
    <col min="14861" max="14861" width="9" style="154" customWidth="1"/>
    <col min="14862" max="14862" width="10.109375" style="154" customWidth="1"/>
    <col min="14863" max="14863" width="9" style="154" customWidth="1"/>
    <col min="14864" max="14864" width="12.6640625" style="154" customWidth="1"/>
    <col min="14865" max="15104" width="9.109375" style="154"/>
    <col min="15105" max="15105" width="8.33203125" style="154" customWidth="1"/>
    <col min="15106" max="15107" width="10.109375" style="154" customWidth="1"/>
    <col min="15108" max="15108" width="9" style="154" customWidth="1"/>
    <col min="15109" max="15109" width="10.109375" style="154" customWidth="1"/>
    <col min="15110" max="15110" width="9" style="154" customWidth="1"/>
    <col min="15111" max="15112" width="10.109375" style="154" customWidth="1"/>
    <col min="15113" max="15113" width="9" style="154" customWidth="1"/>
    <col min="15114" max="15114" width="10.109375" style="154" customWidth="1"/>
    <col min="15115" max="15115" width="9" style="154" customWidth="1"/>
    <col min="15116" max="15116" width="10.109375" style="154" customWidth="1"/>
    <col min="15117" max="15117" width="9" style="154" customWidth="1"/>
    <col min="15118" max="15118" width="10.109375" style="154" customWidth="1"/>
    <col min="15119" max="15119" width="9" style="154" customWidth="1"/>
    <col min="15120" max="15120" width="12.6640625" style="154" customWidth="1"/>
    <col min="15121" max="15360" width="9.109375" style="154"/>
    <col min="15361" max="15361" width="8.33203125" style="154" customWidth="1"/>
    <col min="15362" max="15363" width="10.109375" style="154" customWidth="1"/>
    <col min="15364" max="15364" width="9" style="154" customWidth="1"/>
    <col min="15365" max="15365" width="10.109375" style="154" customWidth="1"/>
    <col min="15366" max="15366" width="9" style="154" customWidth="1"/>
    <col min="15367" max="15368" width="10.109375" style="154" customWidth="1"/>
    <col min="15369" max="15369" width="9" style="154" customWidth="1"/>
    <col min="15370" max="15370" width="10.109375" style="154" customWidth="1"/>
    <col min="15371" max="15371" width="9" style="154" customWidth="1"/>
    <col min="15372" max="15372" width="10.109375" style="154" customWidth="1"/>
    <col min="15373" max="15373" width="9" style="154" customWidth="1"/>
    <col min="15374" max="15374" width="10.109375" style="154" customWidth="1"/>
    <col min="15375" max="15375" width="9" style="154" customWidth="1"/>
    <col min="15376" max="15376" width="12.6640625" style="154" customWidth="1"/>
    <col min="15377" max="15616" width="9.109375" style="154"/>
    <col min="15617" max="15617" width="8.33203125" style="154" customWidth="1"/>
    <col min="15618" max="15619" width="10.109375" style="154" customWidth="1"/>
    <col min="15620" max="15620" width="9" style="154" customWidth="1"/>
    <col min="15621" max="15621" width="10.109375" style="154" customWidth="1"/>
    <col min="15622" max="15622" width="9" style="154" customWidth="1"/>
    <col min="15623" max="15624" width="10.109375" style="154" customWidth="1"/>
    <col min="15625" max="15625" width="9" style="154" customWidth="1"/>
    <col min="15626" max="15626" width="10.109375" style="154" customWidth="1"/>
    <col min="15627" max="15627" width="9" style="154" customWidth="1"/>
    <col min="15628" max="15628" width="10.109375" style="154" customWidth="1"/>
    <col min="15629" max="15629" width="9" style="154" customWidth="1"/>
    <col min="15630" max="15630" width="10.109375" style="154" customWidth="1"/>
    <col min="15631" max="15631" width="9" style="154" customWidth="1"/>
    <col min="15632" max="15632" width="12.6640625" style="154" customWidth="1"/>
    <col min="15633" max="15872" width="9.109375" style="154"/>
    <col min="15873" max="15873" width="8.33203125" style="154" customWidth="1"/>
    <col min="15874" max="15875" width="10.109375" style="154" customWidth="1"/>
    <col min="15876" max="15876" width="9" style="154" customWidth="1"/>
    <col min="15877" max="15877" width="10.109375" style="154" customWidth="1"/>
    <col min="15878" max="15878" width="9" style="154" customWidth="1"/>
    <col min="15879" max="15880" width="10.109375" style="154" customWidth="1"/>
    <col min="15881" max="15881" width="9" style="154" customWidth="1"/>
    <col min="15882" max="15882" width="10.109375" style="154" customWidth="1"/>
    <col min="15883" max="15883" width="9" style="154" customWidth="1"/>
    <col min="15884" max="15884" width="10.109375" style="154" customWidth="1"/>
    <col min="15885" max="15885" width="9" style="154" customWidth="1"/>
    <col min="15886" max="15886" width="10.109375" style="154" customWidth="1"/>
    <col min="15887" max="15887" width="9" style="154" customWidth="1"/>
    <col min="15888" max="15888" width="12.6640625" style="154" customWidth="1"/>
    <col min="15889" max="16128" width="9.109375" style="154"/>
    <col min="16129" max="16129" width="8.33203125" style="154" customWidth="1"/>
    <col min="16130" max="16131" width="10.109375" style="154" customWidth="1"/>
    <col min="16132" max="16132" width="9" style="154" customWidth="1"/>
    <col min="16133" max="16133" width="10.109375" style="154" customWidth="1"/>
    <col min="16134" max="16134" width="9" style="154" customWidth="1"/>
    <col min="16135" max="16136" width="10.109375" style="154" customWidth="1"/>
    <col min="16137" max="16137" width="9" style="154" customWidth="1"/>
    <col min="16138" max="16138" width="10.109375" style="154" customWidth="1"/>
    <col min="16139" max="16139" width="9" style="154" customWidth="1"/>
    <col min="16140" max="16140" width="10.109375" style="154" customWidth="1"/>
    <col min="16141" max="16141" width="9" style="154" customWidth="1"/>
    <col min="16142" max="16142" width="10.109375" style="154" customWidth="1"/>
    <col min="16143" max="16143" width="9" style="154" customWidth="1"/>
    <col min="16144" max="16144" width="12.6640625" style="154" customWidth="1"/>
    <col min="16145" max="16384" width="9.109375" style="154"/>
  </cols>
  <sheetData>
    <row r="1" spans="1:16" s="150" customFormat="1" ht="19.2" x14ac:dyDescent="0.3">
      <c r="A1" s="578" t="s">
        <v>221</v>
      </c>
      <c r="B1" s="578"/>
      <c r="C1" s="578"/>
      <c r="D1" s="578"/>
      <c r="E1" s="578"/>
      <c r="F1" s="578"/>
      <c r="G1" s="578"/>
      <c r="H1" s="578"/>
      <c r="I1" s="578"/>
      <c r="J1" s="578"/>
      <c r="K1" s="578"/>
      <c r="L1" s="578"/>
      <c r="M1" s="578"/>
      <c r="N1" s="578"/>
      <c r="O1" s="578"/>
      <c r="P1" s="355"/>
    </row>
    <row r="2" spans="1:16" s="150" customFormat="1" ht="17.399999999999999" x14ac:dyDescent="0.3">
      <c r="A2" s="489"/>
      <c r="B2" s="585" t="s">
        <v>113</v>
      </c>
      <c r="C2" s="583"/>
      <c r="D2" s="583"/>
      <c r="E2" s="583"/>
      <c r="F2" s="583"/>
      <c r="G2" s="583" t="s">
        <v>114</v>
      </c>
      <c r="H2" s="583"/>
      <c r="I2" s="583"/>
      <c r="J2" s="583"/>
      <c r="K2" s="583"/>
      <c r="L2" s="583" t="s">
        <v>198</v>
      </c>
      <c r="M2" s="583"/>
      <c r="N2" s="583"/>
      <c r="O2" s="584"/>
      <c r="P2" s="355"/>
    </row>
    <row r="3" spans="1:16" s="357" customFormat="1" ht="39" customHeight="1" x14ac:dyDescent="0.25">
      <c r="A3" s="356" t="s">
        <v>133</v>
      </c>
      <c r="B3" s="490" t="s">
        <v>200</v>
      </c>
      <c r="C3" s="491" t="s">
        <v>134</v>
      </c>
      <c r="D3" s="492" t="s">
        <v>135</v>
      </c>
      <c r="E3" s="491" t="s">
        <v>136</v>
      </c>
      <c r="F3" s="492" t="s">
        <v>135</v>
      </c>
      <c r="G3" s="490" t="s">
        <v>200</v>
      </c>
      <c r="H3" s="491" t="s">
        <v>134</v>
      </c>
      <c r="I3" s="491" t="s">
        <v>135</v>
      </c>
      <c r="J3" s="491" t="s">
        <v>136</v>
      </c>
      <c r="K3" s="491" t="s">
        <v>135</v>
      </c>
      <c r="L3" s="490" t="s">
        <v>201</v>
      </c>
      <c r="M3" s="491" t="s">
        <v>135</v>
      </c>
      <c r="N3" s="491" t="s">
        <v>199</v>
      </c>
      <c r="O3" s="493" t="s">
        <v>135</v>
      </c>
    </row>
    <row r="4" spans="1:16" ht="3.75" customHeight="1" x14ac:dyDescent="0.25">
      <c r="A4" s="358"/>
      <c r="B4" s="359"/>
      <c r="C4" s="360"/>
      <c r="D4" s="361"/>
      <c r="E4" s="360"/>
      <c r="F4" s="361"/>
      <c r="G4" s="359"/>
      <c r="H4" s="360"/>
      <c r="I4" s="362"/>
      <c r="J4" s="360"/>
      <c r="K4" s="362"/>
      <c r="L4" s="359"/>
      <c r="M4" s="362"/>
      <c r="N4" s="362"/>
      <c r="O4" s="363"/>
      <c r="P4" s="165"/>
    </row>
    <row r="5" spans="1:16" ht="12.75" customHeight="1" x14ac:dyDescent="0.25">
      <c r="A5" s="271">
        <v>1970</v>
      </c>
      <c r="B5" s="364">
        <v>0.36</v>
      </c>
      <c r="C5" s="365">
        <v>7</v>
      </c>
      <c r="D5" s="366"/>
      <c r="E5" s="365">
        <v>4</v>
      </c>
      <c r="F5" s="312"/>
      <c r="G5" s="367">
        <v>0.21</v>
      </c>
      <c r="H5" s="365">
        <v>9</v>
      </c>
      <c r="I5" s="366"/>
      <c r="J5" s="365">
        <v>4</v>
      </c>
      <c r="K5" s="366"/>
      <c r="L5" s="368"/>
      <c r="M5" s="165"/>
      <c r="N5" s="369"/>
      <c r="O5" s="173"/>
      <c r="P5" s="158"/>
    </row>
    <row r="6" spans="1:16" x14ac:dyDescent="0.25">
      <c r="A6" s="271">
        <v>1971</v>
      </c>
      <c r="B6" s="364">
        <v>0.37</v>
      </c>
      <c r="C6" s="365">
        <v>7</v>
      </c>
      <c r="D6" s="366"/>
      <c r="E6" s="365">
        <v>4</v>
      </c>
      <c r="F6" s="312"/>
      <c r="G6" s="367">
        <v>0.22</v>
      </c>
      <c r="H6" s="365">
        <v>9</v>
      </c>
      <c r="I6" s="366"/>
      <c r="J6" s="365">
        <v>4</v>
      </c>
      <c r="K6" s="312"/>
      <c r="L6" s="368"/>
      <c r="M6" s="165"/>
      <c r="N6" s="369"/>
      <c r="O6" s="370"/>
      <c r="P6" s="158"/>
    </row>
    <row r="7" spans="1:16" x14ac:dyDescent="0.25">
      <c r="A7" s="271">
        <v>1972</v>
      </c>
      <c r="B7" s="364">
        <v>0.35</v>
      </c>
      <c r="C7" s="365">
        <v>7</v>
      </c>
      <c r="D7" s="366"/>
      <c r="E7" s="365">
        <v>4</v>
      </c>
      <c r="F7" s="312"/>
      <c r="G7" s="367">
        <v>0.22</v>
      </c>
      <c r="H7" s="365">
        <v>9</v>
      </c>
      <c r="I7" s="366"/>
      <c r="J7" s="365">
        <v>4</v>
      </c>
      <c r="K7" s="312"/>
      <c r="L7" s="368"/>
      <c r="M7" s="165"/>
      <c r="N7" s="369"/>
      <c r="O7" s="370"/>
      <c r="P7" s="158"/>
    </row>
    <row r="8" spans="1:16" x14ac:dyDescent="0.25">
      <c r="A8" s="271">
        <v>1973</v>
      </c>
      <c r="B8" s="364">
        <v>0.4</v>
      </c>
      <c r="C8" s="365">
        <v>7</v>
      </c>
      <c r="D8" s="312"/>
      <c r="E8" s="365">
        <v>4</v>
      </c>
      <c r="F8" s="312"/>
      <c r="G8" s="367">
        <v>0.25</v>
      </c>
      <c r="H8" s="365">
        <v>9</v>
      </c>
      <c r="I8" s="366"/>
      <c r="J8" s="365">
        <v>4</v>
      </c>
      <c r="K8" s="312"/>
      <c r="L8" s="368"/>
      <c r="M8" s="165"/>
      <c r="N8" s="369"/>
      <c r="O8" s="370"/>
      <c r="P8" s="158"/>
    </row>
    <row r="9" spans="1:16" x14ac:dyDescent="0.25">
      <c r="A9" s="271">
        <v>1974</v>
      </c>
      <c r="B9" s="364">
        <v>0.54</v>
      </c>
      <c r="C9" s="365">
        <v>7</v>
      </c>
      <c r="D9" s="312"/>
      <c r="E9" s="365">
        <v>4</v>
      </c>
      <c r="F9" s="312"/>
      <c r="G9" s="367">
        <v>0.4</v>
      </c>
      <c r="H9" s="365">
        <v>9</v>
      </c>
      <c r="I9" s="366"/>
      <c r="J9" s="365">
        <v>4</v>
      </c>
      <c r="K9" s="312"/>
      <c r="L9" s="368"/>
      <c r="M9" s="165"/>
      <c r="N9" s="369"/>
      <c r="O9" s="370"/>
      <c r="P9" s="158"/>
    </row>
    <row r="10" spans="1:16" x14ac:dyDescent="0.25">
      <c r="A10" s="271">
        <v>1975</v>
      </c>
      <c r="B10" s="364">
        <v>0.6</v>
      </c>
      <c r="C10" s="371">
        <v>7.75</v>
      </c>
      <c r="D10" s="312" t="s">
        <v>137</v>
      </c>
      <c r="E10" s="365">
        <v>4</v>
      </c>
      <c r="F10" s="312"/>
      <c r="G10" s="367">
        <v>0.41</v>
      </c>
      <c r="H10" s="371">
        <v>9.75</v>
      </c>
      <c r="I10" s="312" t="s">
        <v>137</v>
      </c>
      <c r="J10" s="365">
        <v>4</v>
      </c>
      <c r="K10" s="312"/>
      <c r="L10" s="368"/>
      <c r="M10" s="165"/>
      <c r="N10" s="369"/>
      <c r="O10" s="370"/>
      <c r="P10" s="158"/>
    </row>
    <row r="11" spans="1:16" x14ac:dyDescent="0.25">
      <c r="A11" s="271">
        <v>1976</v>
      </c>
      <c r="B11" s="364">
        <v>0.61</v>
      </c>
      <c r="C11" s="371">
        <v>7.75</v>
      </c>
      <c r="D11" s="312"/>
      <c r="E11" s="365">
        <v>4</v>
      </c>
      <c r="F11" s="312"/>
      <c r="G11" s="367">
        <v>0.43</v>
      </c>
      <c r="H11" s="371">
        <v>9.75</v>
      </c>
      <c r="I11" s="312"/>
      <c r="J11" s="365">
        <v>4</v>
      </c>
      <c r="K11" s="312"/>
      <c r="L11" s="368"/>
      <c r="M11" s="165"/>
      <c r="N11" s="369"/>
      <c r="O11" s="370"/>
      <c r="P11" s="158"/>
    </row>
    <row r="12" spans="1:16" x14ac:dyDescent="0.25">
      <c r="A12" s="271">
        <v>1977</v>
      </c>
      <c r="B12" s="364">
        <v>0.66</v>
      </c>
      <c r="C12" s="365">
        <v>8</v>
      </c>
      <c r="D12" s="312" t="s">
        <v>138</v>
      </c>
      <c r="E12" s="365">
        <v>4</v>
      </c>
      <c r="F12" s="312"/>
      <c r="G12" s="367">
        <v>0.48</v>
      </c>
      <c r="H12" s="365">
        <v>10</v>
      </c>
      <c r="I12" s="312" t="s">
        <v>138</v>
      </c>
      <c r="J12" s="365">
        <v>4</v>
      </c>
      <c r="K12" s="312"/>
      <c r="L12" s="368"/>
      <c r="M12" s="165"/>
      <c r="N12" s="369"/>
      <c r="O12" s="370"/>
      <c r="P12" s="158"/>
    </row>
    <row r="13" spans="1:16" x14ac:dyDescent="0.25">
      <c r="A13" s="271">
        <v>1978</v>
      </c>
      <c r="B13" s="364">
        <v>0.69</v>
      </c>
      <c r="C13" s="365">
        <v>8</v>
      </c>
      <c r="D13" s="312"/>
      <c r="E13" s="365">
        <v>4</v>
      </c>
      <c r="F13" s="312"/>
      <c r="G13" s="367">
        <v>0.5</v>
      </c>
      <c r="H13" s="365">
        <v>10</v>
      </c>
      <c r="I13" s="312"/>
      <c r="J13" s="365">
        <v>4</v>
      </c>
      <c r="K13" s="312"/>
      <c r="L13" s="368"/>
      <c r="M13" s="165"/>
      <c r="N13" s="369"/>
      <c r="O13" s="370"/>
      <c r="P13" s="158"/>
    </row>
    <row r="14" spans="1:16" x14ac:dyDescent="0.25">
      <c r="A14" s="271">
        <v>1979</v>
      </c>
      <c r="B14" s="364">
        <v>0.88</v>
      </c>
      <c r="C14" s="365">
        <v>9</v>
      </c>
      <c r="D14" s="312" t="s">
        <v>138</v>
      </c>
      <c r="E14" s="365">
        <v>4</v>
      </c>
      <c r="F14" s="312"/>
      <c r="G14" s="367">
        <v>0.71</v>
      </c>
      <c r="H14" s="365">
        <v>11</v>
      </c>
      <c r="I14" s="312" t="s">
        <v>138</v>
      </c>
      <c r="J14" s="365">
        <v>4</v>
      </c>
      <c r="K14" s="312"/>
      <c r="L14" s="368">
        <v>2</v>
      </c>
      <c r="M14" s="372" t="s">
        <v>139</v>
      </c>
      <c r="N14" s="373" t="s">
        <v>140</v>
      </c>
      <c r="O14" s="370" t="s">
        <v>141</v>
      </c>
      <c r="P14" s="158"/>
    </row>
    <row r="15" spans="1:16" x14ac:dyDescent="0.25">
      <c r="A15" s="271">
        <v>1980</v>
      </c>
      <c r="B15" s="364">
        <v>1.07</v>
      </c>
      <c r="C15" s="365">
        <v>9</v>
      </c>
      <c r="D15" s="312"/>
      <c r="E15" s="365">
        <v>4</v>
      </c>
      <c r="F15" s="312"/>
      <c r="G15" s="367">
        <v>1.03</v>
      </c>
      <c r="H15" s="365">
        <v>11</v>
      </c>
      <c r="I15" s="312"/>
      <c r="J15" s="365">
        <v>4</v>
      </c>
      <c r="K15" s="312"/>
      <c r="L15" s="368">
        <v>2</v>
      </c>
      <c r="M15" s="165"/>
      <c r="N15" s="373">
        <v>0</v>
      </c>
      <c r="O15" s="370"/>
      <c r="P15" s="158"/>
    </row>
    <row r="16" spans="1:16" x14ac:dyDescent="0.25">
      <c r="A16" s="271">
        <v>1981</v>
      </c>
      <c r="B16" s="364">
        <v>1.31</v>
      </c>
      <c r="C16" s="365">
        <v>9</v>
      </c>
      <c r="D16" s="312"/>
      <c r="E16" s="365">
        <v>4</v>
      </c>
      <c r="F16" s="312"/>
      <c r="G16" s="367">
        <v>1.2</v>
      </c>
      <c r="H16" s="365">
        <v>11</v>
      </c>
      <c r="I16" s="312"/>
      <c r="J16" s="365">
        <v>4</v>
      </c>
      <c r="K16" s="312"/>
      <c r="L16" s="368">
        <v>2</v>
      </c>
      <c r="M16" s="165"/>
      <c r="N16" s="373">
        <v>0</v>
      </c>
      <c r="O16" s="370"/>
      <c r="P16" s="158"/>
    </row>
    <row r="17" spans="1:16" x14ac:dyDescent="0.25">
      <c r="A17" s="271">
        <v>1982</v>
      </c>
      <c r="B17" s="364">
        <v>1.3</v>
      </c>
      <c r="C17" s="365">
        <v>9</v>
      </c>
      <c r="D17" s="312"/>
      <c r="E17" s="365">
        <v>4</v>
      </c>
      <c r="F17" s="312"/>
      <c r="G17" s="367">
        <v>1.17</v>
      </c>
      <c r="H17" s="365">
        <v>11</v>
      </c>
      <c r="I17" s="312"/>
      <c r="J17" s="365">
        <v>4</v>
      </c>
      <c r="K17" s="312"/>
      <c r="L17" s="368">
        <v>2</v>
      </c>
      <c r="M17" s="165"/>
      <c r="N17" s="373">
        <v>0</v>
      </c>
      <c r="O17" s="370"/>
      <c r="P17" s="158"/>
    </row>
    <row r="18" spans="1:16" x14ac:dyDescent="0.25">
      <c r="A18" s="271">
        <v>1983</v>
      </c>
      <c r="B18" s="364">
        <v>1.1499999999999999</v>
      </c>
      <c r="C18" s="365">
        <v>15</v>
      </c>
      <c r="D18" s="312" t="s">
        <v>138</v>
      </c>
      <c r="E18" s="365">
        <v>9</v>
      </c>
      <c r="F18" s="312" t="s">
        <v>139</v>
      </c>
      <c r="G18" s="367">
        <v>0.99</v>
      </c>
      <c r="H18" s="365">
        <v>17</v>
      </c>
      <c r="I18" s="312" t="s">
        <v>138</v>
      </c>
      <c r="J18" s="365">
        <v>9</v>
      </c>
      <c r="K18" s="312" t="s">
        <v>139</v>
      </c>
      <c r="L18" s="271">
        <v>15</v>
      </c>
      <c r="M18" s="312" t="s">
        <v>138</v>
      </c>
      <c r="N18" s="369">
        <v>4</v>
      </c>
      <c r="O18" s="374" t="s">
        <v>142</v>
      </c>
      <c r="P18" s="158"/>
    </row>
    <row r="19" spans="1:16" x14ac:dyDescent="0.25">
      <c r="A19" s="271">
        <v>1984</v>
      </c>
      <c r="B19" s="364">
        <v>1.17</v>
      </c>
      <c r="C19" s="365">
        <v>15</v>
      </c>
      <c r="D19" s="312"/>
      <c r="E19" s="365">
        <v>9</v>
      </c>
      <c r="F19" s="312"/>
      <c r="G19" s="367">
        <v>1</v>
      </c>
      <c r="H19" s="365">
        <v>17</v>
      </c>
      <c r="I19" s="312"/>
      <c r="J19" s="365">
        <v>15</v>
      </c>
      <c r="K19" s="312" t="s">
        <v>143</v>
      </c>
      <c r="L19" s="271">
        <v>15</v>
      </c>
      <c r="M19" s="312"/>
      <c r="N19" s="369">
        <v>4</v>
      </c>
      <c r="O19" s="370"/>
      <c r="P19" s="158"/>
    </row>
    <row r="20" spans="1:16" x14ac:dyDescent="0.25">
      <c r="A20" s="271">
        <v>1985</v>
      </c>
      <c r="B20" s="364">
        <v>1.1599999999999999</v>
      </c>
      <c r="C20" s="365">
        <v>15</v>
      </c>
      <c r="D20" s="312"/>
      <c r="E20" s="365">
        <v>9</v>
      </c>
      <c r="F20" s="312"/>
      <c r="G20" s="367">
        <v>0.94</v>
      </c>
      <c r="H20" s="365">
        <v>17</v>
      </c>
      <c r="I20" s="312"/>
      <c r="J20" s="365">
        <v>15</v>
      </c>
      <c r="K20" s="312"/>
      <c r="L20" s="271">
        <v>15</v>
      </c>
      <c r="M20" s="312"/>
      <c r="N20" s="369">
        <v>3</v>
      </c>
      <c r="O20" s="370" t="s">
        <v>141</v>
      </c>
      <c r="P20" s="158"/>
    </row>
    <row r="21" spans="1:16" x14ac:dyDescent="0.25">
      <c r="A21" s="271">
        <v>1986</v>
      </c>
      <c r="B21" s="364">
        <v>0.9</v>
      </c>
      <c r="C21" s="365">
        <v>17</v>
      </c>
      <c r="D21" s="312" t="s">
        <v>143</v>
      </c>
      <c r="E21" s="365">
        <v>9</v>
      </c>
      <c r="F21" s="312"/>
      <c r="G21" s="367">
        <v>0.95</v>
      </c>
      <c r="H21" s="365">
        <v>17</v>
      </c>
      <c r="I21" s="312"/>
      <c r="J21" s="365">
        <v>15</v>
      </c>
      <c r="K21" s="312"/>
      <c r="L21" s="271">
        <v>17</v>
      </c>
      <c r="M21" s="312" t="s">
        <v>143</v>
      </c>
      <c r="N21" s="369">
        <v>3</v>
      </c>
      <c r="O21" s="370"/>
      <c r="P21" s="158"/>
    </row>
    <row r="22" spans="1:16" x14ac:dyDescent="0.25">
      <c r="A22" s="271">
        <v>1987</v>
      </c>
      <c r="B22" s="364">
        <v>0.97</v>
      </c>
      <c r="C22" s="365">
        <v>20</v>
      </c>
      <c r="D22" s="312" t="s">
        <v>138</v>
      </c>
      <c r="E22" s="375">
        <v>9.1</v>
      </c>
      <c r="F22" s="312" t="s">
        <v>141</v>
      </c>
      <c r="G22" s="367">
        <v>0.98</v>
      </c>
      <c r="H22" s="365">
        <v>20</v>
      </c>
      <c r="I22" s="312" t="s">
        <v>138</v>
      </c>
      <c r="J22" s="375">
        <v>15.1</v>
      </c>
      <c r="K22" s="312" t="s">
        <v>141</v>
      </c>
      <c r="L22" s="271">
        <v>20</v>
      </c>
      <c r="M22" s="312" t="s">
        <v>138</v>
      </c>
      <c r="N22" s="369">
        <v>3.1</v>
      </c>
      <c r="O22" s="370" t="s">
        <v>141</v>
      </c>
      <c r="P22" s="158"/>
    </row>
    <row r="23" spans="1:16" x14ac:dyDescent="0.25">
      <c r="A23" s="271">
        <v>1988</v>
      </c>
      <c r="B23" s="364">
        <v>1.1000000000000001</v>
      </c>
      <c r="C23" s="365">
        <v>20</v>
      </c>
      <c r="D23" s="312"/>
      <c r="E23" s="375">
        <v>9.1</v>
      </c>
      <c r="F23" s="312"/>
      <c r="G23" s="367">
        <v>1.01</v>
      </c>
      <c r="H23" s="365">
        <v>20</v>
      </c>
      <c r="I23" s="366"/>
      <c r="J23" s="375">
        <v>15.1</v>
      </c>
      <c r="K23" s="312"/>
      <c r="L23" s="271">
        <v>20</v>
      </c>
      <c r="M23" s="312"/>
      <c r="N23" s="369">
        <v>3.1</v>
      </c>
      <c r="O23" s="370"/>
      <c r="P23" s="158"/>
    </row>
    <row r="24" spans="1:16" x14ac:dyDescent="0.25">
      <c r="A24" s="271">
        <v>1989</v>
      </c>
      <c r="B24" s="364">
        <v>1.22</v>
      </c>
      <c r="C24" s="365">
        <v>21</v>
      </c>
      <c r="D24" s="312" t="s">
        <v>138</v>
      </c>
      <c r="E24" s="375">
        <v>9.1</v>
      </c>
      <c r="F24" s="312"/>
      <c r="G24" s="367">
        <v>1.1299999999999999</v>
      </c>
      <c r="H24" s="365">
        <v>20</v>
      </c>
      <c r="I24" s="366"/>
      <c r="J24" s="375">
        <v>15.1</v>
      </c>
      <c r="K24" s="312"/>
      <c r="L24" s="271">
        <v>20</v>
      </c>
      <c r="M24" s="312" t="s">
        <v>138</v>
      </c>
      <c r="N24" s="369">
        <v>3.1</v>
      </c>
      <c r="O24" s="370"/>
      <c r="P24" s="158"/>
    </row>
    <row r="25" spans="1:16" ht="15.6" x14ac:dyDescent="0.25">
      <c r="A25" s="271">
        <v>1990</v>
      </c>
      <c r="B25" s="364">
        <v>1.1599999999999999</v>
      </c>
      <c r="C25" s="365">
        <v>21</v>
      </c>
      <c r="D25" s="312"/>
      <c r="E25" s="375">
        <v>14.1</v>
      </c>
      <c r="F25" s="312" t="s">
        <v>144</v>
      </c>
      <c r="G25" s="367">
        <v>1.27</v>
      </c>
      <c r="H25" s="365">
        <v>20</v>
      </c>
      <c r="I25" s="366"/>
      <c r="J25" s="375">
        <v>20.100000000000001</v>
      </c>
      <c r="K25" s="312" t="s">
        <v>144</v>
      </c>
      <c r="L25" s="271">
        <v>20</v>
      </c>
      <c r="M25" s="312"/>
      <c r="N25" s="373" t="s">
        <v>145</v>
      </c>
      <c r="O25" s="370" t="s">
        <v>144</v>
      </c>
      <c r="P25" s="158"/>
    </row>
    <row r="26" spans="1:16" ht="15.6" x14ac:dyDescent="0.25">
      <c r="A26" s="271">
        <v>1991</v>
      </c>
      <c r="B26" s="364">
        <v>1.21</v>
      </c>
      <c r="C26" s="371">
        <v>20.75</v>
      </c>
      <c r="D26" s="312" t="s">
        <v>138</v>
      </c>
      <c r="E26" s="375">
        <v>14.1</v>
      </c>
      <c r="F26" s="312"/>
      <c r="G26" s="367">
        <v>1.24</v>
      </c>
      <c r="H26" s="365">
        <v>20</v>
      </c>
      <c r="I26" s="366"/>
      <c r="J26" s="375">
        <v>20.100000000000001</v>
      </c>
      <c r="K26" s="312"/>
      <c r="L26" s="367">
        <v>20.75</v>
      </c>
      <c r="M26" s="312" t="s">
        <v>138</v>
      </c>
      <c r="N26" s="373" t="s">
        <v>145</v>
      </c>
      <c r="O26" s="370"/>
      <c r="P26" s="158"/>
    </row>
    <row r="27" spans="1:16" ht="15.6" x14ac:dyDescent="0.25">
      <c r="A27" s="271">
        <v>1992</v>
      </c>
      <c r="B27" s="364">
        <v>1.18</v>
      </c>
      <c r="C27" s="371">
        <v>21.75</v>
      </c>
      <c r="D27" s="376" t="s">
        <v>138</v>
      </c>
      <c r="E27" s="375">
        <v>14.1</v>
      </c>
      <c r="F27" s="312"/>
      <c r="G27" s="367">
        <v>1.23</v>
      </c>
      <c r="H27" s="375">
        <v>21.75</v>
      </c>
      <c r="I27" s="376" t="s">
        <v>138</v>
      </c>
      <c r="J27" s="375">
        <v>20.100000000000001</v>
      </c>
      <c r="K27" s="312"/>
      <c r="L27" s="367">
        <v>21.75</v>
      </c>
      <c r="M27" s="376" t="s">
        <v>138</v>
      </c>
      <c r="N27" s="373" t="s">
        <v>145</v>
      </c>
      <c r="O27" s="370"/>
      <c r="P27" s="158"/>
    </row>
    <row r="28" spans="1:16" ht="15.6" x14ac:dyDescent="0.25">
      <c r="A28" s="271">
        <v>1993</v>
      </c>
      <c r="B28" s="364">
        <v>1.21</v>
      </c>
      <c r="C28" s="371">
        <v>24.75</v>
      </c>
      <c r="D28" s="376" t="s">
        <v>138</v>
      </c>
      <c r="E28" s="375">
        <v>18.399999999999999</v>
      </c>
      <c r="F28" s="377" t="s">
        <v>146</v>
      </c>
      <c r="G28" s="367">
        <v>1.25</v>
      </c>
      <c r="H28" s="375">
        <v>24.75</v>
      </c>
      <c r="I28" s="376" t="s">
        <v>138</v>
      </c>
      <c r="J28" s="375">
        <v>24.4</v>
      </c>
      <c r="K28" s="377" t="s">
        <v>146</v>
      </c>
      <c r="L28" s="367">
        <v>24.75</v>
      </c>
      <c r="M28" s="376" t="s">
        <v>138</v>
      </c>
      <c r="N28" s="373" t="s">
        <v>147</v>
      </c>
      <c r="O28" s="370" t="s">
        <v>146</v>
      </c>
      <c r="P28" s="158"/>
    </row>
    <row r="29" spans="1:16" ht="15.6" x14ac:dyDescent="0.25">
      <c r="A29" s="271">
        <v>1994</v>
      </c>
      <c r="B29" s="364">
        <v>1.25</v>
      </c>
      <c r="C29" s="378">
        <v>27.75</v>
      </c>
      <c r="D29" s="376" t="s">
        <v>138</v>
      </c>
      <c r="E29" s="375">
        <v>18.399999999999999</v>
      </c>
      <c r="F29" s="312"/>
      <c r="G29" s="367">
        <v>1.25</v>
      </c>
      <c r="H29" s="375">
        <v>28.5</v>
      </c>
      <c r="I29" s="376" t="s">
        <v>138</v>
      </c>
      <c r="J29" s="375">
        <v>24.4</v>
      </c>
      <c r="K29" s="312"/>
      <c r="L29" s="177">
        <v>27.75</v>
      </c>
      <c r="M29" s="376" t="s">
        <v>138</v>
      </c>
      <c r="N29" s="373" t="s">
        <v>147</v>
      </c>
      <c r="O29" s="370"/>
      <c r="P29" s="158"/>
    </row>
    <row r="30" spans="1:16" ht="15.6" x14ac:dyDescent="0.25">
      <c r="A30" s="271">
        <v>1995</v>
      </c>
      <c r="B30" s="364">
        <v>1.27</v>
      </c>
      <c r="C30" s="378">
        <v>27.75</v>
      </c>
      <c r="D30" s="379"/>
      <c r="E30" s="375">
        <v>18.399999999999999</v>
      </c>
      <c r="F30" s="312"/>
      <c r="G30" s="367">
        <v>1.26</v>
      </c>
      <c r="H30" s="375">
        <v>28.5</v>
      </c>
      <c r="I30" s="366"/>
      <c r="J30" s="375">
        <v>24.4</v>
      </c>
      <c r="K30" s="312"/>
      <c r="L30" s="177">
        <v>27.75</v>
      </c>
      <c r="M30" s="165"/>
      <c r="N30" s="373" t="s">
        <v>147</v>
      </c>
      <c r="O30" s="370"/>
      <c r="P30" s="158"/>
    </row>
    <row r="31" spans="1:16" ht="15.6" x14ac:dyDescent="0.25">
      <c r="A31" s="271">
        <v>1996</v>
      </c>
      <c r="B31" s="364">
        <v>1.38</v>
      </c>
      <c r="C31" s="378">
        <v>27.75</v>
      </c>
      <c r="D31" s="379"/>
      <c r="E31" s="375">
        <v>18.3</v>
      </c>
      <c r="F31" s="312" t="s">
        <v>141</v>
      </c>
      <c r="G31" s="367">
        <v>1.41</v>
      </c>
      <c r="H31" s="375">
        <v>28.5</v>
      </c>
      <c r="I31" s="366"/>
      <c r="J31" s="375">
        <v>24.3</v>
      </c>
      <c r="K31" s="312" t="s">
        <v>141</v>
      </c>
      <c r="L31" s="177">
        <v>27.75</v>
      </c>
      <c r="M31" s="165"/>
      <c r="N31" s="373" t="s">
        <v>148</v>
      </c>
      <c r="O31" s="370" t="s">
        <v>141</v>
      </c>
      <c r="P31" s="158"/>
    </row>
    <row r="32" spans="1:16" ht="15.6" x14ac:dyDescent="0.25">
      <c r="A32" s="271">
        <v>1997</v>
      </c>
      <c r="B32" s="364">
        <v>1.38</v>
      </c>
      <c r="C32" s="378">
        <v>27.75</v>
      </c>
      <c r="D32" s="379"/>
      <c r="E32" s="375">
        <v>18.399999999999999</v>
      </c>
      <c r="F32" s="377" t="s">
        <v>146</v>
      </c>
      <c r="G32" s="367">
        <v>1.21</v>
      </c>
      <c r="H32" s="375">
        <v>28.5</v>
      </c>
      <c r="I32" s="366"/>
      <c r="J32" s="375">
        <v>24.4</v>
      </c>
      <c r="K32" s="377" t="s">
        <v>146</v>
      </c>
      <c r="L32" s="177">
        <v>27.75</v>
      </c>
      <c r="M32" s="165"/>
      <c r="N32" s="373" t="s">
        <v>147</v>
      </c>
      <c r="O32" s="370" t="s">
        <v>146</v>
      </c>
      <c r="P32" s="158"/>
    </row>
    <row r="33" spans="1:16" ht="15.6" x14ac:dyDescent="0.25">
      <c r="A33" s="271">
        <v>1998</v>
      </c>
      <c r="B33" s="364">
        <v>1.21</v>
      </c>
      <c r="C33" s="378">
        <v>27.75</v>
      </c>
      <c r="D33" s="379"/>
      <c r="E33" s="375">
        <v>18.399999999999999</v>
      </c>
      <c r="F33" s="377"/>
      <c r="G33" s="367">
        <v>1.32</v>
      </c>
      <c r="H33" s="375">
        <v>28.5</v>
      </c>
      <c r="I33" s="366"/>
      <c r="J33" s="375">
        <v>24.4</v>
      </c>
      <c r="K33" s="312"/>
      <c r="L33" s="177">
        <v>27.75</v>
      </c>
      <c r="M33" s="165"/>
      <c r="N33" s="373" t="s">
        <v>147</v>
      </c>
      <c r="O33" s="370"/>
      <c r="P33" s="158"/>
    </row>
    <row r="34" spans="1:16" ht="15.6" x14ac:dyDescent="0.25">
      <c r="A34" s="271">
        <v>1999</v>
      </c>
      <c r="B34" s="364">
        <v>1.31</v>
      </c>
      <c r="C34" s="378">
        <v>27.75</v>
      </c>
      <c r="D34" s="379"/>
      <c r="E34" s="375">
        <v>18.399999999999999</v>
      </c>
      <c r="F34" s="377"/>
      <c r="G34" s="367">
        <v>1.3</v>
      </c>
      <c r="H34" s="375">
        <v>28.5</v>
      </c>
      <c r="I34" s="366"/>
      <c r="J34" s="375">
        <v>24.4</v>
      </c>
      <c r="K34" s="312"/>
      <c r="L34" s="177">
        <v>27.75</v>
      </c>
      <c r="M34" s="165"/>
      <c r="N34" s="373" t="s">
        <v>147</v>
      </c>
      <c r="O34" s="370"/>
      <c r="P34" s="158"/>
    </row>
    <row r="35" spans="1:16" ht="15.6" x14ac:dyDescent="0.25">
      <c r="A35" s="271">
        <v>2000</v>
      </c>
      <c r="B35" s="364">
        <v>1.6</v>
      </c>
      <c r="C35" s="378">
        <v>27.75</v>
      </c>
      <c r="D35" s="379"/>
      <c r="E35" s="375">
        <v>18.399999999999999</v>
      </c>
      <c r="F35" s="377"/>
      <c r="G35" s="367">
        <v>1.63</v>
      </c>
      <c r="H35" s="375">
        <v>28.5</v>
      </c>
      <c r="I35" s="366"/>
      <c r="J35" s="375">
        <v>24.4</v>
      </c>
      <c r="K35" s="312"/>
      <c r="L35" s="177">
        <v>27.75</v>
      </c>
      <c r="M35" s="165"/>
      <c r="N35" s="373" t="s">
        <v>147</v>
      </c>
      <c r="O35" s="370"/>
      <c r="P35" s="158"/>
    </row>
    <row r="36" spans="1:16" ht="15.6" x14ac:dyDescent="0.25">
      <c r="A36" s="271">
        <v>2001</v>
      </c>
      <c r="B36" s="364">
        <v>1.52</v>
      </c>
      <c r="C36" s="378">
        <v>27.75</v>
      </c>
      <c r="D36" s="379"/>
      <c r="E36" s="375">
        <v>18.399999999999999</v>
      </c>
      <c r="F36" s="377"/>
      <c r="G36" s="367">
        <v>1.49</v>
      </c>
      <c r="H36" s="375">
        <v>28.5</v>
      </c>
      <c r="I36" s="366"/>
      <c r="J36" s="375">
        <v>24.4</v>
      </c>
      <c r="K36" s="312"/>
      <c r="L36" s="177">
        <v>27.75</v>
      </c>
      <c r="M36" s="165"/>
      <c r="N36" s="373" t="s">
        <v>149</v>
      </c>
      <c r="O36" s="370" t="s">
        <v>141</v>
      </c>
      <c r="P36" s="158"/>
    </row>
    <row r="37" spans="1:16" ht="15.6" x14ac:dyDescent="0.25">
      <c r="A37" s="271">
        <v>2002</v>
      </c>
      <c r="B37" s="364">
        <v>1.41</v>
      </c>
      <c r="C37" s="378">
        <v>27.75</v>
      </c>
      <c r="D37" s="379"/>
      <c r="E37" s="375">
        <v>18.399999999999999</v>
      </c>
      <c r="F37" s="377"/>
      <c r="G37" s="367">
        <v>1.38</v>
      </c>
      <c r="H37" s="375">
        <v>28.5</v>
      </c>
      <c r="I37" s="366"/>
      <c r="J37" s="375">
        <v>24.4</v>
      </c>
      <c r="K37" s="312"/>
      <c r="L37" s="177">
        <v>27.75</v>
      </c>
      <c r="M37" s="165"/>
      <c r="N37" s="373" t="s">
        <v>149</v>
      </c>
      <c r="O37" s="167"/>
      <c r="P37" s="158"/>
    </row>
    <row r="38" spans="1:16" ht="15.6" x14ac:dyDescent="0.25">
      <c r="A38" s="271">
        <v>2003</v>
      </c>
      <c r="B38" s="364">
        <v>1.61</v>
      </c>
      <c r="C38" s="378">
        <v>27.75</v>
      </c>
      <c r="D38" s="379"/>
      <c r="E38" s="375">
        <v>18.399999999999999</v>
      </c>
      <c r="F38" s="377"/>
      <c r="G38" s="367">
        <v>1.57</v>
      </c>
      <c r="H38" s="375">
        <v>28.5</v>
      </c>
      <c r="I38" s="366"/>
      <c r="J38" s="375">
        <v>24.4</v>
      </c>
      <c r="K38" s="312"/>
      <c r="L38" s="177">
        <v>27.75</v>
      </c>
      <c r="M38" s="165"/>
      <c r="N38" s="373" t="s">
        <v>150</v>
      </c>
      <c r="O38" s="370" t="s">
        <v>141</v>
      </c>
      <c r="P38" s="158"/>
    </row>
    <row r="39" spans="1:16" ht="15.6" x14ac:dyDescent="0.25">
      <c r="A39" s="271">
        <v>2004</v>
      </c>
      <c r="B39" s="364">
        <v>1.88</v>
      </c>
      <c r="C39" s="378">
        <v>27.75</v>
      </c>
      <c r="D39" s="379"/>
      <c r="E39" s="375">
        <v>18.399999999999999</v>
      </c>
      <c r="F39" s="377"/>
      <c r="G39" s="367">
        <v>1.9</v>
      </c>
      <c r="H39" s="375">
        <v>28.5</v>
      </c>
      <c r="I39" s="366"/>
      <c r="J39" s="375">
        <v>24.4</v>
      </c>
      <c r="K39" s="312"/>
      <c r="L39" s="177">
        <v>27.75</v>
      </c>
      <c r="M39" s="165"/>
      <c r="N39" s="373" t="s">
        <v>150</v>
      </c>
      <c r="O39" s="370"/>
      <c r="P39" s="158"/>
    </row>
    <row r="40" spans="1:16" x14ac:dyDescent="0.25">
      <c r="A40" s="271">
        <v>2005</v>
      </c>
      <c r="B40" s="364">
        <v>2.2799999999999998</v>
      </c>
      <c r="C40" s="378">
        <v>27.75</v>
      </c>
      <c r="D40" s="379"/>
      <c r="E40" s="375">
        <v>18.399999999999999</v>
      </c>
      <c r="F40" s="377"/>
      <c r="G40" s="367">
        <v>2.4900000000000002</v>
      </c>
      <c r="H40" s="375">
        <v>28.5</v>
      </c>
      <c r="I40" s="366"/>
      <c r="J40" s="375">
        <v>24.4</v>
      </c>
      <c r="K40" s="312"/>
      <c r="L40" s="177">
        <v>23.7</v>
      </c>
      <c r="M40" s="372" t="s">
        <v>151</v>
      </c>
      <c r="N40" s="375">
        <v>18.399999999999999</v>
      </c>
      <c r="O40" s="370" t="s">
        <v>141</v>
      </c>
      <c r="P40" s="158"/>
    </row>
    <row r="41" spans="1:16" x14ac:dyDescent="0.25">
      <c r="A41" s="271">
        <v>2006</v>
      </c>
      <c r="B41" s="364">
        <v>2.56</v>
      </c>
      <c r="C41" s="378">
        <v>27.75</v>
      </c>
      <c r="D41" s="379"/>
      <c r="E41" s="375">
        <v>18.399999999999999</v>
      </c>
      <c r="F41" s="377"/>
      <c r="G41" s="367">
        <v>2.8</v>
      </c>
      <c r="H41" s="375">
        <v>28.5</v>
      </c>
      <c r="I41" s="366"/>
      <c r="J41" s="375">
        <v>24.4</v>
      </c>
      <c r="K41" s="312"/>
      <c r="L41" s="177">
        <v>23.7</v>
      </c>
      <c r="M41" s="165"/>
      <c r="N41" s="375">
        <v>18.399999999999999</v>
      </c>
      <c r="O41" s="370"/>
      <c r="P41" s="158"/>
    </row>
    <row r="42" spans="1:16" x14ac:dyDescent="0.25">
      <c r="A42" s="271">
        <v>2007</v>
      </c>
      <c r="B42" s="364">
        <v>2.83</v>
      </c>
      <c r="C42" s="378">
        <v>27.75</v>
      </c>
      <c r="D42" s="379"/>
      <c r="E42" s="375">
        <v>18.399999999999999</v>
      </c>
      <c r="F42" s="377"/>
      <c r="G42" s="367">
        <v>3.02</v>
      </c>
      <c r="H42" s="375">
        <v>28.5</v>
      </c>
      <c r="I42" s="366"/>
      <c r="J42" s="375">
        <v>24.4</v>
      </c>
      <c r="K42" s="312"/>
      <c r="L42" s="177">
        <v>23.7</v>
      </c>
      <c r="M42" s="165"/>
      <c r="N42" s="375">
        <v>18.399999999999999</v>
      </c>
      <c r="O42" s="370"/>
      <c r="P42" s="158"/>
    </row>
    <row r="43" spans="1:16" x14ac:dyDescent="0.25">
      <c r="A43" s="271">
        <v>2008</v>
      </c>
      <c r="B43" s="364">
        <v>3.27</v>
      </c>
      <c r="C43" s="378">
        <v>27.75</v>
      </c>
      <c r="D43" s="379"/>
      <c r="E43" s="375">
        <v>18.399999999999999</v>
      </c>
      <c r="F43" s="377" t="s">
        <v>152</v>
      </c>
      <c r="G43" s="367">
        <v>3.89</v>
      </c>
      <c r="H43" s="375">
        <v>28.5</v>
      </c>
      <c r="I43" s="366"/>
      <c r="J43" s="375">
        <v>24.4</v>
      </c>
      <c r="K43" s="312"/>
      <c r="L43" s="177">
        <v>23.7</v>
      </c>
      <c r="M43" s="165"/>
      <c r="N43" s="375">
        <v>18.399999999999999</v>
      </c>
      <c r="O43" s="370"/>
      <c r="P43" s="158"/>
    </row>
    <row r="44" spans="1:16" x14ac:dyDescent="0.25">
      <c r="A44" s="271">
        <v>2009</v>
      </c>
      <c r="B44" s="364">
        <v>2.37</v>
      </c>
      <c r="C44" s="378">
        <v>27.75</v>
      </c>
      <c r="D44" s="379"/>
      <c r="E44" s="375">
        <v>18.399999999999999</v>
      </c>
      <c r="F44" s="377"/>
      <c r="G44" s="367">
        <v>2.5499999999999998</v>
      </c>
      <c r="H44" s="375">
        <v>28.5</v>
      </c>
      <c r="I44" s="366"/>
      <c r="J44" s="375">
        <v>24.4</v>
      </c>
      <c r="K44" s="312"/>
      <c r="L44" s="177">
        <v>27.75</v>
      </c>
      <c r="M44" s="165" t="s">
        <v>138</v>
      </c>
      <c r="N44" s="375">
        <v>18.399999999999999</v>
      </c>
      <c r="O44" s="370"/>
      <c r="P44" s="158"/>
    </row>
    <row r="45" spans="1:16" x14ac:dyDescent="0.25">
      <c r="A45" s="271">
        <v>2010</v>
      </c>
      <c r="B45" s="367">
        <v>2.8475000000000001</v>
      </c>
      <c r="C45" s="378">
        <v>27.75</v>
      </c>
      <c r="D45" s="379"/>
      <c r="E45" s="375">
        <v>18.399999999999999</v>
      </c>
      <c r="F45" s="377"/>
      <c r="G45" s="367" t="s">
        <v>153</v>
      </c>
      <c r="H45" s="375">
        <v>28.5</v>
      </c>
      <c r="I45" s="366"/>
      <c r="J45" s="375">
        <v>24.4</v>
      </c>
      <c r="K45" s="312"/>
      <c r="L45" s="177">
        <v>27.75</v>
      </c>
      <c r="M45" s="165"/>
      <c r="N45" s="375">
        <v>18.399999999999999</v>
      </c>
      <c r="O45" s="370"/>
      <c r="P45" s="158"/>
    </row>
    <row r="46" spans="1:16" ht="15.6" x14ac:dyDescent="0.25">
      <c r="A46" s="271">
        <v>2011</v>
      </c>
      <c r="B46" s="367" t="s">
        <v>154</v>
      </c>
      <c r="C46" s="378">
        <v>27.75</v>
      </c>
      <c r="D46" s="379"/>
      <c r="E46" s="375">
        <v>18.399999999999999</v>
      </c>
      <c r="F46" s="377"/>
      <c r="G46" s="367" t="s">
        <v>154</v>
      </c>
      <c r="H46" s="375">
        <v>28.5</v>
      </c>
      <c r="I46" s="366"/>
      <c r="J46" s="375">
        <v>24.4</v>
      </c>
      <c r="K46" s="312"/>
      <c r="L46" s="177">
        <v>27.75</v>
      </c>
      <c r="M46" s="165"/>
      <c r="N46" s="375">
        <v>18.399999999999999</v>
      </c>
      <c r="O46" s="370"/>
      <c r="P46" s="158"/>
    </row>
    <row r="47" spans="1:16" x14ac:dyDescent="0.25">
      <c r="A47" s="271">
        <v>2012</v>
      </c>
      <c r="B47" s="367">
        <v>3.5653532934131738</v>
      </c>
      <c r="C47" s="378">
        <v>27.75</v>
      </c>
      <c r="D47" s="379"/>
      <c r="E47" s="375">
        <v>18.399999999999999</v>
      </c>
      <c r="F47" s="377"/>
      <c r="G47" s="367">
        <v>3.6737780821917809</v>
      </c>
      <c r="H47" s="375">
        <v>28.5</v>
      </c>
      <c r="I47" s="366"/>
      <c r="J47" s="375">
        <v>24.4</v>
      </c>
      <c r="K47" s="312"/>
      <c r="L47" s="177">
        <v>27.75</v>
      </c>
      <c r="M47" s="165"/>
      <c r="N47" s="375">
        <v>18.399999999999999</v>
      </c>
      <c r="O47" s="370"/>
      <c r="P47" s="158"/>
    </row>
    <row r="48" spans="1:16" x14ac:dyDescent="0.25">
      <c r="A48" s="271">
        <v>2013</v>
      </c>
      <c r="B48" s="367">
        <v>3.3917479452054797</v>
      </c>
      <c r="C48" s="378">
        <v>27.75</v>
      </c>
      <c r="D48" s="379"/>
      <c r="E48" s="375">
        <v>18.399999999999999</v>
      </c>
      <c r="F48" s="377"/>
      <c r="G48" s="367">
        <v>3.8608109589041093</v>
      </c>
      <c r="H48" s="375">
        <v>28.5</v>
      </c>
      <c r="I48" s="366"/>
      <c r="J48" s="375">
        <v>24.4</v>
      </c>
      <c r="K48" s="312"/>
      <c r="L48" s="177">
        <v>27.75</v>
      </c>
      <c r="M48" s="165"/>
      <c r="N48" s="375">
        <v>18.399999999999999</v>
      </c>
      <c r="O48" s="370"/>
      <c r="P48" s="158"/>
    </row>
    <row r="49" spans="1:16" x14ac:dyDescent="0.25">
      <c r="A49" s="271">
        <v>2014</v>
      </c>
      <c r="B49" s="367">
        <v>3.2790428331390831</v>
      </c>
      <c r="C49" s="378">
        <v>27.75</v>
      </c>
      <c r="D49" s="379"/>
      <c r="E49" s="375">
        <v>18.399999999999999</v>
      </c>
      <c r="F49" s="377"/>
      <c r="G49" s="367">
        <v>3.8746603362147116</v>
      </c>
      <c r="H49" s="375">
        <v>28.5</v>
      </c>
      <c r="I49" s="366"/>
      <c r="J49" s="375">
        <v>24.4</v>
      </c>
      <c r="K49" s="312"/>
      <c r="L49" s="177">
        <v>27.75</v>
      </c>
      <c r="M49" s="165"/>
      <c r="N49" s="375">
        <v>18.399999999999999</v>
      </c>
      <c r="O49" s="370"/>
      <c r="P49" s="158"/>
    </row>
    <row r="50" spans="1:16" x14ac:dyDescent="0.25">
      <c r="A50" s="271">
        <v>2015</v>
      </c>
      <c r="B50" s="367">
        <v>2.4126013513513485</v>
      </c>
      <c r="C50" s="378">
        <v>27.75</v>
      </c>
      <c r="D50" s="379"/>
      <c r="E50" s="375">
        <v>18.399999999999999</v>
      </c>
      <c r="F50" s="377"/>
      <c r="G50" s="367">
        <v>2.6216621621621616</v>
      </c>
      <c r="H50" s="375">
        <v>28.5</v>
      </c>
      <c r="I50" s="366"/>
      <c r="J50" s="375">
        <v>24.4</v>
      </c>
      <c r="K50" s="312"/>
      <c r="L50" s="177">
        <v>27.75</v>
      </c>
      <c r="M50" s="165"/>
      <c r="N50" s="375">
        <v>18.399999999999999</v>
      </c>
      <c r="O50" s="370"/>
      <c r="P50" s="158"/>
    </row>
    <row r="51" spans="1:16" x14ac:dyDescent="0.25">
      <c r="A51" s="271">
        <v>2016</v>
      </c>
      <c r="B51" s="367">
        <v>2.1630498338870447</v>
      </c>
      <c r="C51" s="378">
        <v>27.75</v>
      </c>
      <c r="D51" s="379"/>
      <c r="E51" s="375">
        <v>18.399999999999999</v>
      </c>
      <c r="F51" s="377"/>
      <c r="G51" s="367">
        <v>2.2236511627906976</v>
      </c>
      <c r="H51" s="375">
        <v>28.5</v>
      </c>
      <c r="I51" s="366"/>
      <c r="J51" s="375">
        <v>24.4</v>
      </c>
      <c r="K51" s="312"/>
      <c r="L51" s="177">
        <v>27.75</v>
      </c>
      <c r="M51" s="165"/>
      <c r="N51" s="375">
        <v>18.399999999999999</v>
      </c>
      <c r="O51" s="370"/>
      <c r="P51" s="158"/>
    </row>
    <row r="52" spans="1:16" s="494" customFormat="1" x14ac:dyDescent="0.25">
      <c r="A52" s="271">
        <v>2017</v>
      </c>
      <c r="B52" s="367">
        <v>2.4385861486486484</v>
      </c>
      <c r="C52" s="378">
        <v>32.25</v>
      </c>
      <c r="D52" s="379" t="s">
        <v>138</v>
      </c>
      <c r="E52" s="375">
        <v>18.399999999999999</v>
      </c>
      <c r="F52" s="377"/>
      <c r="G52" s="367">
        <v>2.6580844594594604</v>
      </c>
      <c r="H52" s="375">
        <v>30</v>
      </c>
      <c r="I52" s="366" t="s">
        <v>138</v>
      </c>
      <c r="J52" s="375">
        <v>24.4</v>
      </c>
      <c r="K52" s="312"/>
      <c r="L52" s="177">
        <v>32.25</v>
      </c>
      <c r="M52" s="165" t="s">
        <v>138</v>
      </c>
      <c r="N52" s="375">
        <v>18.399999999999999</v>
      </c>
      <c r="O52" s="370"/>
      <c r="P52" s="158"/>
    </row>
    <row r="53" spans="1:16" x14ac:dyDescent="0.25">
      <c r="A53" s="500">
        <v>2018</v>
      </c>
      <c r="B53" s="433">
        <v>2.7956799999999995</v>
      </c>
      <c r="C53" s="426">
        <v>32.25</v>
      </c>
      <c r="D53" s="465"/>
      <c r="E53" s="427">
        <v>18.399999999999999</v>
      </c>
      <c r="F53" s="434"/>
      <c r="G53" s="433">
        <v>3.141976666666666</v>
      </c>
      <c r="H53" s="427">
        <v>30</v>
      </c>
      <c r="I53" s="465"/>
      <c r="J53" s="427">
        <v>24.4</v>
      </c>
      <c r="K53" s="435"/>
      <c r="L53" s="428">
        <v>32.25</v>
      </c>
      <c r="M53" s="465"/>
      <c r="N53" s="427">
        <v>18.399999999999999</v>
      </c>
      <c r="O53" s="380"/>
      <c r="P53" s="158"/>
    </row>
    <row r="54" spans="1:16" ht="3.75" customHeight="1" x14ac:dyDescent="0.25">
      <c r="A54" s="365"/>
      <c r="B54" s="381"/>
      <c r="C54" s="382"/>
      <c r="D54" s="379"/>
      <c r="E54" s="375"/>
      <c r="F54" s="377"/>
      <c r="G54" s="371"/>
      <c r="H54" s="365"/>
      <c r="I54" s="366"/>
      <c r="J54" s="375"/>
      <c r="K54" s="312"/>
      <c r="L54" s="158"/>
      <c r="M54" s="158"/>
      <c r="N54" s="373"/>
      <c r="O54" s="312"/>
      <c r="P54" s="158"/>
    </row>
    <row r="55" spans="1:16" s="281" customFormat="1" ht="23.25" customHeight="1" x14ac:dyDescent="0.2">
      <c r="A55" s="383">
        <v>1</v>
      </c>
      <c r="B55" s="579" t="s">
        <v>155</v>
      </c>
      <c r="C55" s="543"/>
      <c r="D55" s="543"/>
      <c r="E55" s="543"/>
      <c r="F55" s="543"/>
      <c r="G55" s="543"/>
      <c r="H55" s="543"/>
      <c r="I55" s="543"/>
      <c r="J55" s="543"/>
      <c r="K55" s="543"/>
      <c r="L55" s="543"/>
      <c r="M55" s="543"/>
      <c r="N55" s="543"/>
      <c r="O55" s="543"/>
      <c r="P55" s="543"/>
    </row>
    <row r="56" spans="1:16" s="281" customFormat="1" ht="24" customHeight="1" x14ac:dyDescent="0.2">
      <c r="A56" s="383">
        <v>2</v>
      </c>
      <c r="B56" s="580" t="s">
        <v>156</v>
      </c>
      <c r="C56" s="581"/>
      <c r="D56" s="581"/>
      <c r="E56" s="581"/>
      <c r="F56" s="581"/>
      <c r="G56" s="581"/>
      <c r="H56" s="581"/>
      <c r="I56" s="581"/>
      <c r="J56" s="581"/>
      <c r="K56" s="581"/>
      <c r="L56" s="581"/>
      <c r="M56" s="581"/>
      <c r="N56" s="581"/>
      <c r="O56" s="581"/>
      <c r="P56" s="581"/>
    </row>
    <row r="57" spans="1:16" s="281" customFormat="1" ht="12.6" customHeight="1" x14ac:dyDescent="0.2">
      <c r="A57" s="384">
        <v>3</v>
      </c>
      <c r="B57" s="197" t="s">
        <v>157</v>
      </c>
      <c r="C57" s="299"/>
      <c r="D57" s="299"/>
      <c r="E57" s="299"/>
      <c r="F57" s="299"/>
      <c r="G57" s="299"/>
      <c r="H57" s="299"/>
      <c r="I57" s="299"/>
      <c r="J57" s="299"/>
      <c r="K57" s="299"/>
      <c r="L57" s="299"/>
      <c r="M57" s="197"/>
      <c r="N57" s="299"/>
      <c r="O57" s="299"/>
      <c r="P57" s="197"/>
    </row>
    <row r="58" spans="1:16" s="281" customFormat="1" ht="25.2" customHeight="1" x14ac:dyDescent="0.2">
      <c r="A58" s="384">
        <v>4</v>
      </c>
      <c r="B58" s="582" t="s">
        <v>222</v>
      </c>
      <c r="C58" s="582"/>
      <c r="D58" s="582"/>
      <c r="E58" s="582"/>
      <c r="F58" s="582"/>
      <c r="G58" s="582"/>
      <c r="H58" s="582"/>
      <c r="I58" s="582"/>
      <c r="J58" s="582"/>
      <c r="K58" s="582"/>
      <c r="L58" s="582"/>
      <c r="M58" s="582"/>
      <c r="N58" s="582"/>
      <c r="O58" s="582"/>
      <c r="P58" s="197"/>
    </row>
    <row r="59" spans="1:16" s="281" customFormat="1" ht="12.6" customHeight="1" x14ac:dyDescent="0.2">
      <c r="A59" s="384"/>
      <c r="B59" s="582"/>
      <c r="C59" s="582"/>
      <c r="D59" s="582"/>
      <c r="E59" s="582"/>
      <c r="F59" s="582"/>
      <c r="G59" s="582"/>
      <c r="H59" s="582"/>
      <c r="I59" s="582"/>
      <c r="J59" s="582"/>
      <c r="K59" s="582"/>
      <c r="L59" s="582"/>
      <c r="M59" s="582"/>
      <c r="N59" s="582"/>
      <c r="O59" s="582"/>
      <c r="P59" s="197"/>
    </row>
    <row r="60" spans="1:16" s="281" customFormat="1" ht="1.5" customHeight="1" x14ac:dyDescent="0.2">
      <c r="A60" s="384"/>
      <c r="B60" s="197"/>
      <c r="C60" s="299"/>
      <c r="D60" s="299"/>
      <c r="E60" s="299"/>
      <c r="F60" s="299"/>
      <c r="G60" s="299"/>
      <c r="H60" s="299"/>
      <c r="I60" s="299"/>
      <c r="J60" s="299"/>
      <c r="K60" s="299"/>
      <c r="L60" s="299"/>
      <c r="M60" s="197"/>
      <c r="N60" s="299"/>
      <c r="O60" s="299"/>
      <c r="P60" s="197"/>
    </row>
    <row r="61" spans="1:16" s="281" customFormat="1" ht="72.75" customHeight="1" x14ac:dyDescent="0.2">
      <c r="A61" s="541" t="s">
        <v>185</v>
      </c>
      <c r="B61" s="575"/>
      <c r="C61" s="575"/>
      <c r="D61" s="575"/>
      <c r="E61" s="575"/>
      <c r="F61" s="575"/>
      <c r="G61" s="575"/>
      <c r="H61" s="575"/>
      <c r="I61" s="575"/>
      <c r="J61" s="575"/>
      <c r="K61" s="575"/>
      <c r="L61" s="575"/>
      <c r="M61" s="575"/>
      <c r="N61" s="575"/>
      <c r="O61" s="577"/>
      <c r="P61" s="543"/>
    </row>
    <row r="62" spans="1:16" s="281" customFormat="1" ht="1.5" customHeight="1" x14ac:dyDescent="0.2">
      <c r="A62" s="196"/>
      <c r="B62" s="196"/>
      <c r="C62" s="385"/>
      <c r="D62" s="196"/>
      <c r="E62" s="385"/>
      <c r="F62" s="196"/>
      <c r="G62" s="385"/>
      <c r="H62" s="385"/>
      <c r="I62" s="196"/>
      <c r="J62" s="385"/>
      <c r="K62" s="196"/>
      <c r="L62" s="385"/>
      <c r="M62" s="197"/>
      <c r="N62" s="385"/>
      <c r="O62" s="196"/>
      <c r="P62" s="197"/>
    </row>
    <row r="63" spans="1:16" s="281" customFormat="1" ht="98.25" customHeight="1" x14ac:dyDescent="0.2">
      <c r="A63" s="541" t="s">
        <v>226</v>
      </c>
      <c r="B63" s="575"/>
      <c r="C63" s="575"/>
      <c r="D63" s="575"/>
      <c r="E63" s="575"/>
      <c r="F63" s="575"/>
      <c r="G63" s="575"/>
      <c r="H63" s="575"/>
      <c r="I63" s="575"/>
      <c r="J63" s="575"/>
      <c r="K63" s="575"/>
      <c r="L63" s="575"/>
      <c r="M63" s="575"/>
      <c r="N63" s="575"/>
      <c r="O63" s="577"/>
      <c r="P63" s="543"/>
    </row>
    <row r="68" spans="7:7" x14ac:dyDescent="0.25">
      <c r="G68" s="154" t="s">
        <v>152</v>
      </c>
    </row>
  </sheetData>
  <mergeCells count="9">
    <mergeCell ref="A63:P63"/>
    <mergeCell ref="A1:O1"/>
    <mergeCell ref="B55:P55"/>
    <mergeCell ref="B56:P56"/>
    <mergeCell ref="B58:O59"/>
    <mergeCell ref="A61:P61"/>
    <mergeCell ref="G2:K2"/>
    <mergeCell ref="L2:O2"/>
    <mergeCell ref="B2:F2"/>
  </mergeCells>
  <pageMargins left="0.7" right="0.7" top="0.75" bottom="0.75" header="0.3" footer="0.3"/>
  <pageSetup orientation="portrait" r:id="rId1"/>
  <ignoredErrors>
    <ignoredError sqref="N14:N3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61"/>
  <sheetViews>
    <sheetView workbookViewId="0">
      <selection sqref="A1:J1"/>
    </sheetView>
  </sheetViews>
  <sheetFormatPr defaultRowHeight="14.4" x14ac:dyDescent="0.3"/>
  <cols>
    <col min="2" max="4" width="10.109375" customWidth="1"/>
    <col min="5" max="5" width="1.33203125" customWidth="1"/>
    <col min="6" max="8" width="10.109375" customWidth="1"/>
    <col min="9" max="9" width="14.5546875" customWidth="1"/>
    <col min="10" max="10" width="11" customWidth="1"/>
  </cols>
  <sheetData>
    <row r="1" spans="1:16" ht="21" customHeight="1" x14ac:dyDescent="0.3">
      <c r="A1" s="578" t="s">
        <v>227</v>
      </c>
      <c r="B1" s="578"/>
      <c r="C1" s="578"/>
      <c r="D1" s="578"/>
      <c r="E1" s="578"/>
      <c r="F1" s="578"/>
      <c r="G1" s="578"/>
      <c r="H1" s="578"/>
      <c r="I1" s="578"/>
      <c r="J1" s="578"/>
      <c r="K1" s="297"/>
      <c r="L1" s="297"/>
      <c r="M1" s="297"/>
      <c r="N1" s="297"/>
      <c r="O1" s="297"/>
      <c r="P1" s="297"/>
    </row>
    <row r="2" spans="1:16" x14ac:dyDescent="0.3">
      <c r="A2" s="468"/>
      <c r="B2" s="484" t="s">
        <v>194</v>
      </c>
      <c r="C2" s="486" t="s">
        <v>195</v>
      </c>
      <c r="D2" s="485" t="s">
        <v>196</v>
      </c>
      <c r="E2" s="468"/>
      <c r="F2" s="484" t="s">
        <v>191</v>
      </c>
      <c r="G2" s="486" t="s">
        <v>192</v>
      </c>
      <c r="H2" s="485" t="s">
        <v>193</v>
      </c>
    </row>
    <row r="3" spans="1:16" x14ac:dyDescent="0.3">
      <c r="A3" s="472">
        <v>2014</v>
      </c>
      <c r="B3" s="478"/>
      <c r="C3" s="481"/>
      <c r="D3" s="475"/>
      <c r="E3" s="470"/>
      <c r="F3" s="478">
        <v>1.9253333333333329</v>
      </c>
      <c r="G3" s="481">
        <v>2.0649999999999995</v>
      </c>
      <c r="H3" s="475">
        <v>2.0819999999999999</v>
      </c>
    </row>
    <row r="4" spans="1:16" x14ac:dyDescent="0.3">
      <c r="A4" s="474">
        <v>2015</v>
      </c>
      <c r="B4" s="479">
        <v>2.0150000000000001</v>
      </c>
      <c r="C4" s="482">
        <v>1.9212500000000001</v>
      </c>
      <c r="D4" s="476">
        <v>1.7684000000000002</v>
      </c>
      <c r="E4" s="471"/>
      <c r="F4" s="479">
        <v>1.5525000000000002</v>
      </c>
      <c r="G4" s="482">
        <v>1.5078</v>
      </c>
      <c r="H4" s="476">
        <v>1.5572499999999998</v>
      </c>
    </row>
    <row r="5" spans="1:16" x14ac:dyDescent="0.3">
      <c r="A5" s="474">
        <v>2016</v>
      </c>
      <c r="B5" s="479">
        <v>1.5780000000000001</v>
      </c>
      <c r="C5" s="482">
        <v>1.6019999999999999</v>
      </c>
      <c r="D5" s="476">
        <v>1.6020000000000001</v>
      </c>
      <c r="E5" s="471"/>
      <c r="F5" s="479">
        <v>1.7850000000000001</v>
      </c>
      <c r="G5" s="482">
        <v>1.64225</v>
      </c>
      <c r="H5" s="476">
        <v>1.7682500000000001</v>
      </c>
    </row>
    <row r="6" spans="1:16" x14ac:dyDescent="0.3">
      <c r="A6" s="474">
        <v>2017</v>
      </c>
      <c r="B6" s="479">
        <v>2.1539999999999999</v>
      </c>
      <c r="C6" s="482">
        <v>2.3325</v>
      </c>
      <c r="D6" s="476">
        <v>2.2677499999999999</v>
      </c>
      <c r="E6" s="471"/>
      <c r="F6" s="479">
        <v>1.73</v>
      </c>
      <c r="G6" s="482">
        <v>1.8624999999999998</v>
      </c>
      <c r="H6" s="476">
        <v>1.93675</v>
      </c>
    </row>
    <row r="7" spans="1:16" x14ac:dyDescent="0.3">
      <c r="A7" s="474">
        <v>2018</v>
      </c>
      <c r="B7" s="479">
        <v>2.0520000000000005</v>
      </c>
      <c r="C7" s="482">
        <v>2.0222500000000001</v>
      </c>
      <c r="D7" s="476">
        <v>1.97275</v>
      </c>
      <c r="E7" s="471"/>
      <c r="F7" s="479">
        <f>AVERAGE(K136:K140)</f>
        <v>1.7908333333333335</v>
      </c>
      <c r="G7" s="482">
        <f>AVERAGE(K141:K144)</f>
        <v>1.8840416666666666</v>
      </c>
      <c r="H7" s="476">
        <f>AVERAGE(K145:K149)</f>
        <v>1.9497083333333332</v>
      </c>
    </row>
    <row r="8" spans="1:16" x14ac:dyDescent="0.3">
      <c r="A8" s="473">
        <v>2019</v>
      </c>
      <c r="B8" s="480">
        <f>AVERAGE(K150:K153)</f>
        <v>1.9839791666666664</v>
      </c>
      <c r="C8" s="483">
        <f>AVERAGE(K154:K157)</f>
        <v>1.9688645833333334</v>
      </c>
      <c r="D8" s="477">
        <f>AVERAGE(K158:K161)</f>
        <v>2.0116874999999999</v>
      </c>
      <c r="E8" s="469"/>
      <c r="F8" s="480"/>
      <c r="G8" s="483"/>
      <c r="H8" s="477"/>
    </row>
    <row r="9" spans="1:16" x14ac:dyDescent="0.3">
      <c r="B9" s="467"/>
      <c r="C9" s="467"/>
      <c r="D9" s="467"/>
      <c r="E9" s="467"/>
      <c r="F9" s="467"/>
      <c r="G9" s="467"/>
      <c r="H9" s="467"/>
    </row>
    <row r="10" spans="1:16" ht="3.75" customHeight="1" x14ac:dyDescent="0.3"/>
    <row r="11" spans="1:16" ht="89.4" customHeight="1" x14ac:dyDescent="0.3">
      <c r="A11" s="555" t="s">
        <v>236</v>
      </c>
      <c r="B11" s="555"/>
      <c r="C11" s="555"/>
      <c r="D11" s="555"/>
      <c r="E11" s="555"/>
      <c r="F11" s="555"/>
      <c r="G11" s="555"/>
      <c r="H11" s="555"/>
      <c r="K11" s="487"/>
    </row>
    <row r="14" spans="1:16" x14ac:dyDescent="0.3">
      <c r="I14" s="487"/>
    </row>
    <row r="27" spans="10:11" s="488" customFormat="1" x14ac:dyDescent="0.3">
      <c r="J27" s="501"/>
      <c r="K27" s="501"/>
    </row>
    <row r="28" spans="10:11" s="488" customFormat="1" x14ac:dyDescent="0.3">
      <c r="J28" s="501"/>
      <c r="K28" s="501"/>
    </row>
    <row r="29" spans="10:11" s="488" customFormat="1" x14ac:dyDescent="0.3">
      <c r="J29" s="502">
        <v>43185</v>
      </c>
      <c r="K29" s="488">
        <v>1.956</v>
      </c>
    </row>
    <row r="30" spans="10:11" s="488" customFormat="1" x14ac:dyDescent="0.3">
      <c r="J30" s="502">
        <v>43178</v>
      </c>
      <c r="K30" s="488">
        <v>1.96</v>
      </c>
    </row>
    <row r="31" spans="10:11" s="488" customFormat="1" x14ac:dyDescent="0.3">
      <c r="J31" s="502">
        <v>43171</v>
      </c>
      <c r="K31" s="488">
        <v>1.968</v>
      </c>
    </row>
    <row r="32" spans="10:11" s="488" customFormat="1" x14ac:dyDescent="0.3">
      <c r="J32" s="502">
        <v>43164</v>
      </c>
      <c r="K32" s="488">
        <v>2.0070000000000001</v>
      </c>
    </row>
    <row r="33" spans="10:11" s="488" customFormat="1" x14ac:dyDescent="0.3">
      <c r="J33" s="502">
        <v>43157</v>
      </c>
      <c r="K33" s="488">
        <v>2.0070000000000001</v>
      </c>
    </row>
    <row r="34" spans="10:11" s="488" customFormat="1" x14ac:dyDescent="0.3">
      <c r="J34" s="502">
        <v>43150</v>
      </c>
      <c r="K34" s="488">
        <v>2.0070000000000001</v>
      </c>
    </row>
    <row r="35" spans="10:11" s="488" customFormat="1" x14ac:dyDescent="0.3">
      <c r="J35" s="502">
        <v>43143</v>
      </c>
      <c r="K35" s="488">
        <v>2.0129999999999999</v>
      </c>
    </row>
    <row r="36" spans="10:11" s="488" customFormat="1" x14ac:dyDescent="0.3">
      <c r="J36" s="502">
        <v>43136</v>
      </c>
      <c r="K36" s="488">
        <v>2.0619999999999998</v>
      </c>
    </row>
    <row r="37" spans="10:11" s="488" customFormat="1" x14ac:dyDescent="0.3">
      <c r="J37" s="502">
        <v>43129</v>
      </c>
      <c r="K37" s="488">
        <v>2.073</v>
      </c>
    </row>
    <row r="38" spans="10:11" s="488" customFormat="1" x14ac:dyDescent="0.3">
      <c r="J38" s="502">
        <v>43122</v>
      </c>
      <c r="K38" s="488">
        <v>2.0640000000000001</v>
      </c>
    </row>
    <row r="39" spans="10:11" s="488" customFormat="1" x14ac:dyDescent="0.3">
      <c r="J39" s="502">
        <v>43115</v>
      </c>
      <c r="K39" s="488">
        <v>2.0670000000000002</v>
      </c>
    </row>
    <row r="40" spans="10:11" s="488" customFormat="1" x14ac:dyDescent="0.3">
      <c r="J40" s="502">
        <v>43108</v>
      </c>
      <c r="K40" s="488">
        <v>2.0409999999999999</v>
      </c>
    </row>
    <row r="41" spans="10:11" s="488" customFormat="1" x14ac:dyDescent="0.3">
      <c r="J41" s="502">
        <v>43101</v>
      </c>
      <c r="K41" s="488">
        <v>2.0150000000000001</v>
      </c>
    </row>
    <row r="42" spans="10:11" s="488" customFormat="1" x14ac:dyDescent="0.3">
      <c r="J42" s="502">
        <v>43094</v>
      </c>
      <c r="K42" s="488">
        <v>1.954</v>
      </c>
    </row>
    <row r="43" spans="10:11" s="488" customFormat="1" x14ac:dyDescent="0.3">
      <c r="J43" s="502">
        <v>43087</v>
      </c>
      <c r="K43" s="488">
        <v>1.9419999999999999</v>
      </c>
    </row>
    <row r="44" spans="10:11" s="488" customFormat="1" x14ac:dyDescent="0.3">
      <c r="J44" s="502">
        <v>43080</v>
      </c>
      <c r="K44" s="488">
        <v>1.9419999999999999</v>
      </c>
    </row>
    <row r="45" spans="10:11" s="488" customFormat="1" x14ac:dyDescent="0.3">
      <c r="J45" s="502">
        <v>43073</v>
      </c>
      <c r="K45" s="488">
        <v>1.909</v>
      </c>
    </row>
    <row r="46" spans="10:11" s="488" customFormat="1" x14ac:dyDescent="0.3">
      <c r="J46" s="502">
        <v>43066</v>
      </c>
      <c r="K46" s="488">
        <v>1.9039999999999999</v>
      </c>
    </row>
    <row r="47" spans="10:11" s="488" customFormat="1" x14ac:dyDescent="0.3">
      <c r="J47" s="502">
        <v>43059</v>
      </c>
      <c r="K47" s="488">
        <v>1.885</v>
      </c>
    </row>
    <row r="48" spans="10:11" s="488" customFormat="1" x14ac:dyDescent="0.3">
      <c r="J48" s="502">
        <v>43052</v>
      </c>
      <c r="K48" s="488">
        <v>1.8560000000000001</v>
      </c>
    </row>
    <row r="49" spans="10:11" s="488" customFormat="1" x14ac:dyDescent="0.3">
      <c r="J49" s="502">
        <v>43045</v>
      </c>
      <c r="K49" s="488">
        <v>1.8049999999999999</v>
      </c>
    </row>
    <row r="50" spans="10:11" s="488" customFormat="1" x14ac:dyDescent="0.3">
      <c r="J50" s="502">
        <v>43038</v>
      </c>
      <c r="K50" s="488">
        <v>1.776</v>
      </c>
    </row>
    <row r="51" spans="10:11" s="488" customFormat="1" x14ac:dyDescent="0.3">
      <c r="J51" s="502">
        <v>43031</v>
      </c>
      <c r="K51" s="488">
        <v>1.782</v>
      </c>
    </row>
    <row r="52" spans="10:11" s="488" customFormat="1" x14ac:dyDescent="0.3">
      <c r="J52" s="502">
        <v>43024</v>
      </c>
      <c r="K52" s="488">
        <v>1.7589999999999999</v>
      </c>
    </row>
    <row r="53" spans="10:11" s="488" customFormat="1" x14ac:dyDescent="0.3">
      <c r="J53" s="502">
        <v>43017</v>
      </c>
      <c r="K53" s="488">
        <v>1.7270000000000001</v>
      </c>
    </row>
    <row r="54" spans="10:11" s="488" customFormat="1" x14ac:dyDescent="0.3">
      <c r="J54" s="502">
        <v>43010</v>
      </c>
      <c r="K54" s="488">
        <v>1.6060000000000001</v>
      </c>
    </row>
    <row r="55" spans="10:11" s="488" customFormat="1" x14ac:dyDescent="0.3">
      <c r="J55" s="502">
        <v>42828</v>
      </c>
    </row>
    <row r="56" spans="10:11" s="488" customFormat="1" x14ac:dyDescent="0.3">
      <c r="J56" s="502">
        <v>42821</v>
      </c>
      <c r="K56" s="488">
        <v>2.2530000000000001</v>
      </c>
    </row>
    <row r="57" spans="10:11" s="488" customFormat="1" x14ac:dyDescent="0.3">
      <c r="J57" s="502">
        <v>42814</v>
      </c>
      <c r="K57" s="488">
        <v>2.2599999999999998</v>
      </c>
    </row>
    <row r="58" spans="10:11" s="488" customFormat="1" x14ac:dyDescent="0.3">
      <c r="J58" s="502">
        <v>42807</v>
      </c>
      <c r="K58" s="488">
        <v>2.2839999999999998</v>
      </c>
    </row>
    <row r="59" spans="10:11" s="488" customFormat="1" x14ac:dyDescent="0.3">
      <c r="J59" s="502">
        <v>42800</v>
      </c>
      <c r="K59" s="488">
        <v>2.274</v>
      </c>
    </row>
    <row r="60" spans="10:11" s="488" customFormat="1" x14ac:dyDescent="0.3">
      <c r="J60" s="502">
        <v>42793</v>
      </c>
      <c r="K60" s="488">
        <v>2.2919999999999998</v>
      </c>
    </row>
    <row r="61" spans="10:11" s="488" customFormat="1" x14ac:dyDescent="0.3">
      <c r="J61" s="502">
        <v>42786</v>
      </c>
      <c r="K61" s="488">
        <v>2.323</v>
      </c>
    </row>
    <row r="62" spans="10:11" s="488" customFormat="1" x14ac:dyDescent="0.3">
      <c r="J62" s="502">
        <v>42779</v>
      </c>
      <c r="K62" s="488">
        <v>2.327</v>
      </c>
    </row>
    <row r="63" spans="10:11" s="488" customFormat="1" x14ac:dyDescent="0.3">
      <c r="J63" s="502">
        <v>42772</v>
      </c>
      <c r="K63" s="488">
        <v>2.3879999999999999</v>
      </c>
    </row>
    <row r="64" spans="10:11" s="488" customFormat="1" x14ac:dyDescent="0.3">
      <c r="J64" s="502">
        <v>42765</v>
      </c>
      <c r="K64" s="488">
        <v>2.2839999999999998</v>
      </c>
    </row>
    <row r="65" spans="10:11" s="488" customFormat="1" x14ac:dyDescent="0.3">
      <c r="J65" s="502">
        <v>42758</v>
      </c>
      <c r="K65" s="488">
        <v>2.2309999999999999</v>
      </c>
    </row>
    <row r="66" spans="10:11" s="488" customFormat="1" x14ac:dyDescent="0.3">
      <c r="J66" s="502">
        <v>42751</v>
      </c>
      <c r="K66" s="488">
        <v>2.202</v>
      </c>
    </row>
    <row r="67" spans="10:11" s="488" customFormat="1" x14ac:dyDescent="0.3">
      <c r="J67" s="502">
        <v>42744</v>
      </c>
      <c r="K67" s="488">
        <v>2.0649999999999999</v>
      </c>
    </row>
    <row r="68" spans="10:11" s="488" customFormat="1" x14ac:dyDescent="0.3">
      <c r="J68" s="502">
        <v>42737</v>
      </c>
      <c r="K68" s="488">
        <v>1.988</v>
      </c>
    </row>
    <row r="69" spans="10:11" s="488" customFormat="1" x14ac:dyDescent="0.3">
      <c r="J69" s="502">
        <v>42730</v>
      </c>
      <c r="K69" s="488">
        <v>1.901</v>
      </c>
    </row>
    <row r="70" spans="10:11" s="488" customFormat="1" x14ac:dyDescent="0.3">
      <c r="J70" s="502">
        <v>42723</v>
      </c>
      <c r="K70" s="488">
        <v>1.821</v>
      </c>
    </row>
    <row r="71" spans="10:11" s="488" customFormat="1" x14ac:dyDescent="0.3">
      <c r="J71" s="502">
        <v>42716</v>
      </c>
      <c r="K71" s="488">
        <v>1.7170000000000001</v>
      </c>
    </row>
    <row r="72" spans="10:11" s="488" customFormat="1" x14ac:dyDescent="0.3">
      <c r="J72" s="502">
        <v>42709</v>
      </c>
      <c r="K72" s="488">
        <v>1.6339999999999999</v>
      </c>
    </row>
    <row r="73" spans="10:11" s="488" customFormat="1" x14ac:dyDescent="0.3">
      <c r="J73" s="502">
        <v>42702</v>
      </c>
      <c r="K73" s="488">
        <v>1.5880000000000001</v>
      </c>
    </row>
    <row r="74" spans="10:11" s="488" customFormat="1" x14ac:dyDescent="0.3">
      <c r="J74" s="502">
        <v>42695</v>
      </c>
      <c r="K74" s="488">
        <v>1.5660000000000001</v>
      </c>
    </row>
    <row r="75" spans="10:11" s="488" customFormat="1" x14ac:dyDescent="0.3">
      <c r="J75" s="502">
        <v>42688</v>
      </c>
      <c r="K75" s="488">
        <v>1.5429999999999999</v>
      </c>
    </row>
    <row r="76" spans="10:11" s="488" customFormat="1" x14ac:dyDescent="0.3">
      <c r="J76" s="502">
        <v>42681</v>
      </c>
      <c r="K76" s="488">
        <v>1.8720000000000001</v>
      </c>
    </row>
    <row r="77" spans="10:11" s="488" customFormat="1" x14ac:dyDescent="0.3">
      <c r="J77" s="502">
        <v>42674</v>
      </c>
      <c r="K77" s="488">
        <v>1.8580000000000001</v>
      </c>
    </row>
    <row r="78" spans="10:11" s="488" customFormat="1" x14ac:dyDescent="0.3">
      <c r="J78" s="502">
        <v>42667</v>
      </c>
      <c r="K78" s="488">
        <v>1.847</v>
      </c>
    </row>
    <row r="79" spans="10:11" s="488" customFormat="1" x14ac:dyDescent="0.3">
      <c r="J79" s="502">
        <v>42660</v>
      </c>
      <c r="K79" s="488">
        <v>1.8149999999999999</v>
      </c>
    </row>
    <row r="80" spans="10:11" s="488" customFormat="1" x14ac:dyDescent="0.3">
      <c r="J80" s="502">
        <v>42653</v>
      </c>
      <c r="K80" s="488">
        <v>1.73</v>
      </c>
    </row>
    <row r="81" spans="10:11" s="488" customFormat="1" x14ac:dyDescent="0.3">
      <c r="J81" s="502">
        <v>42646</v>
      </c>
      <c r="K81" s="488">
        <v>1.675</v>
      </c>
    </row>
    <row r="82" spans="10:11" s="488" customFormat="1" x14ac:dyDescent="0.3">
      <c r="J82" s="502">
        <v>42464</v>
      </c>
    </row>
    <row r="83" spans="10:11" s="488" customFormat="1" x14ac:dyDescent="0.3">
      <c r="J83" s="502">
        <v>42457</v>
      </c>
      <c r="K83" s="488">
        <v>1.5840000000000001</v>
      </c>
    </row>
    <row r="84" spans="10:11" s="488" customFormat="1" x14ac:dyDescent="0.3">
      <c r="J84" s="502">
        <v>42450</v>
      </c>
      <c r="K84" s="488">
        <v>1.583</v>
      </c>
    </row>
    <row r="85" spans="10:11" s="488" customFormat="1" x14ac:dyDescent="0.3">
      <c r="J85" s="502">
        <v>42443</v>
      </c>
      <c r="K85" s="488">
        <v>1.6180000000000001</v>
      </c>
    </row>
    <row r="86" spans="10:11" s="488" customFormat="1" x14ac:dyDescent="0.3">
      <c r="J86" s="502">
        <v>42436</v>
      </c>
      <c r="K86" s="488">
        <v>1.623</v>
      </c>
    </row>
    <row r="87" spans="10:11" s="488" customFormat="1" x14ac:dyDescent="0.3">
      <c r="J87" s="502">
        <v>42429</v>
      </c>
      <c r="K87" s="488">
        <v>1.58</v>
      </c>
    </row>
    <row r="88" spans="10:11" s="488" customFormat="1" x14ac:dyDescent="0.3">
      <c r="J88" s="502">
        <v>42422</v>
      </c>
      <c r="K88" s="488">
        <v>1.6279999999999999</v>
      </c>
    </row>
    <row r="89" spans="10:11" s="488" customFormat="1" x14ac:dyDescent="0.3">
      <c r="J89" s="502">
        <v>42415</v>
      </c>
      <c r="K89" s="488">
        <v>1.629</v>
      </c>
    </row>
    <row r="90" spans="10:11" s="488" customFormat="1" x14ac:dyDescent="0.3">
      <c r="J90" s="502">
        <v>42408</v>
      </c>
      <c r="K90" s="488">
        <v>1.571</v>
      </c>
    </row>
    <row r="91" spans="10:11" s="488" customFormat="1" x14ac:dyDescent="0.3">
      <c r="J91" s="502">
        <v>42401</v>
      </c>
      <c r="K91" s="488">
        <v>1.6020000000000001</v>
      </c>
    </row>
    <row r="92" spans="10:11" s="488" customFormat="1" x14ac:dyDescent="0.3">
      <c r="J92" s="502">
        <v>42394</v>
      </c>
      <c r="K92" s="488">
        <v>1.599</v>
      </c>
    </row>
    <row r="93" spans="10:11" s="488" customFormat="1" x14ac:dyDescent="0.3">
      <c r="J93" s="502">
        <v>42387</v>
      </c>
      <c r="K93" s="488">
        <v>1.577</v>
      </c>
    </row>
    <row r="94" spans="10:11" s="488" customFormat="1" x14ac:dyDescent="0.3">
      <c r="J94" s="502">
        <v>42380</v>
      </c>
      <c r="K94" s="488">
        <v>1.5669999999999999</v>
      </c>
    </row>
    <row r="95" spans="10:11" s="488" customFormat="1" x14ac:dyDescent="0.3">
      <c r="J95" s="502">
        <v>42373</v>
      </c>
      <c r="K95" s="488">
        <v>1.569</v>
      </c>
    </row>
    <row r="96" spans="10:11" s="488" customFormat="1" x14ac:dyDescent="0.3">
      <c r="J96" s="502">
        <v>42366</v>
      </c>
      <c r="K96" s="488">
        <v>1.5780000000000001</v>
      </c>
    </row>
    <row r="97" spans="10:11" s="488" customFormat="1" x14ac:dyDescent="0.3">
      <c r="J97" s="502">
        <v>42359</v>
      </c>
      <c r="K97" s="488">
        <v>1.5649999999999999</v>
      </c>
    </row>
    <row r="98" spans="10:11" s="488" customFormat="1" x14ac:dyDescent="0.3">
      <c r="J98" s="502">
        <v>42352</v>
      </c>
      <c r="K98" s="488">
        <v>1.569</v>
      </c>
    </row>
    <row r="99" spans="10:11" s="488" customFormat="1" x14ac:dyDescent="0.3">
      <c r="J99" s="502">
        <v>42345</v>
      </c>
      <c r="K99" s="488">
        <v>1.5169999999999999</v>
      </c>
    </row>
    <row r="100" spans="10:11" s="488" customFormat="1" x14ac:dyDescent="0.3">
      <c r="J100" s="502">
        <v>42338</v>
      </c>
      <c r="K100" s="488">
        <v>1.488</v>
      </c>
    </row>
    <row r="101" spans="10:11" s="488" customFormat="1" x14ac:dyDescent="0.3">
      <c r="J101" s="502">
        <v>42331</v>
      </c>
      <c r="K101" s="488">
        <v>1.486</v>
      </c>
    </row>
    <row r="102" spans="10:11" s="488" customFormat="1" x14ac:dyDescent="0.3">
      <c r="J102" s="502">
        <v>42324</v>
      </c>
      <c r="K102" s="488">
        <v>1.4930000000000001</v>
      </c>
    </row>
    <row r="103" spans="10:11" s="488" customFormat="1" x14ac:dyDescent="0.3">
      <c r="J103" s="502">
        <v>42317</v>
      </c>
      <c r="K103" s="488">
        <v>1.482</v>
      </c>
    </row>
    <row r="104" spans="10:11" s="488" customFormat="1" x14ac:dyDescent="0.3">
      <c r="J104" s="502">
        <v>42310</v>
      </c>
      <c r="K104" s="488">
        <v>1.59</v>
      </c>
    </row>
    <row r="105" spans="10:11" s="488" customFormat="1" x14ac:dyDescent="0.3">
      <c r="J105" s="502">
        <v>42303</v>
      </c>
      <c r="K105" s="488">
        <v>1.615</v>
      </c>
    </row>
    <row r="106" spans="10:11" s="488" customFormat="1" x14ac:dyDescent="0.3">
      <c r="J106" s="502">
        <v>42296</v>
      </c>
      <c r="K106" s="488">
        <v>1.5940000000000001</v>
      </c>
    </row>
    <row r="107" spans="10:11" s="488" customFormat="1" x14ac:dyDescent="0.3">
      <c r="J107" s="502">
        <v>42289</v>
      </c>
      <c r="K107" s="488">
        <v>1.526</v>
      </c>
    </row>
    <row r="108" spans="10:11" s="488" customFormat="1" x14ac:dyDescent="0.3">
      <c r="J108" s="502">
        <v>42282</v>
      </c>
      <c r="K108" s="488">
        <v>1.4750000000000001</v>
      </c>
    </row>
    <row r="109" spans="10:11" s="488" customFormat="1" x14ac:dyDescent="0.3">
      <c r="J109" s="502">
        <v>42100</v>
      </c>
    </row>
    <row r="110" spans="10:11" s="488" customFormat="1" x14ac:dyDescent="0.3">
      <c r="J110" s="502">
        <v>42093</v>
      </c>
      <c r="K110" s="488">
        <v>1.681</v>
      </c>
    </row>
    <row r="111" spans="10:11" s="488" customFormat="1" x14ac:dyDescent="0.3">
      <c r="J111" s="502">
        <v>42086</v>
      </c>
      <c r="K111" s="488">
        <v>1.7350000000000001</v>
      </c>
    </row>
    <row r="112" spans="10:11" s="488" customFormat="1" x14ac:dyDescent="0.3">
      <c r="J112" s="502">
        <v>42079</v>
      </c>
      <c r="K112" s="488">
        <v>1.7589999999999999</v>
      </c>
    </row>
    <row r="113" spans="10:11" s="488" customFormat="1" x14ac:dyDescent="0.3">
      <c r="J113" s="502">
        <v>42072</v>
      </c>
      <c r="K113" s="488">
        <v>1.823</v>
      </c>
    </row>
    <row r="114" spans="10:11" s="488" customFormat="1" x14ac:dyDescent="0.3">
      <c r="J114" s="502">
        <v>42065</v>
      </c>
      <c r="K114" s="488">
        <v>1.8440000000000001</v>
      </c>
    </row>
    <row r="115" spans="10:11" s="488" customFormat="1" x14ac:dyDescent="0.3">
      <c r="J115" s="502">
        <v>42058</v>
      </c>
      <c r="K115" s="488">
        <v>1.899</v>
      </c>
    </row>
    <row r="116" spans="10:11" s="488" customFormat="1" x14ac:dyDescent="0.3">
      <c r="J116" s="502">
        <v>42051</v>
      </c>
      <c r="K116" s="488">
        <v>1.91</v>
      </c>
    </row>
    <row r="117" spans="10:11" s="488" customFormat="1" x14ac:dyDescent="0.3">
      <c r="J117" s="502">
        <v>42044</v>
      </c>
      <c r="K117" s="488">
        <v>1.923</v>
      </c>
    </row>
    <row r="118" spans="10:11" s="488" customFormat="1" x14ac:dyDescent="0.3">
      <c r="J118" s="502">
        <v>42037</v>
      </c>
      <c r="K118" s="488">
        <v>1.9530000000000001</v>
      </c>
    </row>
    <row r="119" spans="10:11" s="488" customFormat="1" x14ac:dyDescent="0.3">
      <c r="J119" s="502">
        <v>42030</v>
      </c>
      <c r="K119" s="488">
        <v>1.9710000000000001</v>
      </c>
    </row>
    <row r="120" spans="10:11" s="488" customFormat="1" x14ac:dyDescent="0.3">
      <c r="J120" s="502">
        <v>42023</v>
      </c>
      <c r="K120" s="488">
        <v>1.9850000000000001</v>
      </c>
    </row>
    <row r="121" spans="10:11" s="488" customFormat="1" x14ac:dyDescent="0.3">
      <c r="J121" s="502">
        <v>42016</v>
      </c>
      <c r="K121" s="488">
        <v>2.0670000000000002</v>
      </c>
    </row>
    <row r="122" spans="10:11" s="488" customFormat="1" x14ac:dyDescent="0.3">
      <c r="J122" s="502">
        <v>42009</v>
      </c>
      <c r="K122" s="488">
        <v>2.0369999999999999</v>
      </c>
    </row>
    <row r="123" spans="10:11" s="488" customFormat="1" x14ac:dyDescent="0.3">
      <c r="J123" s="502">
        <v>42002</v>
      </c>
      <c r="K123" s="488">
        <v>2.0750000000000002</v>
      </c>
    </row>
    <row r="124" spans="10:11" s="488" customFormat="1" x14ac:dyDescent="0.3">
      <c r="J124" s="502">
        <v>41995</v>
      </c>
      <c r="K124" s="488">
        <v>2.1070000000000002</v>
      </c>
    </row>
    <row r="125" spans="10:11" s="488" customFormat="1" x14ac:dyDescent="0.3">
      <c r="J125" s="502">
        <v>41988</v>
      </c>
      <c r="K125" s="488">
        <v>2.1</v>
      </c>
    </row>
    <row r="126" spans="10:11" s="488" customFormat="1" x14ac:dyDescent="0.3">
      <c r="J126" s="502">
        <v>41981</v>
      </c>
      <c r="K126" s="488">
        <v>2.0409999999999999</v>
      </c>
    </row>
    <row r="127" spans="10:11" s="488" customFormat="1" x14ac:dyDescent="0.3">
      <c r="J127" s="502">
        <v>41974</v>
      </c>
      <c r="K127" s="488">
        <v>2.0870000000000002</v>
      </c>
    </row>
    <row r="128" spans="10:11" s="488" customFormat="1" x14ac:dyDescent="0.3">
      <c r="J128" s="502">
        <v>41967</v>
      </c>
      <c r="K128" s="488">
        <v>2.1019999999999999</v>
      </c>
    </row>
    <row r="129" spans="10:14" s="488" customFormat="1" x14ac:dyDescent="0.3">
      <c r="J129" s="502">
        <v>41960</v>
      </c>
      <c r="K129" s="488">
        <v>2.0499999999999998</v>
      </c>
    </row>
    <row r="130" spans="10:14" s="488" customFormat="1" x14ac:dyDescent="0.3">
      <c r="J130" s="502">
        <v>41953</v>
      </c>
      <c r="K130" s="488">
        <v>2.0259999999999998</v>
      </c>
    </row>
    <row r="131" spans="10:14" s="488" customFormat="1" x14ac:dyDescent="0.3">
      <c r="J131" s="502">
        <v>41946</v>
      </c>
      <c r="K131" s="488">
        <v>2.0819999999999999</v>
      </c>
    </row>
    <row r="132" spans="10:14" s="488" customFormat="1" x14ac:dyDescent="0.3">
      <c r="J132" s="502">
        <v>41939</v>
      </c>
      <c r="K132" s="488">
        <v>2.0339999999999998</v>
      </c>
    </row>
    <row r="133" spans="10:14" s="488" customFormat="1" x14ac:dyDescent="0.3">
      <c r="J133" s="502">
        <v>41932</v>
      </c>
      <c r="K133" s="488">
        <v>2.0219999999999998</v>
      </c>
    </row>
    <row r="134" spans="10:14" s="488" customFormat="1" x14ac:dyDescent="0.3">
      <c r="J134" s="503">
        <v>41925</v>
      </c>
      <c r="K134" s="488">
        <v>1.72</v>
      </c>
    </row>
    <row r="135" spans="10:14" s="488" customFormat="1" x14ac:dyDescent="0.3">
      <c r="J135" s="503">
        <v>43194</v>
      </c>
    </row>
    <row r="136" spans="10:14" s="488" customFormat="1" x14ac:dyDescent="0.3">
      <c r="J136" s="504">
        <v>43374</v>
      </c>
      <c r="K136" s="488">
        <v>1.7458333333333333</v>
      </c>
    </row>
    <row r="137" spans="10:14" s="488" customFormat="1" x14ac:dyDescent="0.3">
      <c r="J137" s="504">
        <f t="shared" ref="J137:J161" si="0">J136+7</f>
        <v>43381</v>
      </c>
      <c r="K137" s="488">
        <v>1.7608333333333333</v>
      </c>
      <c r="M137" s="501"/>
      <c r="N137" s="501"/>
    </row>
    <row r="138" spans="10:14" x14ac:dyDescent="0.3">
      <c r="J138" s="504">
        <f t="shared" si="0"/>
        <v>43388</v>
      </c>
      <c r="K138" s="488">
        <v>1.7689999999999999</v>
      </c>
    </row>
    <row r="139" spans="10:14" x14ac:dyDescent="0.3">
      <c r="J139" s="504">
        <f t="shared" si="0"/>
        <v>43395</v>
      </c>
      <c r="K139" s="488">
        <v>1.8382083333333332</v>
      </c>
    </row>
    <row r="140" spans="10:14" x14ac:dyDescent="0.3">
      <c r="J140" s="504">
        <f t="shared" si="0"/>
        <v>43402</v>
      </c>
      <c r="K140" s="488">
        <v>1.8402916666666667</v>
      </c>
    </row>
    <row r="141" spans="10:14" x14ac:dyDescent="0.3">
      <c r="J141" s="504">
        <f t="shared" si="0"/>
        <v>43409</v>
      </c>
      <c r="K141" s="488">
        <v>1.8435833333333334</v>
      </c>
    </row>
    <row r="142" spans="10:14" x14ac:dyDescent="0.3">
      <c r="J142" s="504">
        <f t="shared" si="0"/>
        <v>43416</v>
      </c>
      <c r="K142" s="488">
        <v>1.891583333333333</v>
      </c>
    </row>
    <row r="143" spans="10:14" x14ac:dyDescent="0.3">
      <c r="J143" s="504">
        <f t="shared" si="0"/>
        <v>43423</v>
      </c>
      <c r="K143" s="488">
        <v>1.8994583333333332</v>
      </c>
    </row>
    <row r="144" spans="10:14" x14ac:dyDescent="0.3">
      <c r="J144" s="504">
        <f t="shared" si="0"/>
        <v>43430</v>
      </c>
      <c r="K144" s="488">
        <v>1.9015416666666665</v>
      </c>
    </row>
    <row r="145" spans="10:11" x14ac:dyDescent="0.3">
      <c r="J145" s="504">
        <f t="shared" si="0"/>
        <v>43437</v>
      </c>
      <c r="K145" s="488">
        <v>1.9011249999999997</v>
      </c>
    </row>
    <row r="146" spans="10:11" x14ac:dyDescent="0.3">
      <c r="J146" s="504">
        <f t="shared" si="0"/>
        <v>43444</v>
      </c>
      <c r="K146" s="488">
        <v>1.9642083333333329</v>
      </c>
    </row>
    <row r="147" spans="10:11" x14ac:dyDescent="0.3">
      <c r="J147" s="504">
        <f t="shared" si="0"/>
        <v>43451</v>
      </c>
      <c r="K147" s="488">
        <v>1.9622916666666663</v>
      </c>
    </row>
    <row r="148" spans="10:11" x14ac:dyDescent="0.3">
      <c r="J148" s="504">
        <f t="shared" si="0"/>
        <v>43458</v>
      </c>
      <c r="K148" s="488">
        <v>1.9626250000000001</v>
      </c>
    </row>
    <row r="149" spans="10:11" x14ac:dyDescent="0.3">
      <c r="J149" s="504">
        <f t="shared" si="0"/>
        <v>43465</v>
      </c>
      <c r="K149" s="488">
        <v>1.9582916666666665</v>
      </c>
    </row>
    <row r="150" spans="10:11" x14ac:dyDescent="0.3">
      <c r="J150" s="504">
        <f t="shared" si="0"/>
        <v>43472</v>
      </c>
      <c r="K150" s="488">
        <v>1.9885416666666667</v>
      </c>
    </row>
    <row r="151" spans="10:11" x14ac:dyDescent="0.3">
      <c r="J151" s="504">
        <f t="shared" si="0"/>
        <v>43479</v>
      </c>
      <c r="K151" s="488">
        <v>1.9858749999999998</v>
      </c>
    </row>
    <row r="152" spans="10:11" x14ac:dyDescent="0.3">
      <c r="J152" s="504">
        <f t="shared" si="0"/>
        <v>43486</v>
      </c>
      <c r="K152" s="488">
        <v>1.9816249999999995</v>
      </c>
    </row>
    <row r="153" spans="10:11" x14ac:dyDescent="0.3">
      <c r="J153" s="504">
        <f t="shared" si="0"/>
        <v>43493</v>
      </c>
      <c r="K153" s="488">
        <v>1.9798749999999998</v>
      </c>
    </row>
    <row r="154" spans="10:11" x14ac:dyDescent="0.3">
      <c r="J154" s="504">
        <f t="shared" si="0"/>
        <v>43500</v>
      </c>
      <c r="K154" s="488">
        <v>1.9597083333333334</v>
      </c>
    </row>
    <row r="155" spans="10:11" x14ac:dyDescent="0.3">
      <c r="J155" s="504">
        <f t="shared" si="0"/>
        <v>43507</v>
      </c>
      <c r="K155" s="488">
        <v>1.9597083333333334</v>
      </c>
    </row>
    <row r="156" spans="10:11" x14ac:dyDescent="0.3">
      <c r="J156" s="504">
        <f t="shared" si="0"/>
        <v>43514</v>
      </c>
      <c r="K156" s="488">
        <v>1.96875</v>
      </c>
    </row>
    <row r="157" spans="10:11" x14ac:dyDescent="0.3">
      <c r="J157" s="504">
        <f t="shared" si="0"/>
        <v>43521</v>
      </c>
      <c r="K157" s="488">
        <v>1.9872916666666669</v>
      </c>
    </row>
    <row r="158" spans="10:11" x14ac:dyDescent="0.3">
      <c r="J158" s="504">
        <f t="shared" si="0"/>
        <v>43528</v>
      </c>
      <c r="K158" s="488">
        <v>1.9939166666666666</v>
      </c>
    </row>
    <row r="159" spans="10:11" x14ac:dyDescent="0.3">
      <c r="J159" s="504">
        <f t="shared" si="0"/>
        <v>43535</v>
      </c>
      <c r="K159" s="488">
        <v>1.9993333333333334</v>
      </c>
    </row>
    <row r="160" spans="10:11" x14ac:dyDescent="0.3">
      <c r="J160" s="504">
        <f t="shared" si="0"/>
        <v>43542</v>
      </c>
      <c r="K160" s="488">
        <v>2.023541666666667</v>
      </c>
    </row>
    <row r="161" spans="10:11" x14ac:dyDescent="0.3">
      <c r="J161" s="504">
        <f t="shared" si="0"/>
        <v>43549</v>
      </c>
      <c r="K161" s="488">
        <v>2.0299583333333335</v>
      </c>
    </row>
  </sheetData>
  <mergeCells count="2">
    <mergeCell ref="A1:J1"/>
    <mergeCell ref="A11:H11"/>
  </mergeCells>
  <pageMargins left="0.7" right="0.7" top="0.75" bottom="0.75" header="0.3" footer="0.3"/>
  <pageSetup paperSize="0" orientation="portrait" horizontalDpi="0" verticalDpi="0" copies="0"/>
  <ignoredErrors>
    <ignoredError sqref="B7:H8" formulaRange="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9"/>
  <sheetViews>
    <sheetView workbookViewId="0"/>
  </sheetViews>
  <sheetFormatPr defaultRowHeight="14.4" x14ac:dyDescent="0.3"/>
  <cols>
    <col min="2" max="2" width="10.6640625" customWidth="1"/>
    <col min="3" max="3" width="11.109375" customWidth="1"/>
    <col min="4" max="4" width="12" customWidth="1"/>
    <col min="5" max="5" width="3.109375" customWidth="1"/>
    <col min="6" max="6" width="11" customWidth="1"/>
    <col min="7" max="7" width="11.44140625" customWidth="1"/>
    <col min="8" max="8" width="11" customWidth="1"/>
    <col min="9" max="9" width="12" customWidth="1"/>
    <col min="10" max="10" width="9.109375" bestFit="1" customWidth="1"/>
  </cols>
  <sheetData>
    <row r="1" spans="1:9" ht="19.2" x14ac:dyDescent="0.3">
      <c r="A1" s="53" t="s">
        <v>207</v>
      </c>
      <c r="B1" s="54"/>
      <c r="C1" s="54"/>
      <c r="D1" s="54"/>
      <c r="E1" s="54"/>
      <c r="F1" s="55"/>
      <c r="G1" s="56"/>
      <c r="H1" s="57"/>
      <c r="I1" s="30"/>
    </row>
    <row r="2" spans="1:9" x14ac:dyDescent="0.3">
      <c r="A2" s="61"/>
      <c r="B2" s="62"/>
      <c r="C2" s="63" t="s">
        <v>11</v>
      </c>
      <c r="D2" s="64"/>
      <c r="E2" s="64"/>
      <c r="F2" s="65"/>
      <c r="G2" s="65"/>
      <c r="H2" s="62"/>
      <c r="I2" s="66"/>
    </row>
    <row r="3" spans="1:9" ht="52.8" x14ac:dyDescent="0.3">
      <c r="A3" s="67" t="s">
        <v>2</v>
      </c>
      <c r="B3" s="40" t="s">
        <v>12</v>
      </c>
      <c r="C3" s="40" t="s">
        <v>13</v>
      </c>
      <c r="D3" s="40" t="s">
        <v>14</v>
      </c>
      <c r="E3" s="41"/>
      <c r="F3" s="44"/>
      <c r="G3" s="44"/>
      <c r="H3" s="60"/>
      <c r="I3" s="68"/>
    </row>
    <row r="4" spans="1:9" x14ac:dyDescent="0.3">
      <c r="A4" s="37"/>
      <c r="B4" s="39"/>
      <c r="C4" s="39"/>
      <c r="D4" s="39"/>
      <c r="E4" s="39"/>
      <c r="F4" s="36"/>
      <c r="G4" s="36"/>
      <c r="H4" s="39"/>
      <c r="I4" s="69"/>
    </row>
    <row r="5" spans="1:9" x14ac:dyDescent="0.3">
      <c r="A5" s="70">
        <v>1960</v>
      </c>
      <c r="B5" s="45">
        <v>30240</v>
      </c>
      <c r="C5" s="46">
        <v>2.41</v>
      </c>
      <c r="D5" s="42">
        <v>72.900000000000006</v>
      </c>
      <c r="E5" s="42"/>
      <c r="F5" s="44"/>
      <c r="G5" s="44"/>
      <c r="H5" s="60"/>
      <c r="I5" s="68"/>
    </row>
    <row r="6" spans="1:9" x14ac:dyDescent="0.3">
      <c r="A6" s="70">
        <v>1961</v>
      </c>
      <c r="B6" s="45">
        <v>30906</v>
      </c>
      <c r="C6" s="46">
        <v>2.42</v>
      </c>
      <c r="D6" s="42">
        <v>74.8</v>
      </c>
      <c r="E6" s="42"/>
      <c r="F6" s="44"/>
      <c r="G6" s="44"/>
      <c r="H6" s="60"/>
      <c r="I6" s="68"/>
    </row>
    <row r="7" spans="1:9" x14ac:dyDescent="0.3">
      <c r="A7" s="70">
        <v>1962</v>
      </c>
      <c r="B7" s="45">
        <v>31648</v>
      </c>
      <c r="C7" s="46">
        <v>2.42</v>
      </c>
      <c r="D7" s="42">
        <v>76.599999999999994</v>
      </c>
      <c r="E7" s="42"/>
      <c r="F7" s="44"/>
      <c r="G7" s="44"/>
      <c r="H7" s="60"/>
      <c r="I7" s="68"/>
    </row>
    <row r="8" spans="1:9" x14ac:dyDescent="0.3">
      <c r="A8" s="70">
        <v>1963</v>
      </c>
      <c r="B8" s="45">
        <v>30870</v>
      </c>
      <c r="C8" s="46">
        <v>2.44</v>
      </c>
      <c r="D8" s="42">
        <v>75.3</v>
      </c>
      <c r="E8" s="42"/>
      <c r="F8" s="44"/>
      <c r="G8" s="44"/>
      <c r="H8" s="60"/>
      <c r="I8" s="68"/>
    </row>
    <row r="9" spans="1:9" x14ac:dyDescent="0.3">
      <c r="A9" s="70">
        <v>1964</v>
      </c>
      <c r="B9" s="45">
        <v>30647</v>
      </c>
      <c r="C9" s="46">
        <v>2.4300000000000002</v>
      </c>
      <c r="D9" s="42">
        <v>74.5</v>
      </c>
      <c r="E9" s="42"/>
      <c r="F9" s="44"/>
      <c r="G9" s="44"/>
      <c r="H9" s="60"/>
      <c r="I9" s="68"/>
    </row>
    <row r="10" spans="1:9" x14ac:dyDescent="0.3">
      <c r="A10" s="70">
        <v>1965</v>
      </c>
      <c r="B10" s="45">
        <v>32778</v>
      </c>
      <c r="C10" s="46">
        <v>2.4300000000000002</v>
      </c>
      <c r="D10" s="42">
        <v>79.7</v>
      </c>
      <c r="E10" s="42"/>
      <c r="F10" s="44"/>
      <c r="G10" s="44"/>
      <c r="H10" s="60"/>
      <c r="I10" s="68"/>
    </row>
    <row r="11" spans="1:9" x14ac:dyDescent="0.3">
      <c r="A11" s="70">
        <v>1966</v>
      </c>
      <c r="B11" s="45">
        <v>35380</v>
      </c>
      <c r="C11" s="46">
        <v>2.44</v>
      </c>
      <c r="D11" s="42">
        <v>86.3</v>
      </c>
      <c r="E11" s="42"/>
      <c r="F11" s="44"/>
      <c r="G11" s="44"/>
      <c r="H11" s="60"/>
      <c r="I11" s="68"/>
    </row>
    <row r="12" spans="1:9" x14ac:dyDescent="0.3">
      <c r="A12" s="70">
        <v>1967</v>
      </c>
      <c r="B12" s="45">
        <v>34959</v>
      </c>
      <c r="C12" s="46">
        <v>2.5</v>
      </c>
      <c r="D12" s="42">
        <v>87.4</v>
      </c>
      <c r="E12" s="42"/>
      <c r="F12" s="44"/>
      <c r="G12" s="44"/>
      <c r="H12" s="60"/>
      <c r="I12" s="68"/>
    </row>
    <row r="13" spans="1:9" x14ac:dyDescent="0.3">
      <c r="A13" s="70">
        <v>1968</v>
      </c>
      <c r="B13" s="45">
        <v>48460</v>
      </c>
      <c r="C13" s="46">
        <v>2.57</v>
      </c>
      <c r="D13" s="42">
        <v>124.5</v>
      </c>
      <c r="E13" s="42"/>
      <c r="F13" s="44"/>
      <c r="G13" s="44"/>
      <c r="H13" s="60"/>
      <c r="I13" s="68"/>
    </row>
    <row r="14" spans="1:9" x14ac:dyDescent="0.3">
      <c r="A14" s="70">
        <v>1969</v>
      </c>
      <c r="B14" s="45">
        <v>43954</v>
      </c>
      <c r="C14" s="46">
        <v>2.69</v>
      </c>
      <c r="D14" s="42">
        <v>118.2</v>
      </c>
      <c r="E14" s="42"/>
      <c r="F14" s="44"/>
      <c r="G14" s="44"/>
      <c r="H14" s="60"/>
      <c r="I14" s="68"/>
    </row>
    <row r="15" spans="1:9" x14ac:dyDescent="0.3">
      <c r="A15" s="70">
        <v>1970</v>
      </c>
      <c r="B15" s="45">
        <v>37879</v>
      </c>
      <c r="C15" s="46">
        <v>2.78</v>
      </c>
      <c r="D15" s="42">
        <v>105.3</v>
      </c>
      <c r="E15" s="42"/>
      <c r="F15" s="44"/>
      <c r="G15" s="44"/>
      <c r="H15" s="60"/>
      <c r="I15" s="68"/>
    </row>
    <row r="16" spans="1:9" x14ac:dyDescent="0.3">
      <c r="A16" s="70">
        <v>1971</v>
      </c>
      <c r="B16" s="45">
        <v>34599</v>
      </c>
      <c r="C16" s="46">
        <v>3.01</v>
      </c>
      <c r="D16" s="42">
        <v>104.1</v>
      </c>
      <c r="E16" s="42"/>
      <c r="F16" s="44"/>
      <c r="G16" s="44"/>
      <c r="H16" s="60"/>
      <c r="I16" s="68"/>
    </row>
    <row r="17" spans="1:9" x14ac:dyDescent="0.3">
      <c r="A17" s="70">
        <v>1972</v>
      </c>
      <c r="B17" s="45">
        <v>33904</v>
      </c>
      <c r="C17" s="46">
        <v>3.06</v>
      </c>
      <c r="D17" s="42">
        <v>103.7</v>
      </c>
      <c r="E17" s="42"/>
      <c r="F17" s="44"/>
      <c r="G17" s="44"/>
      <c r="H17" s="60"/>
      <c r="I17" s="68"/>
    </row>
    <row r="18" spans="1:9" x14ac:dyDescent="0.3">
      <c r="A18" s="70">
        <v>1973</v>
      </c>
      <c r="B18" s="45">
        <v>34620</v>
      </c>
      <c r="C18" s="46">
        <v>3.33</v>
      </c>
      <c r="D18" s="42">
        <v>115.3</v>
      </c>
      <c r="E18" s="42"/>
      <c r="F18" s="44"/>
      <c r="G18" s="44"/>
      <c r="H18" s="60"/>
      <c r="I18" s="68"/>
    </row>
    <row r="19" spans="1:9" x14ac:dyDescent="0.3">
      <c r="A19" s="70">
        <v>1974</v>
      </c>
      <c r="B19" s="45">
        <v>34554</v>
      </c>
      <c r="C19" s="46">
        <v>6.85</v>
      </c>
      <c r="D19" s="42">
        <v>236.7</v>
      </c>
      <c r="E19" s="42"/>
      <c r="F19" s="44"/>
      <c r="G19" s="44"/>
      <c r="H19" s="60"/>
      <c r="I19" s="68"/>
    </row>
    <row r="20" spans="1:9" x14ac:dyDescent="0.3">
      <c r="A20" s="70">
        <v>1975</v>
      </c>
      <c r="B20" s="45">
        <v>32844</v>
      </c>
      <c r="C20" s="46">
        <v>7.83</v>
      </c>
      <c r="D20" s="42">
        <v>257.2</v>
      </c>
      <c r="E20" s="42"/>
      <c r="F20" s="44"/>
      <c r="G20" s="44"/>
      <c r="H20" s="60"/>
      <c r="I20" s="68"/>
    </row>
    <row r="21" spans="1:9" x14ac:dyDescent="0.3">
      <c r="A21" s="70">
        <v>1976</v>
      </c>
      <c r="B21" s="45">
        <v>32814</v>
      </c>
      <c r="C21" s="46">
        <v>8.42</v>
      </c>
      <c r="D21" s="42">
        <v>276.3</v>
      </c>
      <c r="E21" s="42"/>
      <c r="F21" s="44"/>
      <c r="G21" s="44"/>
      <c r="H21" s="60"/>
      <c r="I21" s="68"/>
    </row>
    <row r="22" spans="1:9" x14ac:dyDescent="0.3">
      <c r="A22" s="70">
        <v>1977</v>
      </c>
      <c r="B22" s="45">
        <v>32680</v>
      </c>
      <c r="C22" s="46">
        <v>8.6300000000000008</v>
      </c>
      <c r="D22" s="42">
        <v>282</v>
      </c>
      <c r="E22" s="42"/>
      <c r="F22" s="44"/>
      <c r="G22" s="44"/>
      <c r="H22" s="60"/>
      <c r="I22" s="68"/>
    </row>
    <row r="23" spans="1:9" x14ac:dyDescent="0.3">
      <c r="A23" s="70">
        <v>1978</v>
      </c>
      <c r="B23" s="45">
        <v>30467</v>
      </c>
      <c r="C23" s="46">
        <v>9.25</v>
      </c>
      <c r="D23" s="42">
        <v>281.8</v>
      </c>
      <c r="E23" s="42"/>
      <c r="F23" s="44"/>
      <c r="G23" s="44"/>
      <c r="H23" s="60"/>
      <c r="I23" s="68"/>
    </row>
    <row r="24" spans="1:9" x14ac:dyDescent="0.3">
      <c r="A24" s="70">
        <v>1979</v>
      </c>
      <c r="B24" s="45">
        <v>29957</v>
      </c>
      <c r="C24" s="46">
        <v>12.39</v>
      </c>
      <c r="D24" s="42">
        <v>371.2</v>
      </c>
      <c r="E24" s="42"/>
      <c r="F24" s="44"/>
      <c r="G24" s="44"/>
      <c r="H24" s="60"/>
      <c r="I24" s="68"/>
    </row>
    <row r="25" spans="1:9" x14ac:dyDescent="0.3">
      <c r="A25" s="70">
        <v>1980</v>
      </c>
      <c r="B25" s="45">
        <v>29584</v>
      </c>
      <c r="C25" s="46">
        <v>22.24</v>
      </c>
      <c r="D25" s="42">
        <v>657.9</v>
      </c>
      <c r="E25" s="42"/>
      <c r="F25" s="44"/>
      <c r="G25" s="44"/>
      <c r="H25" s="60"/>
      <c r="I25" s="68"/>
    </row>
    <row r="26" spans="1:9" x14ac:dyDescent="0.3">
      <c r="A26" s="70">
        <v>1981</v>
      </c>
      <c r="B26" s="45">
        <v>30813</v>
      </c>
      <c r="C26" s="46">
        <v>34.729999999999997</v>
      </c>
      <c r="D26" s="42">
        <v>1070.0999999999999</v>
      </c>
      <c r="E26" s="42"/>
      <c r="F26" s="44"/>
      <c r="G26" s="44"/>
      <c r="H26" s="60"/>
      <c r="I26" s="68"/>
    </row>
    <row r="27" spans="1:9" x14ac:dyDescent="0.3">
      <c r="A27" s="70">
        <v>1982</v>
      </c>
      <c r="B27" s="45">
        <v>30917</v>
      </c>
      <c r="C27" s="46">
        <v>31.26</v>
      </c>
      <c r="D27" s="42">
        <v>966.5</v>
      </c>
      <c r="E27" s="42"/>
      <c r="F27" s="44"/>
      <c r="G27" s="44"/>
      <c r="H27" s="60"/>
      <c r="I27" s="68"/>
    </row>
    <row r="28" spans="1:9" x14ac:dyDescent="0.3">
      <c r="A28" s="70">
        <v>1983</v>
      </c>
      <c r="B28" s="45">
        <v>29665</v>
      </c>
      <c r="C28" s="46">
        <v>28.79</v>
      </c>
      <c r="D28" s="42">
        <v>854.1</v>
      </c>
      <c r="E28" s="42"/>
      <c r="F28" s="44"/>
      <c r="G28" s="44"/>
      <c r="H28" s="60"/>
      <c r="I28" s="68"/>
    </row>
    <row r="29" spans="1:9" x14ac:dyDescent="0.3">
      <c r="A29" s="70">
        <v>1984</v>
      </c>
      <c r="B29" s="45">
        <v>30080</v>
      </c>
      <c r="C29" s="46">
        <v>28.04</v>
      </c>
      <c r="D29" s="42">
        <v>843.4</v>
      </c>
      <c r="E29" s="42"/>
      <c r="F29" s="44"/>
      <c r="G29" s="44"/>
      <c r="H29" s="60"/>
      <c r="I29" s="68"/>
    </row>
    <row r="30" spans="1:9" x14ac:dyDescent="0.3">
      <c r="A30" s="70">
        <v>1985</v>
      </c>
      <c r="B30" s="45">
        <v>29934</v>
      </c>
      <c r="C30" s="46">
        <v>25.23</v>
      </c>
      <c r="D30" s="42">
        <v>755.2</v>
      </c>
      <c r="E30" s="42"/>
      <c r="F30" s="44"/>
      <c r="G30" s="44"/>
      <c r="H30" s="60"/>
      <c r="I30" s="68"/>
    </row>
    <row r="31" spans="1:9" x14ac:dyDescent="0.3">
      <c r="A31" s="70">
        <v>1986</v>
      </c>
      <c r="B31" s="45">
        <v>27165</v>
      </c>
      <c r="C31" s="46">
        <v>13.52</v>
      </c>
      <c r="D31" s="42">
        <v>367.3</v>
      </c>
      <c r="E31" s="42"/>
      <c r="F31" s="44"/>
      <c r="G31" s="44"/>
      <c r="H31" s="60"/>
      <c r="I31" s="68"/>
    </row>
    <row r="32" spans="1:9" x14ac:dyDescent="0.3">
      <c r="A32" s="70">
        <v>1987</v>
      </c>
      <c r="B32" s="45">
        <v>25104</v>
      </c>
      <c r="C32" s="46">
        <v>16.62</v>
      </c>
      <c r="D32" s="42">
        <v>417.2</v>
      </c>
      <c r="E32" s="42"/>
      <c r="F32" s="44"/>
      <c r="G32" s="44"/>
      <c r="H32" s="60"/>
      <c r="I32" s="68"/>
    </row>
    <row r="33" spans="1:10" x14ac:dyDescent="0.3">
      <c r="A33" s="70">
        <v>1988</v>
      </c>
      <c r="B33" s="45">
        <v>23317</v>
      </c>
      <c r="C33" s="46">
        <v>13.87</v>
      </c>
      <c r="D33" s="42">
        <v>323.39999999999998</v>
      </c>
      <c r="E33" s="42"/>
      <c r="F33" s="44"/>
      <c r="G33" s="44"/>
      <c r="H33" s="60"/>
      <c r="I33" s="68"/>
      <c r="J33" s="30"/>
    </row>
    <row r="34" spans="1:10" x14ac:dyDescent="0.3">
      <c r="A34" s="70">
        <v>1989</v>
      </c>
      <c r="B34" s="45">
        <v>20269</v>
      </c>
      <c r="C34" s="46">
        <v>17.079999999999998</v>
      </c>
      <c r="D34" s="42">
        <v>358.2</v>
      </c>
      <c r="E34" s="42"/>
      <c r="F34" s="507" t="s">
        <v>15</v>
      </c>
      <c r="G34" s="508"/>
      <c r="H34" s="513" t="s">
        <v>13</v>
      </c>
      <c r="I34" s="516" t="s">
        <v>14</v>
      </c>
      <c r="J34" s="30"/>
    </row>
    <row r="35" spans="1:10" x14ac:dyDescent="0.3">
      <c r="A35" s="70">
        <v>1990</v>
      </c>
      <c r="B35" s="45">
        <v>19835</v>
      </c>
      <c r="C35" s="46">
        <v>21.58</v>
      </c>
      <c r="D35" s="42">
        <v>428</v>
      </c>
      <c r="E35" s="42"/>
      <c r="F35" s="51"/>
      <c r="G35" s="513" t="s">
        <v>12</v>
      </c>
      <c r="H35" s="514"/>
      <c r="I35" s="517"/>
      <c r="J35" s="30"/>
    </row>
    <row r="36" spans="1:10" x14ac:dyDescent="0.3">
      <c r="A36" s="70">
        <v>1991</v>
      </c>
      <c r="B36" s="45">
        <v>19573</v>
      </c>
      <c r="C36" s="46">
        <v>18.18</v>
      </c>
      <c r="D36" s="42">
        <v>355.9</v>
      </c>
      <c r="E36" s="42"/>
      <c r="F36" s="51"/>
      <c r="G36" s="519"/>
      <c r="H36" s="514"/>
      <c r="I36" s="517"/>
      <c r="J36" s="30"/>
    </row>
    <row r="37" spans="1:10" ht="15.6" x14ac:dyDescent="0.3">
      <c r="A37" s="71" t="s">
        <v>16</v>
      </c>
      <c r="B37" s="45">
        <v>18237</v>
      </c>
      <c r="C37" s="46">
        <v>17.2</v>
      </c>
      <c r="D37" s="42">
        <v>313.73349000000002</v>
      </c>
      <c r="E37" s="42"/>
      <c r="F37" s="521" t="s">
        <v>17</v>
      </c>
      <c r="G37" s="519"/>
      <c r="H37" s="514"/>
      <c r="I37" s="517"/>
      <c r="J37" s="30"/>
    </row>
    <row r="38" spans="1:10" ht="15.6" x14ac:dyDescent="0.3">
      <c r="A38" s="71" t="s">
        <v>18</v>
      </c>
      <c r="B38" s="45">
        <v>17327</v>
      </c>
      <c r="C38" s="46">
        <v>14.78</v>
      </c>
      <c r="D38" s="42">
        <v>256.13094899999999</v>
      </c>
      <c r="E38" s="42"/>
      <c r="F38" s="522"/>
      <c r="G38" s="520"/>
      <c r="H38" s="515"/>
      <c r="I38" s="518"/>
      <c r="J38" s="30"/>
    </row>
    <row r="39" spans="1:10" ht="15.6" x14ac:dyDescent="0.3">
      <c r="A39" s="71" t="s">
        <v>19</v>
      </c>
      <c r="B39" s="45">
        <v>16425</v>
      </c>
      <c r="C39" s="46">
        <v>13.68</v>
      </c>
      <c r="D39" s="42">
        <v>224.72039799999999</v>
      </c>
      <c r="E39" s="42"/>
      <c r="F39" s="43" t="s">
        <v>20</v>
      </c>
      <c r="G39" s="45">
        <v>16448</v>
      </c>
      <c r="H39" s="46">
        <v>14.597519455252918</v>
      </c>
      <c r="I39" s="72">
        <v>240.1</v>
      </c>
      <c r="J39" s="52"/>
    </row>
    <row r="40" spans="1:10" ht="15.6" x14ac:dyDescent="0.3">
      <c r="A40" s="71" t="s">
        <v>21</v>
      </c>
      <c r="B40" s="45">
        <v>16170</v>
      </c>
      <c r="C40" s="46">
        <v>14.96</v>
      </c>
      <c r="D40" s="42">
        <v>241.85994500000001</v>
      </c>
      <c r="E40" s="42"/>
      <c r="F40" s="43" t="s">
        <v>22</v>
      </c>
      <c r="G40" s="45">
        <v>15695</v>
      </c>
      <c r="H40" s="46">
        <v>15.597323988531381</v>
      </c>
      <c r="I40" s="72">
        <v>244.8</v>
      </c>
      <c r="J40" s="52"/>
    </row>
    <row r="41" spans="1:10" ht="15.6" x14ac:dyDescent="0.3">
      <c r="A41" s="71" t="s">
        <v>23</v>
      </c>
      <c r="B41" s="45">
        <v>15957</v>
      </c>
      <c r="C41" s="46">
        <v>18.809999999999999</v>
      </c>
      <c r="D41" s="42">
        <v>300.17731900000001</v>
      </c>
      <c r="E41" s="42"/>
      <c r="F41" s="43" t="s">
        <v>24</v>
      </c>
      <c r="G41" s="45"/>
      <c r="H41" s="46"/>
      <c r="I41" s="68"/>
      <c r="J41" s="52"/>
    </row>
    <row r="42" spans="1:10" ht="15.6" x14ac:dyDescent="0.3">
      <c r="A42" s="71" t="s">
        <v>25</v>
      </c>
      <c r="B42" s="45">
        <v>16233</v>
      </c>
      <c r="C42" s="46">
        <v>17.224730364073181</v>
      </c>
      <c r="D42" s="42">
        <v>279.60904799999997</v>
      </c>
      <c r="E42" s="42"/>
      <c r="F42" s="43" t="s">
        <v>26</v>
      </c>
      <c r="G42" s="45"/>
      <c r="H42" s="46"/>
      <c r="I42" s="68"/>
      <c r="J42" s="52"/>
    </row>
    <row r="43" spans="1:10" x14ac:dyDescent="0.3">
      <c r="A43" s="70"/>
      <c r="B43" s="45"/>
      <c r="C43" s="46"/>
      <c r="D43" s="42"/>
      <c r="E43" s="42"/>
      <c r="F43" s="43" t="s">
        <v>27</v>
      </c>
      <c r="G43" s="45"/>
      <c r="H43" s="46"/>
      <c r="I43" s="68"/>
      <c r="J43" s="52"/>
    </row>
    <row r="44" spans="1:10" x14ac:dyDescent="0.3">
      <c r="A44" s="70"/>
      <c r="B44" s="45"/>
      <c r="C44" s="46"/>
      <c r="D44" s="42"/>
      <c r="E44" s="42"/>
      <c r="F44" s="43" t="s">
        <v>28</v>
      </c>
      <c r="G44" s="45"/>
      <c r="H44" s="46"/>
      <c r="I44" s="68"/>
      <c r="J44" s="52"/>
    </row>
    <row r="45" spans="1:10" x14ac:dyDescent="0.3">
      <c r="A45" s="70"/>
      <c r="B45" s="45"/>
      <c r="C45" s="46"/>
      <c r="D45" s="42"/>
      <c r="E45" s="42"/>
      <c r="F45" s="43" t="s">
        <v>29</v>
      </c>
      <c r="G45" s="45">
        <v>15736</v>
      </c>
      <c r="H45" s="46">
        <v>27.4</v>
      </c>
      <c r="I45" s="73">
        <v>431.16639999999995</v>
      </c>
      <c r="J45" s="52"/>
    </row>
    <row r="46" spans="1:10" x14ac:dyDescent="0.3">
      <c r="A46" s="70"/>
      <c r="B46" s="45"/>
      <c r="C46" s="46"/>
      <c r="D46" s="42"/>
      <c r="E46" s="42"/>
      <c r="F46" s="43" t="s">
        <v>30</v>
      </c>
      <c r="G46" s="45">
        <v>16603</v>
      </c>
      <c r="H46" s="46">
        <v>20.56</v>
      </c>
      <c r="I46" s="73">
        <v>341.35768000000002</v>
      </c>
      <c r="J46" s="52"/>
    </row>
    <row r="47" spans="1:10" x14ac:dyDescent="0.3">
      <c r="A47" s="70"/>
      <c r="B47" s="45"/>
      <c r="C47" s="46"/>
      <c r="D47" s="42"/>
      <c r="E47" s="42"/>
      <c r="F47" s="43" t="s">
        <v>31</v>
      </c>
      <c r="G47" s="45">
        <v>17742</v>
      </c>
      <c r="H47" s="46">
        <v>27.27</v>
      </c>
      <c r="I47" s="73">
        <v>483.8</v>
      </c>
      <c r="J47" s="52"/>
    </row>
    <row r="48" spans="1:10" x14ac:dyDescent="0.3">
      <c r="A48" s="70"/>
      <c r="B48" s="45"/>
      <c r="C48" s="46"/>
      <c r="D48" s="42"/>
      <c r="E48" s="42"/>
      <c r="F48" s="43" t="s">
        <v>32</v>
      </c>
      <c r="G48" s="45">
        <v>21755.195210000002</v>
      </c>
      <c r="H48" s="46">
        <v>30.844774335628678</v>
      </c>
      <c r="I48" s="73">
        <v>671.03408688000002</v>
      </c>
      <c r="J48" s="52"/>
    </row>
    <row r="49" spans="1:10" x14ac:dyDescent="0.3">
      <c r="A49" s="70"/>
      <c r="B49" s="45"/>
      <c r="C49" s="46"/>
      <c r="D49" s="42"/>
      <c r="E49" s="42"/>
      <c r="F49" s="43" t="s">
        <v>33</v>
      </c>
      <c r="G49" s="45">
        <v>28643.37559901</v>
      </c>
      <c r="H49" s="46">
        <v>45.556520523241026</v>
      </c>
      <c r="I49" s="73">
        <v>1304.8925283312001</v>
      </c>
      <c r="J49" s="52"/>
    </row>
    <row r="50" spans="1:10" x14ac:dyDescent="0.3">
      <c r="A50" s="70"/>
      <c r="B50" s="45"/>
      <c r="C50" s="46"/>
      <c r="D50" s="42"/>
      <c r="E50" s="42"/>
      <c r="F50" s="43" t="s">
        <v>34</v>
      </c>
      <c r="G50" s="45">
        <v>35095.391457275</v>
      </c>
      <c r="H50" s="46">
        <v>57.329257378479198</v>
      </c>
      <c r="I50" s="73">
        <v>2011.9927296525989</v>
      </c>
      <c r="J50" s="52"/>
    </row>
    <row r="51" spans="1:10" x14ac:dyDescent="0.3">
      <c r="A51" s="70"/>
      <c r="B51" s="45"/>
      <c r="C51" s="46"/>
      <c r="D51" s="42"/>
      <c r="E51" s="42"/>
      <c r="F51" s="43" t="s">
        <v>35</v>
      </c>
      <c r="G51" s="45">
        <v>36201.662769457995</v>
      </c>
      <c r="H51" s="46">
        <v>55.824500913993738</v>
      </c>
      <c r="I51" s="73">
        <v>2020.939756361701</v>
      </c>
      <c r="J51" s="52"/>
    </row>
    <row r="52" spans="1:10" x14ac:dyDescent="0.3">
      <c r="A52" s="70"/>
      <c r="B52" s="45"/>
      <c r="C52" s="46"/>
      <c r="D52" s="42"/>
      <c r="E52" s="42"/>
      <c r="F52" s="43" t="s">
        <v>36</v>
      </c>
      <c r="G52" s="45">
        <v>33765.546539999996</v>
      </c>
      <c r="H52" s="46">
        <v>87.281010936362591</v>
      </c>
      <c r="I52" s="73">
        <v>2947.0910368300001</v>
      </c>
      <c r="J52" s="52"/>
    </row>
    <row r="53" spans="1:10" x14ac:dyDescent="0.3">
      <c r="A53" s="70"/>
      <c r="B53" s="45"/>
      <c r="C53" s="46"/>
      <c r="D53" s="42"/>
      <c r="E53" s="42"/>
      <c r="F53" s="43" t="s">
        <v>37</v>
      </c>
      <c r="G53" s="45">
        <v>30083.46731</v>
      </c>
      <c r="H53" s="46">
        <v>60.466423241556861</v>
      </c>
      <c r="I53" s="73">
        <v>1819.03966694</v>
      </c>
      <c r="J53" s="52"/>
    </row>
    <row r="54" spans="1:10" x14ac:dyDescent="0.3">
      <c r="A54" s="70"/>
      <c r="B54" s="45"/>
      <c r="C54" s="46"/>
      <c r="D54" s="42"/>
      <c r="E54" s="42"/>
      <c r="F54" s="43" t="s">
        <v>38</v>
      </c>
      <c r="G54" s="45">
        <v>26211.67296</v>
      </c>
      <c r="H54" s="46">
        <v>65.270926071023283</v>
      </c>
      <c r="I54" s="73">
        <v>1710.86016797</v>
      </c>
      <c r="J54" s="52"/>
    </row>
    <row r="55" spans="1:10" x14ac:dyDescent="0.3">
      <c r="A55" s="70"/>
      <c r="B55" s="45"/>
      <c r="C55" s="46"/>
      <c r="D55" s="42"/>
      <c r="E55" s="42"/>
      <c r="F55" s="43" t="s">
        <v>39</v>
      </c>
      <c r="G55" s="45">
        <v>24586.888300000002</v>
      </c>
      <c r="H55" s="46">
        <v>80.377003368498649</v>
      </c>
      <c r="I55" s="73">
        <v>1976.22040371</v>
      </c>
      <c r="J55" s="52"/>
    </row>
    <row r="56" spans="1:10" x14ac:dyDescent="0.3">
      <c r="A56" s="70"/>
      <c r="B56" s="80"/>
      <c r="C56" s="46"/>
      <c r="D56" s="42"/>
      <c r="E56" s="42"/>
      <c r="F56" s="43" t="s">
        <v>40</v>
      </c>
      <c r="G56" s="80">
        <v>24378.284079999998</v>
      </c>
      <c r="H56" s="46">
        <v>85.432365921055435</v>
      </c>
      <c r="I56" s="73">
        <v>2082.6944860499998</v>
      </c>
      <c r="J56" s="52"/>
    </row>
    <row r="57" spans="1:10" x14ac:dyDescent="0.3">
      <c r="A57" s="70"/>
      <c r="B57" s="80"/>
      <c r="C57" s="46"/>
      <c r="D57" s="42"/>
      <c r="E57" s="42"/>
      <c r="F57" s="43" t="s">
        <v>159</v>
      </c>
      <c r="G57" s="80">
        <v>28765.343000000001</v>
      </c>
      <c r="H57" s="46">
        <f>I57/G57*1000</f>
        <v>83.986321178231734</v>
      </c>
      <c r="I57" s="73">
        <v>2415.895336</v>
      </c>
      <c r="J57" s="52"/>
    </row>
    <row r="58" spans="1:10" x14ac:dyDescent="0.3">
      <c r="A58" s="70"/>
      <c r="B58" s="80"/>
      <c r="C58" s="46"/>
      <c r="D58" s="42"/>
      <c r="E58" s="42"/>
      <c r="F58" s="43" t="s">
        <v>165</v>
      </c>
      <c r="G58" s="80">
        <v>26745.751</v>
      </c>
      <c r="H58" s="46">
        <f t="shared" ref="H58:H62" si="0">I58/G58*1000</f>
        <v>88.644214215558947</v>
      </c>
      <c r="I58" s="73">
        <v>2370.8560809999999</v>
      </c>
      <c r="J58" s="52"/>
    </row>
    <row r="59" spans="1:10" x14ac:dyDescent="0.3">
      <c r="A59" s="70"/>
      <c r="B59" s="80"/>
      <c r="C59" s="46"/>
      <c r="D59" s="42"/>
      <c r="E59" s="42"/>
      <c r="F59" s="43" t="s">
        <v>181</v>
      </c>
      <c r="G59" s="80">
        <v>30439.036</v>
      </c>
      <c r="H59" s="46">
        <f t="shared" si="0"/>
        <v>58.542708711274557</v>
      </c>
      <c r="I59" s="73">
        <v>1781.983618</v>
      </c>
      <c r="J59" s="52"/>
    </row>
    <row r="60" spans="1:10" x14ac:dyDescent="0.3">
      <c r="A60" s="70"/>
      <c r="B60" s="80"/>
      <c r="C60" s="46"/>
      <c r="D60" s="42"/>
      <c r="E60" s="42"/>
      <c r="F60" s="43" t="s">
        <v>182</v>
      </c>
      <c r="G60" s="80">
        <v>25116.620999999999</v>
      </c>
      <c r="H60" s="46">
        <f t="shared" si="0"/>
        <v>34.306259030623586</v>
      </c>
      <c r="I60" s="73">
        <v>861.65730599999995</v>
      </c>
      <c r="J60" s="52"/>
    </row>
    <row r="61" spans="1:10" x14ac:dyDescent="0.3">
      <c r="A61" s="70"/>
      <c r="B61" s="80"/>
      <c r="C61" s="46"/>
      <c r="D61" s="42"/>
      <c r="E61" s="42"/>
      <c r="F61" s="43" t="s">
        <v>202</v>
      </c>
      <c r="G61" s="80">
        <v>21253.705000000002</v>
      </c>
      <c r="H61" s="46">
        <f t="shared" si="0"/>
        <v>41.846850325625581</v>
      </c>
      <c r="I61" s="73">
        <v>889.40061200000002</v>
      </c>
      <c r="J61" s="52"/>
    </row>
    <row r="62" spans="1:10" x14ac:dyDescent="0.3">
      <c r="A62" s="74"/>
      <c r="B62" s="75"/>
      <c r="C62" s="76"/>
      <c r="D62" s="77"/>
      <c r="E62" s="77"/>
      <c r="F62" s="425" t="s">
        <v>206</v>
      </c>
      <c r="G62" s="132">
        <v>19384.205000000002</v>
      </c>
      <c r="H62" s="76">
        <f t="shared" si="0"/>
        <v>53.574940679795738</v>
      </c>
      <c r="I62" s="461">
        <v>1038.5076329999999</v>
      </c>
      <c r="J62" s="52"/>
    </row>
    <row r="63" spans="1:10" x14ac:dyDescent="0.3">
      <c r="A63" s="58"/>
      <c r="B63" s="58"/>
      <c r="C63" s="58"/>
      <c r="D63" s="58"/>
      <c r="E63" s="58"/>
      <c r="F63" s="59"/>
      <c r="G63" s="59"/>
      <c r="H63" s="58"/>
      <c r="I63" s="30"/>
      <c r="J63" s="30"/>
    </row>
    <row r="64" spans="1:10" x14ac:dyDescent="0.3">
      <c r="A64" s="31"/>
      <c r="B64" s="32"/>
      <c r="C64" s="32"/>
      <c r="D64" s="32"/>
      <c r="E64" s="32"/>
      <c r="F64" s="35"/>
      <c r="G64" s="35"/>
      <c r="H64" s="32"/>
      <c r="I64" s="30"/>
      <c r="J64" s="30"/>
    </row>
    <row r="65" spans="1:10" x14ac:dyDescent="0.3">
      <c r="A65" s="33">
        <v>1</v>
      </c>
      <c r="B65" s="34" t="s">
        <v>41</v>
      </c>
      <c r="C65" s="47"/>
      <c r="D65" s="47"/>
      <c r="E65" s="47"/>
      <c r="F65" s="48"/>
      <c r="G65" s="48"/>
      <c r="H65" s="47"/>
      <c r="I65" s="49"/>
      <c r="J65" s="49"/>
    </row>
    <row r="66" spans="1:10" ht="63.75" customHeight="1" x14ac:dyDescent="0.3">
      <c r="A66" s="38">
        <v>2</v>
      </c>
      <c r="B66" s="509" t="s">
        <v>42</v>
      </c>
      <c r="C66" s="510"/>
      <c r="D66" s="510"/>
      <c r="E66" s="510"/>
      <c r="F66" s="510"/>
      <c r="G66" s="510"/>
      <c r="H66" s="510"/>
      <c r="I66" s="511"/>
      <c r="J66" s="511"/>
    </row>
    <row r="67" spans="1:10" ht="37.5" customHeight="1" x14ac:dyDescent="0.3">
      <c r="A67" s="38">
        <v>3</v>
      </c>
      <c r="B67" s="509" t="s">
        <v>43</v>
      </c>
      <c r="C67" s="510"/>
      <c r="D67" s="510"/>
      <c r="E67" s="510"/>
      <c r="F67" s="510"/>
      <c r="G67" s="510"/>
      <c r="H67" s="510"/>
      <c r="I67" s="511"/>
      <c r="J67" s="511"/>
    </row>
    <row r="68" spans="1:10" x14ac:dyDescent="0.3">
      <c r="A68" s="33"/>
      <c r="B68" s="33"/>
      <c r="C68" s="33"/>
      <c r="D68" s="33"/>
      <c r="E68" s="33"/>
      <c r="F68" s="50"/>
      <c r="G68" s="50"/>
      <c r="H68" s="33"/>
      <c r="I68" s="49"/>
      <c r="J68" s="49"/>
    </row>
    <row r="69" spans="1:10" ht="39.75" customHeight="1" x14ac:dyDescent="0.3">
      <c r="A69" s="512" t="s">
        <v>228</v>
      </c>
      <c r="B69" s="511"/>
      <c r="C69" s="511"/>
      <c r="D69" s="511"/>
      <c r="E69" s="511"/>
      <c r="F69" s="511"/>
      <c r="G69" s="511"/>
      <c r="H69" s="511"/>
      <c r="I69" s="511"/>
      <c r="J69" s="511"/>
    </row>
  </sheetData>
  <mergeCells count="8">
    <mergeCell ref="F34:G34"/>
    <mergeCell ref="B66:J66"/>
    <mergeCell ref="A69:J69"/>
    <mergeCell ref="B67:J67"/>
    <mergeCell ref="H34:H38"/>
    <mergeCell ref="I34:I38"/>
    <mergeCell ref="G35:G38"/>
    <mergeCell ref="F37:F3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89"/>
  <sheetViews>
    <sheetView workbookViewId="0">
      <selection sqref="A1:R1"/>
    </sheetView>
  </sheetViews>
  <sheetFormatPr defaultRowHeight="14.4" x14ac:dyDescent="0.3"/>
  <cols>
    <col min="2" max="2" width="8.33203125" customWidth="1"/>
    <col min="3" max="3" width="8.5546875" customWidth="1"/>
    <col min="8" max="8" width="8.33203125" customWidth="1"/>
    <col min="9" max="9" width="7.5546875" customWidth="1"/>
    <col min="10" max="10" width="8" customWidth="1"/>
    <col min="11" max="11" width="8.33203125" customWidth="1"/>
    <col min="13" max="13" width="7.33203125" customWidth="1"/>
    <col min="14" max="14" width="6.6640625" customWidth="1"/>
    <col min="15" max="15" width="8.5546875" customWidth="1"/>
    <col min="16" max="16" width="7.6640625" customWidth="1"/>
    <col min="17" max="17" width="8.109375" customWidth="1"/>
  </cols>
  <sheetData>
    <row r="1" spans="1:18" ht="42" customHeight="1" x14ac:dyDescent="0.3">
      <c r="A1" s="523" t="s">
        <v>204</v>
      </c>
      <c r="B1" s="524"/>
      <c r="C1" s="524"/>
      <c r="D1" s="524"/>
      <c r="E1" s="524"/>
      <c r="F1" s="524"/>
      <c r="G1" s="524"/>
      <c r="H1" s="524"/>
      <c r="I1" s="524"/>
      <c r="J1" s="524"/>
      <c r="K1" s="524"/>
      <c r="L1" s="524"/>
      <c r="M1" s="524"/>
      <c r="N1" s="524"/>
      <c r="O1" s="524"/>
      <c r="P1" s="524"/>
      <c r="Q1" s="524"/>
      <c r="R1" s="525"/>
    </row>
    <row r="2" spans="1:18" x14ac:dyDescent="0.3">
      <c r="A2" s="122"/>
      <c r="B2" s="110"/>
      <c r="C2" s="111" t="s">
        <v>44</v>
      </c>
      <c r="D2" s="111"/>
      <c r="E2" s="111"/>
      <c r="F2" s="111"/>
      <c r="G2" s="112"/>
      <c r="H2" s="113"/>
      <c r="I2" s="94"/>
      <c r="J2" s="94"/>
      <c r="K2" s="94"/>
      <c r="L2" s="114" t="s">
        <v>45</v>
      </c>
      <c r="M2" s="94"/>
      <c r="N2" s="94"/>
      <c r="O2" s="94"/>
      <c r="P2" s="94"/>
      <c r="Q2" s="88"/>
      <c r="R2" s="112"/>
    </row>
    <row r="3" spans="1:18" x14ac:dyDescent="0.3">
      <c r="A3" s="123"/>
      <c r="B3" s="90"/>
      <c r="C3" s="91"/>
      <c r="D3" s="91"/>
      <c r="E3" s="91"/>
      <c r="F3" s="88"/>
      <c r="G3" s="92"/>
      <c r="H3" s="93" t="s">
        <v>46</v>
      </c>
      <c r="I3" s="94"/>
      <c r="J3" s="94"/>
      <c r="K3" s="95"/>
      <c r="L3" s="96"/>
      <c r="M3" s="93" t="s">
        <v>47</v>
      </c>
      <c r="N3" s="94"/>
      <c r="O3" s="94"/>
      <c r="P3" s="94"/>
      <c r="Q3" s="96"/>
      <c r="R3" s="92"/>
    </row>
    <row r="4" spans="1:18" x14ac:dyDescent="0.3">
      <c r="A4" s="537" t="s">
        <v>2</v>
      </c>
      <c r="B4" s="535" t="s">
        <v>3</v>
      </c>
      <c r="C4" s="533" t="s">
        <v>4</v>
      </c>
      <c r="D4" s="531" t="s">
        <v>197</v>
      </c>
      <c r="E4" s="531" t="s">
        <v>6</v>
      </c>
      <c r="F4" s="531" t="s">
        <v>7</v>
      </c>
      <c r="G4" s="539" t="s">
        <v>9</v>
      </c>
      <c r="H4" s="97"/>
      <c r="I4" s="88"/>
      <c r="J4" s="88" t="s">
        <v>48</v>
      </c>
      <c r="K4" s="88" t="s">
        <v>49</v>
      </c>
      <c r="L4" s="98" t="s">
        <v>50</v>
      </c>
      <c r="M4" s="97"/>
      <c r="N4" s="88"/>
      <c r="O4" s="88" t="s">
        <v>48</v>
      </c>
      <c r="P4" s="83"/>
      <c r="Q4" s="99" t="s">
        <v>50</v>
      </c>
      <c r="R4" s="124"/>
    </row>
    <row r="5" spans="1:18" ht="15.6" x14ac:dyDescent="0.3">
      <c r="A5" s="538"/>
      <c r="B5" s="536"/>
      <c r="C5" s="534"/>
      <c r="D5" s="532"/>
      <c r="E5" s="532"/>
      <c r="F5" s="532"/>
      <c r="G5" s="540"/>
      <c r="H5" s="100" t="s">
        <v>51</v>
      </c>
      <c r="I5" s="89" t="s">
        <v>52</v>
      </c>
      <c r="J5" s="89" t="s">
        <v>53</v>
      </c>
      <c r="K5" s="89" t="s">
        <v>54</v>
      </c>
      <c r="L5" s="99" t="s">
        <v>55</v>
      </c>
      <c r="M5" s="100" t="s">
        <v>51</v>
      </c>
      <c r="N5" s="89" t="s">
        <v>52</v>
      </c>
      <c r="O5" s="89" t="s">
        <v>53</v>
      </c>
      <c r="P5" s="95" t="s">
        <v>56</v>
      </c>
      <c r="Q5" s="99" t="s">
        <v>55</v>
      </c>
      <c r="R5" s="125" t="s">
        <v>9</v>
      </c>
    </row>
    <row r="6" spans="1:18" x14ac:dyDescent="0.3">
      <c r="A6" s="126"/>
      <c r="B6" s="88"/>
      <c r="C6" s="88"/>
      <c r="D6" s="88"/>
      <c r="E6" s="88"/>
      <c r="F6" s="88"/>
      <c r="G6" s="98"/>
      <c r="H6" s="88"/>
      <c r="I6" s="88"/>
      <c r="J6" s="88"/>
      <c r="K6" s="88"/>
      <c r="L6" s="98"/>
      <c r="M6" s="88"/>
      <c r="N6" s="88"/>
      <c r="O6" s="88"/>
      <c r="P6" s="115"/>
      <c r="Q6" s="98"/>
      <c r="R6" s="98"/>
    </row>
    <row r="7" spans="1:18" x14ac:dyDescent="0.3">
      <c r="A7" s="128">
        <v>1960</v>
      </c>
      <c r="B7" s="116">
        <v>2811</v>
      </c>
      <c r="C7" s="80">
        <v>303</v>
      </c>
      <c r="D7" s="80">
        <v>96</v>
      </c>
      <c r="E7" s="80">
        <v>497</v>
      </c>
      <c r="F7" s="80"/>
      <c r="G7" s="117">
        <v>3707</v>
      </c>
      <c r="H7" s="116">
        <v>114</v>
      </c>
      <c r="I7" s="80">
        <v>4</v>
      </c>
      <c r="J7" s="80">
        <v>58</v>
      </c>
      <c r="K7" s="80"/>
      <c r="L7" s="117">
        <v>176</v>
      </c>
      <c r="M7" s="116">
        <v>14</v>
      </c>
      <c r="N7" s="80">
        <v>3</v>
      </c>
      <c r="O7" s="80">
        <v>150</v>
      </c>
      <c r="P7" s="80"/>
      <c r="Q7" s="117">
        <v>167</v>
      </c>
      <c r="R7" s="127">
        <v>343</v>
      </c>
    </row>
    <row r="8" spans="1:18" x14ac:dyDescent="0.3">
      <c r="A8" s="128">
        <v>1961</v>
      </c>
      <c r="B8" s="116">
        <v>2447</v>
      </c>
      <c r="C8" s="80">
        <v>324</v>
      </c>
      <c r="D8" s="80">
        <v>81</v>
      </c>
      <c r="E8" s="80">
        <v>535</v>
      </c>
      <c r="F8" s="80"/>
      <c r="G8" s="117">
        <v>3387</v>
      </c>
      <c r="H8" s="116">
        <v>169</v>
      </c>
      <c r="I8" s="80">
        <v>6</v>
      </c>
      <c r="J8" s="80">
        <v>60</v>
      </c>
      <c r="K8" s="80"/>
      <c r="L8" s="117">
        <v>235</v>
      </c>
      <c r="M8" s="116">
        <v>7</v>
      </c>
      <c r="N8" s="80">
        <v>2</v>
      </c>
      <c r="O8" s="80">
        <v>173</v>
      </c>
      <c r="P8" s="80"/>
      <c r="Q8" s="117">
        <v>182</v>
      </c>
      <c r="R8" s="127">
        <v>417</v>
      </c>
    </row>
    <row r="9" spans="1:18" x14ac:dyDescent="0.3">
      <c r="A9" s="128">
        <v>1962</v>
      </c>
      <c r="B9" s="116">
        <v>2615</v>
      </c>
      <c r="C9" s="80">
        <v>333</v>
      </c>
      <c r="D9" s="80">
        <v>88</v>
      </c>
      <c r="E9" s="80">
        <v>656</v>
      </c>
      <c r="F9" s="80"/>
      <c r="G9" s="117">
        <v>3692</v>
      </c>
      <c r="H9" s="116">
        <v>182</v>
      </c>
      <c r="I9" s="80">
        <v>16</v>
      </c>
      <c r="J9" s="80">
        <v>57</v>
      </c>
      <c r="K9" s="80"/>
      <c r="L9" s="117">
        <v>255</v>
      </c>
      <c r="M9" s="116">
        <v>8</v>
      </c>
      <c r="N9" s="80">
        <v>2</v>
      </c>
      <c r="O9" s="80">
        <v>154</v>
      </c>
      <c r="P9" s="80"/>
      <c r="Q9" s="117">
        <v>164</v>
      </c>
      <c r="R9" s="127">
        <v>419</v>
      </c>
    </row>
    <row r="10" spans="1:18" x14ac:dyDescent="0.3">
      <c r="A10" s="128">
        <v>1963</v>
      </c>
      <c r="B10" s="116">
        <v>2550</v>
      </c>
      <c r="C10" s="80">
        <v>310</v>
      </c>
      <c r="D10" s="80">
        <v>82</v>
      </c>
      <c r="E10" s="80">
        <v>700</v>
      </c>
      <c r="F10" s="80"/>
      <c r="G10" s="117">
        <v>3642</v>
      </c>
      <c r="H10" s="116">
        <v>131</v>
      </c>
      <c r="I10" s="80">
        <v>6</v>
      </c>
      <c r="J10" s="80">
        <v>60</v>
      </c>
      <c r="K10" s="80"/>
      <c r="L10" s="117">
        <v>197</v>
      </c>
      <c r="M10" s="116">
        <v>8</v>
      </c>
      <c r="N10" s="80">
        <v>5</v>
      </c>
      <c r="O10" s="80">
        <v>152</v>
      </c>
      <c r="P10" s="80"/>
      <c r="Q10" s="117">
        <v>165</v>
      </c>
      <c r="R10" s="127">
        <v>362</v>
      </c>
    </row>
    <row r="11" spans="1:18" x14ac:dyDescent="0.3">
      <c r="A11" s="128">
        <v>1964</v>
      </c>
      <c r="B11" s="116">
        <v>2216</v>
      </c>
      <c r="C11" s="80">
        <v>317</v>
      </c>
      <c r="D11" s="80">
        <v>88</v>
      </c>
      <c r="E11" s="80">
        <v>708</v>
      </c>
      <c r="F11" s="80"/>
      <c r="G11" s="117">
        <v>3329</v>
      </c>
      <c r="H11" s="116">
        <v>100</v>
      </c>
      <c r="I11" s="80">
        <v>7</v>
      </c>
      <c r="J11" s="80">
        <v>109</v>
      </c>
      <c r="K11" s="80"/>
      <c r="L11" s="117">
        <v>216</v>
      </c>
      <c r="M11" s="116">
        <v>22</v>
      </c>
      <c r="N11" s="80">
        <v>3</v>
      </c>
      <c r="O11" s="80">
        <v>150</v>
      </c>
      <c r="P11" s="80"/>
      <c r="Q11" s="117">
        <v>175</v>
      </c>
      <c r="R11" s="127">
        <v>391</v>
      </c>
    </row>
    <row r="12" spans="1:18" x14ac:dyDescent="0.3">
      <c r="A12" s="128">
        <v>1965</v>
      </c>
      <c r="B12" s="116">
        <v>2649</v>
      </c>
      <c r="C12" s="80">
        <v>306</v>
      </c>
      <c r="D12" s="80">
        <v>101</v>
      </c>
      <c r="E12" s="80">
        <v>754</v>
      </c>
      <c r="F12" s="80"/>
      <c r="G12" s="117">
        <v>3810</v>
      </c>
      <c r="H12" s="116">
        <v>177</v>
      </c>
      <c r="I12" s="80">
        <v>9</v>
      </c>
      <c r="J12" s="80">
        <v>107</v>
      </c>
      <c r="K12" s="80"/>
      <c r="L12" s="117">
        <v>293</v>
      </c>
      <c r="M12" s="116">
        <v>14</v>
      </c>
      <c r="N12" s="80">
        <v>1</v>
      </c>
      <c r="O12" s="80">
        <v>199</v>
      </c>
      <c r="P12" s="80"/>
      <c r="Q12" s="117">
        <v>214</v>
      </c>
      <c r="R12" s="127">
        <v>507</v>
      </c>
    </row>
    <row r="13" spans="1:18" x14ac:dyDescent="0.3">
      <c r="A13" s="128">
        <v>1966</v>
      </c>
      <c r="B13" s="116">
        <v>2308</v>
      </c>
      <c r="C13" s="80">
        <v>301</v>
      </c>
      <c r="D13" s="80">
        <v>106</v>
      </c>
      <c r="E13" s="80">
        <v>792</v>
      </c>
      <c r="F13" s="80"/>
      <c r="G13" s="117">
        <v>3507</v>
      </c>
      <c r="H13" s="116">
        <v>179</v>
      </c>
      <c r="I13" s="80">
        <v>9</v>
      </c>
      <c r="J13" s="80">
        <v>96</v>
      </c>
      <c r="K13" s="80"/>
      <c r="L13" s="117">
        <v>284</v>
      </c>
      <c r="M13" s="116">
        <v>10</v>
      </c>
      <c r="N13" s="80">
        <v>3</v>
      </c>
      <c r="O13" s="80">
        <v>185</v>
      </c>
      <c r="P13" s="80"/>
      <c r="Q13" s="117">
        <v>198</v>
      </c>
      <c r="R13" s="127">
        <v>482</v>
      </c>
    </row>
    <row r="14" spans="1:18" x14ac:dyDescent="0.3">
      <c r="A14" s="128">
        <v>1967</v>
      </c>
      <c r="B14" s="116">
        <v>2097</v>
      </c>
      <c r="C14" s="80">
        <v>286</v>
      </c>
      <c r="D14" s="80">
        <v>96</v>
      </c>
      <c r="E14" s="80">
        <v>802</v>
      </c>
      <c r="F14" s="80">
        <v>109</v>
      </c>
      <c r="G14" s="117">
        <v>3390</v>
      </c>
      <c r="H14" s="116">
        <v>162</v>
      </c>
      <c r="I14" s="80">
        <v>14</v>
      </c>
      <c r="J14" s="80">
        <v>104</v>
      </c>
      <c r="K14" s="80"/>
      <c r="L14" s="117">
        <v>280</v>
      </c>
      <c r="M14" s="116">
        <v>7</v>
      </c>
      <c r="N14" s="80">
        <v>5</v>
      </c>
      <c r="O14" s="80">
        <v>191</v>
      </c>
      <c r="P14" s="80"/>
      <c r="Q14" s="117">
        <v>203</v>
      </c>
      <c r="R14" s="127">
        <v>483</v>
      </c>
    </row>
    <row r="15" spans="1:18" x14ac:dyDescent="0.3">
      <c r="A15" s="128">
        <v>1968</v>
      </c>
      <c r="B15" s="116">
        <v>1898</v>
      </c>
      <c r="C15" s="80">
        <v>282</v>
      </c>
      <c r="D15" s="80">
        <v>99</v>
      </c>
      <c r="E15" s="80">
        <v>784</v>
      </c>
      <c r="F15" s="80">
        <v>328</v>
      </c>
      <c r="G15" s="117">
        <v>3391</v>
      </c>
      <c r="H15" s="116">
        <v>300</v>
      </c>
      <c r="I15" s="80">
        <v>14</v>
      </c>
      <c r="J15" s="80">
        <v>89</v>
      </c>
      <c r="K15" s="80"/>
      <c r="L15" s="117">
        <v>403</v>
      </c>
      <c r="M15" s="116">
        <v>15</v>
      </c>
      <c r="N15" s="80">
        <v>13</v>
      </c>
      <c r="O15" s="80">
        <v>509</v>
      </c>
      <c r="P15" s="80"/>
      <c r="Q15" s="117">
        <v>537</v>
      </c>
      <c r="R15" s="127">
        <v>940</v>
      </c>
    </row>
    <row r="16" spans="1:18" x14ac:dyDescent="0.3">
      <c r="A16" s="128">
        <v>1969</v>
      </c>
      <c r="B16" s="116">
        <v>1827</v>
      </c>
      <c r="C16" s="80">
        <v>244</v>
      </c>
      <c r="D16" s="80">
        <v>108</v>
      </c>
      <c r="E16" s="80">
        <v>759</v>
      </c>
      <c r="F16" s="80">
        <v>397</v>
      </c>
      <c r="G16" s="117">
        <v>3335</v>
      </c>
      <c r="H16" s="116">
        <v>171</v>
      </c>
      <c r="I16" s="80">
        <v>44</v>
      </c>
      <c r="J16" s="80">
        <v>105</v>
      </c>
      <c r="K16" s="80"/>
      <c r="L16" s="117">
        <v>320</v>
      </c>
      <c r="M16" s="116">
        <v>15</v>
      </c>
      <c r="N16" s="80">
        <v>5</v>
      </c>
      <c r="O16" s="80">
        <v>466</v>
      </c>
      <c r="P16" s="80"/>
      <c r="Q16" s="117">
        <v>486</v>
      </c>
      <c r="R16" s="127">
        <v>806</v>
      </c>
    </row>
    <row r="17" spans="1:18" x14ac:dyDescent="0.3">
      <c r="A17" s="128">
        <v>1970</v>
      </c>
      <c r="B17" s="116">
        <v>1806</v>
      </c>
      <c r="C17" s="80">
        <v>200</v>
      </c>
      <c r="D17" s="80">
        <v>92</v>
      </c>
      <c r="E17" s="80">
        <v>743</v>
      </c>
      <c r="F17" s="80">
        <v>371</v>
      </c>
      <c r="G17" s="117">
        <v>3212</v>
      </c>
      <c r="H17" s="116">
        <v>60</v>
      </c>
      <c r="I17" s="80">
        <v>30</v>
      </c>
      <c r="J17" s="80">
        <v>63</v>
      </c>
      <c r="K17" s="80"/>
      <c r="L17" s="117">
        <v>153</v>
      </c>
      <c r="M17" s="116">
        <v>12</v>
      </c>
      <c r="N17" s="80">
        <v>11</v>
      </c>
      <c r="O17" s="80">
        <v>272</v>
      </c>
      <c r="P17" s="80"/>
      <c r="Q17" s="117">
        <v>295</v>
      </c>
      <c r="R17" s="127">
        <v>448</v>
      </c>
    </row>
    <row r="18" spans="1:18" x14ac:dyDescent="0.3">
      <c r="A18" s="128">
        <v>1971</v>
      </c>
      <c r="B18" s="116">
        <v>1768</v>
      </c>
      <c r="C18" s="80">
        <v>212</v>
      </c>
      <c r="D18" s="80">
        <v>96</v>
      </c>
      <c r="E18" s="80">
        <v>748</v>
      </c>
      <c r="F18" s="80">
        <v>321</v>
      </c>
      <c r="G18" s="117">
        <v>3145</v>
      </c>
      <c r="H18" s="116">
        <v>49</v>
      </c>
      <c r="I18" s="80">
        <v>36</v>
      </c>
      <c r="J18" s="80">
        <v>34</v>
      </c>
      <c r="K18" s="80"/>
      <c r="L18" s="117">
        <v>119</v>
      </c>
      <c r="M18" s="116">
        <v>3</v>
      </c>
      <c r="N18" s="80">
        <v>22</v>
      </c>
      <c r="O18" s="80">
        <v>323</v>
      </c>
      <c r="P18" s="80"/>
      <c r="Q18" s="117">
        <v>348</v>
      </c>
      <c r="R18" s="127">
        <v>467</v>
      </c>
    </row>
    <row r="19" spans="1:18" x14ac:dyDescent="0.3">
      <c r="A19" s="128">
        <v>1972</v>
      </c>
      <c r="B19" s="116">
        <v>1856</v>
      </c>
      <c r="C19" s="80">
        <v>224</v>
      </c>
      <c r="D19" s="80">
        <v>83</v>
      </c>
      <c r="E19" s="80">
        <v>706</v>
      </c>
      <c r="F19" s="80">
        <v>265</v>
      </c>
      <c r="G19" s="117">
        <v>3134</v>
      </c>
      <c r="H19" s="116">
        <v>79</v>
      </c>
      <c r="I19" s="80">
        <v>97</v>
      </c>
      <c r="J19" s="80">
        <v>87</v>
      </c>
      <c r="K19" s="80"/>
      <c r="L19" s="117">
        <v>263</v>
      </c>
      <c r="M19" s="116">
        <v>7</v>
      </c>
      <c r="N19" s="80">
        <v>19</v>
      </c>
      <c r="O19" s="80">
        <v>435</v>
      </c>
      <c r="P19" s="80"/>
      <c r="Q19" s="117">
        <v>461</v>
      </c>
      <c r="R19" s="129">
        <v>724</v>
      </c>
    </row>
    <row r="20" spans="1:18" x14ac:dyDescent="0.3">
      <c r="A20" s="128">
        <v>1973</v>
      </c>
      <c r="B20" s="116">
        <v>1708</v>
      </c>
      <c r="C20" s="80">
        <v>245</v>
      </c>
      <c r="D20" s="80">
        <v>83</v>
      </c>
      <c r="E20" s="80">
        <v>709</v>
      </c>
      <c r="F20" s="80">
        <v>248</v>
      </c>
      <c r="G20" s="117">
        <v>2993</v>
      </c>
      <c r="H20" s="116">
        <v>46</v>
      </c>
      <c r="I20" s="80">
        <v>165</v>
      </c>
      <c r="J20" s="80">
        <v>100</v>
      </c>
      <c r="K20" s="80"/>
      <c r="L20" s="117">
        <v>311</v>
      </c>
      <c r="M20" s="116">
        <v>6</v>
      </c>
      <c r="N20" s="80">
        <v>36</v>
      </c>
      <c r="O20" s="80">
        <v>366</v>
      </c>
      <c r="P20" s="80"/>
      <c r="Q20" s="117">
        <v>408</v>
      </c>
      <c r="R20" s="127">
        <v>719</v>
      </c>
    </row>
    <row r="21" spans="1:18" x14ac:dyDescent="0.3">
      <c r="A21" s="128">
        <v>1974</v>
      </c>
      <c r="B21" s="116">
        <v>1802</v>
      </c>
      <c r="C21" s="80">
        <v>267</v>
      </c>
      <c r="D21" s="80">
        <v>86</v>
      </c>
      <c r="E21" s="80">
        <v>712</v>
      </c>
      <c r="F21" s="80">
        <v>233</v>
      </c>
      <c r="G21" s="117">
        <v>3100</v>
      </c>
      <c r="H21" s="116">
        <v>58</v>
      </c>
      <c r="I21" s="80">
        <v>179</v>
      </c>
      <c r="J21" s="80">
        <v>212</v>
      </c>
      <c r="K21" s="80"/>
      <c r="L21" s="117">
        <v>449</v>
      </c>
      <c r="M21" s="116">
        <v>7</v>
      </c>
      <c r="N21" s="80">
        <v>21</v>
      </c>
      <c r="O21" s="80">
        <v>265</v>
      </c>
      <c r="P21" s="80"/>
      <c r="Q21" s="117">
        <v>293</v>
      </c>
      <c r="R21" s="127">
        <v>742</v>
      </c>
    </row>
    <row r="22" spans="1:18" x14ac:dyDescent="0.3">
      <c r="A22" s="128">
        <v>1975</v>
      </c>
      <c r="B22" s="116">
        <v>2067</v>
      </c>
      <c r="C22" s="80">
        <v>303</v>
      </c>
      <c r="D22" s="80">
        <v>100</v>
      </c>
      <c r="E22" s="80">
        <v>734</v>
      </c>
      <c r="F22" s="80">
        <v>231</v>
      </c>
      <c r="G22" s="117">
        <v>3435</v>
      </c>
      <c r="H22" s="116">
        <v>105</v>
      </c>
      <c r="I22" s="80">
        <v>261</v>
      </c>
      <c r="J22" s="80">
        <v>222</v>
      </c>
      <c r="K22" s="80"/>
      <c r="L22" s="117">
        <v>588</v>
      </c>
      <c r="M22" s="116">
        <v>6</v>
      </c>
      <c r="N22" s="80">
        <v>15</v>
      </c>
      <c r="O22" s="80">
        <v>236</v>
      </c>
      <c r="P22" s="80"/>
      <c r="Q22" s="117">
        <v>257</v>
      </c>
      <c r="R22" s="127">
        <v>845</v>
      </c>
    </row>
    <row r="23" spans="1:18" x14ac:dyDescent="0.3">
      <c r="A23" s="128">
        <v>1976</v>
      </c>
      <c r="B23" s="116">
        <v>1978</v>
      </c>
      <c r="C23" s="80">
        <v>316</v>
      </c>
      <c r="D23" s="80">
        <v>97</v>
      </c>
      <c r="E23" s="80">
        <v>737</v>
      </c>
      <c r="F23" s="80">
        <v>181</v>
      </c>
      <c r="G23" s="117">
        <v>3309</v>
      </c>
      <c r="H23" s="116">
        <v>106</v>
      </c>
      <c r="I23" s="80">
        <v>264</v>
      </c>
      <c r="J23" s="80">
        <v>169</v>
      </c>
      <c r="K23" s="80"/>
      <c r="L23" s="117">
        <v>539</v>
      </c>
      <c r="M23" s="116">
        <v>17</v>
      </c>
      <c r="N23" s="80">
        <v>8</v>
      </c>
      <c r="O23" s="80">
        <v>223</v>
      </c>
      <c r="P23" s="80"/>
      <c r="Q23" s="117">
        <v>248</v>
      </c>
      <c r="R23" s="127">
        <v>787</v>
      </c>
    </row>
    <row r="24" spans="1:18" x14ac:dyDescent="0.3">
      <c r="A24" s="128">
        <v>1977</v>
      </c>
      <c r="B24" s="116">
        <v>1999</v>
      </c>
      <c r="C24" s="80">
        <v>343</v>
      </c>
      <c r="D24" s="80">
        <v>109</v>
      </c>
      <c r="E24" s="80">
        <v>789</v>
      </c>
      <c r="F24" s="80">
        <v>178</v>
      </c>
      <c r="G24" s="117">
        <v>3418</v>
      </c>
      <c r="H24" s="116">
        <v>98</v>
      </c>
      <c r="I24" s="80">
        <v>220</v>
      </c>
      <c r="J24" s="80">
        <v>188</v>
      </c>
      <c r="K24" s="80"/>
      <c r="L24" s="117">
        <v>506</v>
      </c>
      <c r="M24" s="116">
        <v>24</v>
      </c>
      <c r="N24" s="80">
        <v>19</v>
      </c>
      <c r="O24" s="80">
        <v>129</v>
      </c>
      <c r="P24" s="80"/>
      <c r="Q24" s="117">
        <v>172</v>
      </c>
      <c r="R24" s="127">
        <v>678</v>
      </c>
    </row>
    <row r="25" spans="1:18" x14ac:dyDescent="0.3">
      <c r="A25" s="128">
        <v>1978</v>
      </c>
      <c r="B25" s="116">
        <v>2052</v>
      </c>
      <c r="C25" s="80">
        <v>347</v>
      </c>
      <c r="D25" s="80">
        <v>115</v>
      </c>
      <c r="E25" s="80">
        <v>863</v>
      </c>
      <c r="F25" s="80">
        <v>169</v>
      </c>
      <c r="G25" s="117">
        <v>3546</v>
      </c>
      <c r="H25" s="116">
        <v>123</v>
      </c>
      <c r="I25" s="80">
        <v>223</v>
      </c>
      <c r="J25" s="80">
        <v>232</v>
      </c>
      <c r="K25" s="80"/>
      <c r="L25" s="117">
        <v>578</v>
      </c>
      <c r="M25" s="116">
        <v>21</v>
      </c>
      <c r="N25" s="80">
        <v>15</v>
      </c>
      <c r="O25" s="80">
        <v>179</v>
      </c>
      <c r="P25" s="80"/>
      <c r="Q25" s="117">
        <v>215</v>
      </c>
      <c r="R25" s="127">
        <v>793</v>
      </c>
    </row>
    <row r="26" spans="1:18" x14ac:dyDescent="0.3">
      <c r="A26" s="128">
        <v>1979</v>
      </c>
      <c r="B26" s="116">
        <v>2089</v>
      </c>
      <c r="C26" s="80">
        <v>340</v>
      </c>
      <c r="D26" s="80">
        <v>112</v>
      </c>
      <c r="E26" s="80">
        <v>886</v>
      </c>
      <c r="F26" s="80">
        <v>165</v>
      </c>
      <c r="G26" s="117">
        <v>3592</v>
      </c>
      <c r="H26" s="116">
        <v>120</v>
      </c>
      <c r="I26" s="80">
        <v>235</v>
      </c>
      <c r="J26" s="80">
        <v>182</v>
      </c>
      <c r="K26" s="80"/>
      <c r="L26" s="117">
        <v>537</v>
      </c>
      <c r="M26" s="116">
        <v>35</v>
      </c>
      <c r="N26" s="80">
        <v>20</v>
      </c>
      <c r="O26" s="80">
        <v>211</v>
      </c>
      <c r="P26" s="80"/>
      <c r="Q26" s="117">
        <v>266</v>
      </c>
      <c r="R26" s="127">
        <v>803</v>
      </c>
    </row>
    <row r="27" spans="1:18" x14ac:dyDescent="0.3">
      <c r="A27" s="128">
        <v>1980</v>
      </c>
      <c r="B27" s="116">
        <v>2212</v>
      </c>
      <c r="C27" s="80">
        <v>358</v>
      </c>
      <c r="D27" s="80">
        <v>124</v>
      </c>
      <c r="E27" s="80">
        <v>996</v>
      </c>
      <c r="F27" s="80">
        <v>148</v>
      </c>
      <c r="G27" s="117">
        <v>3838</v>
      </c>
      <c r="H27" s="116">
        <v>241</v>
      </c>
      <c r="I27" s="80">
        <v>203</v>
      </c>
      <c r="J27" s="80">
        <v>206</v>
      </c>
      <c r="K27" s="80"/>
      <c r="L27" s="117">
        <v>650</v>
      </c>
      <c r="M27" s="116">
        <v>30</v>
      </c>
      <c r="N27" s="80">
        <v>12</v>
      </c>
      <c r="O27" s="80">
        <v>260</v>
      </c>
      <c r="P27" s="80"/>
      <c r="Q27" s="117">
        <v>302</v>
      </c>
      <c r="R27" s="127">
        <v>952</v>
      </c>
    </row>
    <row r="28" spans="1:18" x14ac:dyDescent="0.3">
      <c r="A28" s="128">
        <v>1981</v>
      </c>
      <c r="B28" s="116">
        <v>2280</v>
      </c>
      <c r="C28" s="80">
        <v>354</v>
      </c>
      <c r="D28" s="80">
        <v>132</v>
      </c>
      <c r="E28" s="80">
        <v>1080</v>
      </c>
      <c r="F28" s="80">
        <v>174</v>
      </c>
      <c r="G28" s="117">
        <v>4020</v>
      </c>
      <c r="H28" s="116">
        <v>276</v>
      </c>
      <c r="I28" s="80">
        <v>133</v>
      </c>
      <c r="J28" s="80">
        <v>188</v>
      </c>
      <c r="K28" s="80"/>
      <c r="L28" s="117">
        <v>597</v>
      </c>
      <c r="M28" s="116">
        <v>126</v>
      </c>
      <c r="N28" s="80">
        <v>85</v>
      </c>
      <c r="O28" s="80">
        <v>341</v>
      </c>
      <c r="P28" s="80"/>
      <c r="Q28" s="117">
        <v>552</v>
      </c>
      <c r="R28" s="127">
        <v>1149</v>
      </c>
    </row>
    <row r="29" spans="1:18" x14ac:dyDescent="0.3">
      <c r="A29" s="128">
        <v>1982</v>
      </c>
      <c r="B29" s="116">
        <v>2455</v>
      </c>
      <c r="C29" s="80">
        <v>249</v>
      </c>
      <c r="D29" s="80">
        <v>138</v>
      </c>
      <c r="E29" s="80">
        <v>1360</v>
      </c>
      <c r="F29" s="80">
        <v>212</v>
      </c>
      <c r="G29" s="117">
        <v>4414</v>
      </c>
      <c r="H29" s="116">
        <v>263</v>
      </c>
      <c r="I29" s="80">
        <v>145</v>
      </c>
      <c r="J29" s="80">
        <v>120</v>
      </c>
      <c r="K29" s="80">
        <v>19</v>
      </c>
      <c r="L29" s="117">
        <v>547</v>
      </c>
      <c r="M29" s="116">
        <v>64</v>
      </c>
      <c r="N29" s="80">
        <v>46</v>
      </c>
      <c r="O29" s="80">
        <v>248</v>
      </c>
      <c r="P29" s="80"/>
      <c r="Q29" s="117">
        <v>358</v>
      </c>
      <c r="R29" s="127">
        <v>905</v>
      </c>
    </row>
    <row r="30" spans="1:18" x14ac:dyDescent="0.3">
      <c r="A30" s="128">
        <v>1983</v>
      </c>
      <c r="B30" s="116">
        <v>2693</v>
      </c>
      <c r="C30" s="80">
        <v>287</v>
      </c>
      <c r="D30" s="80">
        <v>150</v>
      </c>
      <c r="E30" s="80">
        <v>1446</v>
      </c>
      <c r="F30" s="80">
        <v>222</v>
      </c>
      <c r="G30" s="117">
        <v>4798</v>
      </c>
      <c r="H30" s="116">
        <v>160</v>
      </c>
      <c r="I30" s="80">
        <v>55</v>
      </c>
      <c r="J30" s="80">
        <v>88</v>
      </c>
      <c r="K30" s="80">
        <v>10</v>
      </c>
      <c r="L30" s="117">
        <v>313</v>
      </c>
      <c r="M30" s="116">
        <v>25</v>
      </c>
      <c r="N30" s="80">
        <v>16</v>
      </c>
      <c r="O30" s="80">
        <v>156</v>
      </c>
      <c r="P30" s="80">
        <v>23</v>
      </c>
      <c r="Q30" s="117">
        <v>220</v>
      </c>
      <c r="R30" s="127">
        <v>533</v>
      </c>
    </row>
    <row r="31" spans="1:18" x14ac:dyDescent="0.3">
      <c r="A31" s="128">
        <v>1984</v>
      </c>
      <c r="B31" s="116">
        <v>2610</v>
      </c>
      <c r="C31" s="80">
        <v>294</v>
      </c>
      <c r="D31" s="80">
        <v>144</v>
      </c>
      <c r="E31" s="80">
        <v>1577</v>
      </c>
      <c r="F31" s="80">
        <v>214</v>
      </c>
      <c r="G31" s="117">
        <v>4839</v>
      </c>
      <c r="H31" s="116">
        <v>327</v>
      </c>
      <c r="I31" s="80">
        <v>99</v>
      </c>
      <c r="J31" s="80">
        <v>87</v>
      </c>
      <c r="K31" s="80">
        <v>20</v>
      </c>
      <c r="L31" s="117">
        <v>533</v>
      </c>
      <c r="M31" s="116">
        <v>33</v>
      </c>
      <c r="N31" s="80">
        <v>21</v>
      </c>
      <c r="O31" s="80">
        <v>189</v>
      </c>
      <c r="P31" s="80">
        <v>25</v>
      </c>
      <c r="Q31" s="117">
        <v>268</v>
      </c>
      <c r="R31" s="127">
        <v>801</v>
      </c>
    </row>
    <row r="32" spans="1:18" x14ac:dyDescent="0.3">
      <c r="A32" s="128">
        <v>1985</v>
      </c>
      <c r="B32" s="116">
        <v>2803</v>
      </c>
      <c r="C32" s="80">
        <v>417</v>
      </c>
      <c r="D32" s="80">
        <v>141</v>
      </c>
      <c r="E32" s="80">
        <v>1540</v>
      </c>
      <c r="F32" s="80">
        <v>216</v>
      </c>
      <c r="G32" s="117">
        <v>5117</v>
      </c>
      <c r="H32" s="116">
        <v>227</v>
      </c>
      <c r="I32" s="80">
        <v>84</v>
      </c>
      <c r="J32" s="80">
        <v>90</v>
      </c>
      <c r="K32" s="80">
        <v>18</v>
      </c>
      <c r="L32" s="117">
        <v>419</v>
      </c>
      <c r="M32" s="116">
        <v>16</v>
      </c>
      <c r="N32" s="80">
        <v>2</v>
      </c>
      <c r="O32" s="80">
        <v>192</v>
      </c>
      <c r="P32" s="80">
        <v>11</v>
      </c>
      <c r="Q32" s="117">
        <v>221</v>
      </c>
      <c r="R32" s="127">
        <v>640</v>
      </c>
    </row>
    <row r="33" spans="1:18" x14ac:dyDescent="0.3">
      <c r="A33" s="128">
        <v>1986</v>
      </c>
      <c r="B33" s="116">
        <v>3017</v>
      </c>
      <c r="C33" s="80">
        <v>453</v>
      </c>
      <c r="D33" s="80">
        <v>80</v>
      </c>
      <c r="E33" s="80">
        <v>1509</v>
      </c>
      <c r="F33" s="80">
        <v>184</v>
      </c>
      <c r="G33" s="117">
        <v>5243</v>
      </c>
      <c r="H33" s="116">
        <v>90</v>
      </c>
      <c r="I33" s="80">
        <v>81</v>
      </c>
      <c r="J33" s="80">
        <v>69</v>
      </c>
      <c r="K33" s="80">
        <v>4</v>
      </c>
      <c r="L33" s="117">
        <v>244</v>
      </c>
      <c r="M33" s="116">
        <v>11</v>
      </c>
      <c r="N33" s="80">
        <v>10</v>
      </c>
      <c r="O33" s="80">
        <v>130</v>
      </c>
      <c r="P33" s="80">
        <v>10</v>
      </c>
      <c r="Q33" s="117">
        <v>161</v>
      </c>
      <c r="R33" s="127">
        <v>405</v>
      </c>
    </row>
    <row r="34" spans="1:18" x14ac:dyDescent="0.3">
      <c r="A34" s="128">
        <v>1987</v>
      </c>
      <c r="B34" s="116">
        <v>2850</v>
      </c>
      <c r="C34" s="80">
        <v>363</v>
      </c>
      <c r="D34" s="80">
        <v>130</v>
      </c>
      <c r="E34" s="80">
        <v>1430</v>
      </c>
      <c r="F34" s="80">
        <v>112</v>
      </c>
      <c r="G34" s="117">
        <v>4885</v>
      </c>
      <c r="H34" s="116">
        <v>86</v>
      </c>
      <c r="I34" s="80">
        <v>75</v>
      </c>
      <c r="J34" s="80">
        <v>39</v>
      </c>
      <c r="K34" s="80">
        <v>21</v>
      </c>
      <c r="L34" s="117">
        <v>221</v>
      </c>
      <c r="M34" s="116">
        <v>7</v>
      </c>
      <c r="N34" s="80">
        <v>9</v>
      </c>
      <c r="O34" s="80">
        <v>100</v>
      </c>
      <c r="P34" s="80">
        <v>11</v>
      </c>
      <c r="Q34" s="117">
        <v>127</v>
      </c>
      <c r="R34" s="127">
        <v>348</v>
      </c>
    </row>
    <row r="35" spans="1:18" x14ac:dyDescent="0.3">
      <c r="A35" s="128">
        <v>1988</v>
      </c>
      <c r="B35" s="116">
        <v>2821</v>
      </c>
      <c r="C35" s="80">
        <v>355</v>
      </c>
      <c r="D35" s="80">
        <v>128</v>
      </c>
      <c r="E35" s="80">
        <v>1434</v>
      </c>
      <c r="F35" s="80">
        <v>103</v>
      </c>
      <c r="G35" s="117">
        <v>4841</v>
      </c>
      <c r="H35" s="116">
        <v>72</v>
      </c>
      <c r="I35" s="80">
        <v>54</v>
      </c>
      <c r="J35" s="80">
        <v>46</v>
      </c>
      <c r="K35" s="80">
        <v>12</v>
      </c>
      <c r="L35" s="117">
        <v>184</v>
      </c>
      <c r="M35" s="116">
        <v>10</v>
      </c>
      <c r="N35" s="80">
        <v>19</v>
      </c>
      <c r="O35" s="80">
        <v>100</v>
      </c>
      <c r="P35" s="80">
        <v>9</v>
      </c>
      <c r="Q35" s="117">
        <v>138</v>
      </c>
      <c r="R35" s="127">
        <v>322</v>
      </c>
    </row>
    <row r="36" spans="1:18" x14ac:dyDescent="0.3">
      <c r="A36" s="130">
        <v>1989</v>
      </c>
      <c r="B36" s="131">
        <v>2644</v>
      </c>
      <c r="C36" s="132">
        <v>331</v>
      </c>
      <c r="D36" s="132">
        <v>131</v>
      </c>
      <c r="E36" s="132">
        <v>1377</v>
      </c>
      <c r="F36" s="132">
        <v>112</v>
      </c>
      <c r="G36" s="133">
        <v>4595</v>
      </c>
      <c r="H36" s="131">
        <v>32</v>
      </c>
      <c r="I36" s="132">
        <v>115</v>
      </c>
      <c r="J36" s="132">
        <v>29</v>
      </c>
      <c r="K36" s="132">
        <v>8</v>
      </c>
      <c r="L36" s="133">
        <v>184</v>
      </c>
      <c r="M36" s="131">
        <v>8</v>
      </c>
      <c r="N36" s="132">
        <v>12</v>
      </c>
      <c r="O36" s="132">
        <v>38</v>
      </c>
      <c r="P36" s="132">
        <v>0</v>
      </c>
      <c r="Q36" s="133">
        <v>58</v>
      </c>
      <c r="R36" s="134">
        <v>242</v>
      </c>
    </row>
    <row r="37" spans="1:18" ht="29.4" thickBot="1" x14ac:dyDescent="0.35">
      <c r="A37" s="135"/>
      <c r="B37" s="136"/>
      <c r="C37" s="137"/>
      <c r="D37" s="137"/>
      <c r="E37" s="137"/>
      <c r="F37" s="137"/>
      <c r="G37" s="138"/>
      <c r="H37" s="139" t="s">
        <v>51</v>
      </c>
      <c r="I37" s="140" t="s">
        <v>52</v>
      </c>
      <c r="J37" s="140" t="s">
        <v>57</v>
      </c>
      <c r="K37" s="140" t="s">
        <v>58</v>
      </c>
      <c r="L37" s="141" t="s">
        <v>59</v>
      </c>
      <c r="M37" s="140" t="s">
        <v>60</v>
      </c>
      <c r="N37" s="140" t="s">
        <v>48</v>
      </c>
      <c r="O37" s="140" t="s">
        <v>61</v>
      </c>
      <c r="P37" s="142" t="s">
        <v>55</v>
      </c>
      <c r="Q37" s="81"/>
      <c r="R37" s="81"/>
    </row>
    <row r="38" spans="1:18" x14ac:dyDescent="0.3">
      <c r="A38" s="128">
        <v>1990</v>
      </c>
      <c r="B38" s="116">
        <v>2579</v>
      </c>
      <c r="C38" s="80">
        <v>323</v>
      </c>
      <c r="D38" s="80">
        <v>135</v>
      </c>
      <c r="E38" s="80">
        <v>1356</v>
      </c>
      <c r="F38" s="80">
        <v>118</v>
      </c>
      <c r="G38" s="80">
        <v>4514</v>
      </c>
      <c r="H38" s="116">
        <v>42</v>
      </c>
      <c r="I38" s="143">
        <v>191</v>
      </c>
      <c r="J38" s="143">
        <v>0</v>
      </c>
      <c r="K38" s="143">
        <v>2</v>
      </c>
      <c r="L38" s="143">
        <v>6</v>
      </c>
      <c r="M38" s="143">
        <v>2</v>
      </c>
      <c r="N38" s="143">
        <v>91</v>
      </c>
      <c r="O38" s="143">
        <v>0</v>
      </c>
      <c r="P38" s="144">
        <v>334</v>
      </c>
      <c r="Q38" s="81"/>
      <c r="R38" s="78"/>
    </row>
    <row r="39" spans="1:18" x14ac:dyDescent="0.3">
      <c r="A39" s="128">
        <v>1991</v>
      </c>
      <c r="B39" s="118">
        <v>2534</v>
      </c>
      <c r="C39" s="80">
        <v>310</v>
      </c>
      <c r="D39" s="80">
        <v>123</v>
      </c>
      <c r="E39" s="80">
        <v>1338</v>
      </c>
      <c r="F39" s="80">
        <v>79</v>
      </c>
      <c r="G39" s="80">
        <v>4384</v>
      </c>
      <c r="H39" s="116">
        <v>47</v>
      </c>
      <c r="I39" s="143">
        <v>154</v>
      </c>
      <c r="J39" s="143">
        <v>4</v>
      </c>
      <c r="K39" s="143">
        <v>2</v>
      </c>
      <c r="L39" s="143">
        <v>5</v>
      </c>
      <c r="M39" s="143">
        <v>0</v>
      </c>
      <c r="N39" s="143">
        <v>63</v>
      </c>
      <c r="O39" s="143">
        <v>1</v>
      </c>
      <c r="P39" s="144">
        <v>276</v>
      </c>
      <c r="Q39" s="81"/>
      <c r="R39" s="78"/>
    </row>
    <row r="40" spans="1:18" x14ac:dyDescent="0.3">
      <c r="A40" s="128">
        <v>1992</v>
      </c>
      <c r="B40" s="118">
        <v>2568</v>
      </c>
      <c r="C40" s="80">
        <v>287</v>
      </c>
      <c r="D40" s="80">
        <v>138</v>
      </c>
      <c r="E40" s="80">
        <v>1338</v>
      </c>
      <c r="F40" s="80">
        <v>69</v>
      </c>
      <c r="G40" s="80">
        <v>4400</v>
      </c>
      <c r="H40" s="116">
        <v>38</v>
      </c>
      <c r="I40" s="143">
        <v>151</v>
      </c>
      <c r="J40" s="143">
        <v>0</v>
      </c>
      <c r="K40" s="143">
        <v>3</v>
      </c>
      <c r="L40" s="143">
        <v>0</v>
      </c>
      <c r="M40" s="143">
        <v>2</v>
      </c>
      <c r="N40" s="143">
        <v>65</v>
      </c>
      <c r="O40" s="143">
        <v>6</v>
      </c>
      <c r="P40" s="144">
        <v>265</v>
      </c>
      <c r="Q40" s="81"/>
      <c r="R40" s="78"/>
    </row>
    <row r="41" spans="1:18" x14ac:dyDescent="0.3">
      <c r="A41" s="128">
        <v>1993</v>
      </c>
      <c r="B41" s="118">
        <v>2408</v>
      </c>
      <c r="C41" s="80">
        <v>298</v>
      </c>
      <c r="D41" s="80">
        <v>122</v>
      </c>
      <c r="E41" s="80">
        <v>1287</v>
      </c>
      <c r="F41" s="80">
        <v>56</v>
      </c>
      <c r="G41" s="80">
        <v>4171</v>
      </c>
      <c r="H41" s="116">
        <v>40</v>
      </c>
      <c r="I41" s="143">
        <v>77</v>
      </c>
      <c r="J41" s="143">
        <v>0</v>
      </c>
      <c r="K41" s="143">
        <v>1</v>
      </c>
      <c r="L41" s="143">
        <v>8</v>
      </c>
      <c r="M41" s="143">
        <v>2</v>
      </c>
      <c r="N41" s="143">
        <v>46</v>
      </c>
      <c r="O41" s="143">
        <v>0</v>
      </c>
      <c r="P41" s="144">
        <v>174</v>
      </c>
      <c r="Q41" s="81"/>
      <c r="R41" s="78"/>
    </row>
    <row r="42" spans="1:18" x14ac:dyDescent="0.3">
      <c r="A42" s="128">
        <v>1994</v>
      </c>
      <c r="B42" s="118">
        <v>2324</v>
      </c>
      <c r="C42" s="80">
        <v>272</v>
      </c>
      <c r="D42" s="80">
        <v>136</v>
      </c>
      <c r="E42" s="80">
        <v>1311</v>
      </c>
      <c r="F42" s="80">
        <v>71</v>
      </c>
      <c r="G42" s="80">
        <v>4114</v>
      </c>
      <c r="H42" s="116">
        <v>62</v>
      </c>
      <c r="I42" s="143">
        <v>102</v>
      </c>
      <c r="J42" s="143">
        <v>0</v>
      </c>
      <c r="K42" s="143">
        <v>7</v>
      </c>
      <c r="L42" s="143">
        <v>7</v>
      </c>
      <c r="M42" s="143">
        <v>2</v>
      </c>
      <c r="N42" s="143">
        <v>77</v>
      </c>
      <c r="O42" s="143">
        <v>4</v>
      </c>
      <c r="P42" s="144">
        <v>261</v>
      </c>
      <c r="Q42" s="81"/>
      <c r="R42" s="78"/>
    </row>
    <row r="43" spans="1:18" x14ac:dyDescent="0.3">
      <c r="A43" s="128">
        <v>1995</v>
      </c>
      <c r="B43" s="118">
        <v>2093</v>
      </c>
      <c r="C43" s="80">
        <v>249</v>
      </c>
      <c r="D43" s="80">
        <v>132</v>
      </c>
      <c r="E43" s="80">
        <v>1310</v>
      </c>
      <c r="F43" s="80">
        <v>28</v>
      </c>
      <c r="G43" s="80">
        <v>3812</v>
      </c>
      <c r="H43" s="116">
        <v>56</v>
      </c>
      <c r="I43" s="143">
        <v>88</v>
      </c>
      <c r="J43" s="143">
        <v>0</v>
      </c>
      <c r="K43" s="143">
        <v>2</v>
      </c>
      <c r="L43" s="143">
        <v>3</v>
      </c>
      <c r="M43" s="143">
        <v>3</v>
      </c>
      <c r="N43" s="143">
        <v>54</v>
      </c>
      <c r="O43" s="143">
        <v>5</v>
      </c>
      <c r="P43" s="144">
        <v>211</v>
      </c>
      <c r="Q43" s="81"/>
      <c r="R43" s="78"/>
    </row>
    <row r="44" spans="1:18" x14ac:dyDescent="0.3">
      <c r="A44" s="128">
        <v>1996</v>
      </c>
      <c r="B44" s="119">
        <v>2023</v>
      </c>
      <c r="C44" s="109">
        <v>242</v>
      </c>
      <c r="D44" s="109">
        <v>120</v>
      </c>
      <c r="E44" s="109">
        <v>1271</v>
      </c>
      <c r="F44" s="109">
        <v>49</v>
      </c>
      <c r="G44" s="83">
        <v>3705</v>
      </c>
      <c r="H44" s="116">
        <v>70</v>
      </c>
      <c r="I44" s="143">
        <v>64</v>
      </c>
      <c r="J44" s="143">
        <v>0</v>
      </c>
      <c r="K44" s="143">
        <v>2</v>
      </c>
      <c r="L44" s="143">
        <v>9</v>
      </c>
      <c r="M44" s="143">
        <v>2</v>
      </c>
      <c r="N44" s="143">
        <v>49</v>
      </c>
      <c r="O44" s="143">
        <v>1</v>
      </c>
      <c r="P44" s="144">
        <v>197</v>
      </c>
      <c r="Q44" s="81"/>
      <c r="R44" s="78"/>
    </row>
    <row r="45" spans="1:18" x14ac:dyDescent="0.3">
      <c r="A45" s="128">
        <v>1997</v>
      </c>
      <c r="B45" s="120">
        <v>1967</v>
      </c>
      <c r="C45" s="121">
        <v>235</v>
      </c>
      <c r="D45" s="121">
        <v>117</v>
      </c>
      <c r="E45" s="121">
        <v>1298</v>
      </c>
      <c r="F45" s="121">
        <v>73</v>
      </c>
      <c r="G45" s="121">
        <v>3690</v>
      </c>
      <c r="H45" s="116">
        <v>73</v>
      </c>
      <c r="I45" s="143">
        <v>223</v>
      </c>
      <c r="J45" s="143">
        <v>10</v>
      </c>
      <c r="K45" s="143">
        <v>0</v>
      </c>
      <c r="L45" s="143">
        <v>8</v>
      </c>
      <c r="M45" s="143">
        <v>4</v>
      </c>
      <c r="N45" s="143">
        <v>73</v>
      </c>
      <c r="O45" s="143">
        <v>1</v>
      </c>
      <c r="P45" s="144">
        <v>392</v>
      </c>
      <c r="Q45" s="81"/>
      <c r="R45" s="78"/>
    </row>
    <row r="46" spans="1:18" x14ac:dyDescent="0.3">
      <c r="A46" s="128">
        <v>1998</v>
      </c>
      <c r="B46" s="120">
        <v>1912</v>
      </c>
      <c r="C46" s="121">
        <v>236</v>
      </c>
      <c r="D46" s="121">
        <v>118</v>
      </c>
      <c r="E46" s="121">
        <v>1292</v>
      </c>
      <c r="F46" s="121">
        <v>83</v>
      </c>
      <c r="G46" s="121">
        <v>3641</v>
      </c>
      <c r="H46" s="116">
        <v>63</v>
      </c>
      <c r="I46" s="143">
        <v>144</v>
      </c>
      <c r="J46" s="143">
        <v>21</v>
      </c>
      <c r="K46" s="143">
        <v>0</v>
      </c>
      <c r="L46" s="143">
        <v>18</v>
      </c>
      <c r="M46" s="143">
        <v>1</v>
      </c>
      <c r="N46" s="143">
        <v>66</v>
      </c>
      <c r="O46" s="143">
        <v>3</v>
      </c>
      <c r="P46" s="144">
        <v>316</v>
      </c>
      <c r="Q46" s="81"/>
      <c r="R46" s="78"/>
    </row>
    <row r="47" spans="1:18" x14ac:dyDescent="0.3">
      <c r="A47" s="128">
        <v>1999</v>
      </c>
      <c r="B47" s="120">
        <v>1854</v>
      </c>
      <c r="C47" s="121">
        <v>225</v>
      </c>
      <c r="D47" s="121">
        <v>118</v>
      </c>
      <c r="E47" s="121">
        <v>1265</v>
      </c>
      <c r="F47" s="121">
        <v>72</v>
      </c>
      <c r="G47" s="121">
        <v>3534</v>
      </c>
      <c r="H47" s="116">
        <v>25</v>
      </c>
      <c r="I47" s="143">
        <v>235</v>
      </c>
      <c r="J47" s="143">
        <v>111</v>
      </c>
      <c r="K47" s="143">
        <v>3</v>
      </c>
      <c r="L47" s="143">
        <v>21</v>
      </c>
      <c r="M47" s="143">
        <v>0</v>
      </c>
      <c r="N47" s="143">
        <v>63</v>
      </c>
      <c r="O47" s="143">
        <v>1</v>
      </c>
      <c r="P47" s="144">
        <v>459</v>
      </c>
      <c r="Q47" s="81"/>
      <c r="R47" s="78"/>
    </row>
    <row r="48" spans="1:18" x14ac:dyDescent="0.3">
      <c r="A48" s="128">
        <v>2000</v>
      </c>
      <c r="B48" s="120">
        <v>1891</v>
      </c>
      <c r="C48" s="121">
        <v>229</v>
      </c>
      <c r="D48" s="121">
        <v>125</v>
      </c>
      <c r="E48" s="121">
        <v>1305</v>
      </c>
      <c r="F48" s="121">
        <v>77</v>
      </c>
      <c r="G48" s="121">
        <v>3627</v>
      </c>
      <c r="H48" s="116">
        <v>54</v>
      </c>
      <c r="I48" s="143">
        <v>288</v>
      </c>
      <c r="J48" s="143">
        <v>77</v>
      </c>
      <c r="K48" s="143">
        <v>6</v>
      </c>
      <c r="L48" s="143">
        <v>7</v>
      </c>
      <c r="M48" s="143">
        <v>2</v>
      </c>
      <c r="N48" s="143">
        <v>56</v>
      </c>
      <c r="O48" s="143">
        <v>1</v>
      </c>
      <c r="P48" s="144">
        <v>491</v>
      </c>
      <c r="Q48" s="81"/>
      <c r="R48" s="78"/>
    </row>
    <row r="49" spans="1:36" x14ac:dyDescent="0.3">
      <c r="A49" s="128">
        <v>2001</v>
      </c>
      <c r="B49" s="120">
        <v>1854</v>
      </c>
      <c r="C49" s="121">
        <v>220</v>
      </c>
      <c r="D49" s="121">
        <v>131</v>
      </c>
      <c r="E49" s="121">
        <v>1344</v>
      </c>
      <c r="F49" s="121">
        <v>62</v>
      </c>
      <c r="G49" s="121">
        <v>3611</v>
      </c>
      <c r="H49" s="116">
        <v>95</v>
      </c>
      <c r="I49" s="143">
        <v>297</v>
      </c>
      <c r="J49" s="143">
        <v>48</v>
      </c>
      <c r="K49" s="143">
        <v>1</v>
      </c>
      <c r="L49" s="143">
        <v>13</v>
      </c>
      <c r="M49" s="143">
        <v>2</v>
      </c>
      <c r="N49" s="143">
        <v>81</v>
      </c>
      <c r="O49" s="143">
        <v>4</v>
      </c>
      <c r="P49" s="144">
        <v>541</v>
      </c>
      <c r="Q49" s="81"/>
      <c r="R49" s="78"/>
      <c r="S49" s="81"/>
      <c r="T49" s="81"/>
      <c r="U49" s="81"/>
      <c r="V49" s="81"/>
      <c r="W49" s="81"/>
      <c r="X49" s="81"/>
      <c r="Y49" s="81"/>
      <c r="Z49" s="81"/>
      <c r="AA49" s="81"/>
      <c r="AB49" s="81"/>
      <c r="AC49" s="81"/>
      <c r="AD49" s="81"/>
      <c r="AE49" s="81"/>
      <c r="AF49" s="81"/>
      <c r="AG49" s="81"/>
      <c r="AH49" s="81"/>
      <c r="AI49" s="81"/>
      <c r="AJ49" s="81"/>
    </row>
    <row r="50" spans="1:36" x14ac:dyDescent="0.3">
      <c r="A50" s="145">
        <v>2002</v>
      </c>
      <c r="B50" s="121">
        <v>1765</v>
      </c>
      <c r="C50" s="121">
        <v>215</v>
      </c>
      <c r="D50" s="121">
        <v>130</v>
      </c>
      <c r="E50" s="121">
        <v>1394</v>
      </c>
      <c r="F50" s="121">
        <v>57</v>
      </c>
      <c r="G50" s="121">
        <v>3561</v>
      </c>
      <c r="H50" s="116">
        <v>58</v>
      </c>
      <c r="I50" s="143">
        <v>314</v>
      </c>
      <c r="J50" s="143">
        <v>8</v>
      </c>
      <c r="K50" s="143">
        <v>6</v>
      </c>
      <c r="L50" s="143">
        <v>7</v>
      </c>
      <c r="M50" s="143">
        <v>0</v>
      </c>
      <c r="N50" s="143">
        <v>71</v>
      </c>
      <c r="O50" s="143">
        <v>1</v>
      </c>
      <c r="P50" s="144">
        <v>465</v>
      </c>
      <c r="Q50" s="81"/>
      <c r="R50" s="78"/>
      <c r="S50" s="81"/>
      <c r="T50" s="81"/>
      <c r="U50" s="81"/>
      <c r="V50" s="81"/>
      <c r="W50" s="81"/>
      <c r="X50" s="81"/>
      <c r="Y50" s="81"/>
      <c r="Z50" s="81"/>
      <c r="AA50" s="81"/>
      <c r="AB50" s="81"/>
      <c r="AC50" s="81"/>
      <c r="AD50" s="81"/>
      <c r="AE50" s="81"/>
      <c r="AF50" s="81"/>
      <c r="AG50" s="81"/>
      <c r="AH50" s="81"/>
      <c r="AI50" s="81"/>
      <c r="AJ50" s="81"/>
    </row>
    <row r="51" spans="1:36" x14ac:dyDescent="0.3">
      <c r="A51" s="145">
        <v>2003</v>
      </c>
      <c r="B51" s="121">
        <v>1769</v>
      </c>
      <c r="C51" s="121">
        <v>224</v>
      </c>
      <c r="D51" s="121">
        <v>128</v>
      </c>
      <c r="E51" s="121">
        <v>1434</v>
      </c>
      <c r="F51" s="121">
        <v>52</v>
      </c>
      <c r="G51" s="121">
        <v>3607</v>
      </c>
      <c r="H51" s="116">
        <v>97</v>
      </c>
      <c r="I51" s="143">
        <v>306</v>
      </c>
      <c r="J51" s="143">
        <v>194</v>
      </c>
      <c r="K51" s="143">
        <v>0</v>
      </c>
      <c r="L51" s="143">
        <v>14</v>
      </c>
      <c r="M51" s="143">
        <v>4</v>
      </c>
      <c r="N51" s="143">
        <v>70</v>
      </c>
      <c r="O51" s="143">
        <v>1</v>
      </c>
      <c r="P51" s="144">
        <v>686</v>
      </c>
      <c r="Q51" s="81"/>
      <c r="R51" s="78"/>
      <c r="S51" s="81"/>
      <c r="T51" s="81"/>
      <c r="U51" s="81"/>
      <c r="V51" s="81"/>
      <c r="W51" s="81"/>
      <c r="X51" s="81"/>
      <c r="Y51" s="81"/>
      <c r="Z51" s="81"/>
      <c r="AA51" s="81"/>
      <c r="AB51" s="81"/>
      <c r="AC51" s="81"/>
      <c r="AD51" s="81"/>
      <c r="AE51" s="81"/>
      <c r="AF51" s="81"/>
      <c r="AG51" s="81"/>
      <c r="AH51" s="81"/>
      <c r="AI51" s="81"/>
      <c r="AJ51" s="81"/>
    </row>
    <row r="52" spans="1:36" x14ac:dyDescent="0.3">
      <c r="A52" s="145">
        <v>2004</v>
      </c>
      <c r="B52" s="121">
        <v>1797</v>
      </c>
      <c r="C52" s="121">
        <v>221</v>
      </c>
      <c r="D52" s="121">
        <v>124</v>
      </c>
      <c r="E52" s="121">
        <v>1550</v>
      </c>
      <c r="F52" s="121">
        <v>54</v>
      </c>
      <c r="G52" s="121">
        <v>3746</v>
      </c>
      <c r="H52" s="116">
        <v>148</v>
      </c>
      <c r="I52" s="143">
        <v>375</v>
      </c>
      <c r="J52" s="143">
        <v>43</v>
      </c>
      <c r="K52" s="143">
        <v>0</v>
      </c>
      <c r="L52" s="143">
        <v>1</v>
      </c>
      <c r="M52" s="143">
        <v>2</v>
      </c>
      <c r="N52" s="143">
        <v>54</v>
      </c>
      <c r="O52" s="143">
        <v>5</v>
      </c>
      <c r="P52" s="144">
        <v>628</v>
      </c>
      <c r="Q52" s="81"/>
      <c r="R52" s="78"/>
      <c r="S52" s="81"/>
      <c r="T52" s="81"/>
      <c r="U52" s="81"/>
      <c r="V52" s="81"/>
      <c r="W52" s="81"/>
      <c r="X52" s="81"/>
      <c r="Y52" s="81"/>
      <c r="Z52" s="81"/>
      <c r="AA52" s="81"/>
      <c r="AB52" s="81"/>
      <c r="AC52" s="81"/>
      <c r="AD52" s="81"/>
      <c r="AE52" s="81"/>
      <c r="AF52" s="81"/>
      <c r="AG52" s="81"/>
      <c r="AH52" s="81"/>
      <c r="AI52" s="81"/>
      <c r="AJ52" s="81"/>
    </row>
    <row r="53" spans="1:36" x14ac:dyDescent="0.3">
      <c r="A53" s="145">
        <v>2005</v>
      </c>
      <c r="B53" s="121">
        <v>1826</v>
      </c>
      <c r="C53" s="121">
        <v>220</v>
      </c>
      <c r="D53" s="121">
        <v>130</v>
      </c>
      <c r="E53" s="121">
        <v>1713</v>
      </c>
      <c r="F53" s="121">
        <v>67</v>
      </c>
      <c r="G53" s="121">
        <v>3956</v>
      </c>
      <c r="H53" s="116">
        <v>211</v>
      </c>
      <c r="I53" s="143">
        <v>369</v>
      </c>
      <c r="J53" s="143">
        <v>163</v>
      </c>
      <c r="K53" s="143">
        <v>0</v>
      </c>
      <c r="L53" s="143">
        <v>4</v>
      </c>
      <c r="M53" s="143">
        <v>1</v>
      </c>
      <c r="N53" s="143">
        <v>75</v>
      </c>
      <c r="O53" s="143">
        <v>1</v>
      </c>
      <c r="P53" s="144">
        <v>824</v>
      </c>
      <c r="Q53" s="81"/>
      <c r="R53" s="147"/>
      <c r="S53" s="147"/>
      <c r="T53" s="147"/>
      <c r="U53" s="147"/>
      <c r="V53" s="147"/>
      <c r="W53" s="147"/>
      <c r="X53" s="147"/>
      <c r="Y53" s="147"/>
      <c r="Z53" s="147"/>
      <c r="AA53" s="81"/>
      <c r="AB53" s="81"/>
      <c r="AC53" s="81"/>
      <c r="AD53" s="81"/>
      <c r="AE53" s="81"/>
      <c r="AF53" s="81"/>
      <c r="AG53" s="81"/>
      <c r="AH53" s="81"/>
      <c r="AI53" s="81"/>
      <c r="AJ53" s="81"/>
    </row>
    <row r="54" spans="1:36" x14ac:dyDescent="0.3">
      <c r="A54" s="145">
        <v>2006</v>
      </c>
      <c r="B54" s="121">
        <v>1873</v>
      </c>
      <c r="C54" s="121">
        <v>214</v>
      </c>
      <c r="D54" s="121">
        <v>129</v>
      </c>
      <c r="E54" s="121">
        <v>1877</v>
      </c>
      <c r="F54" s="121">
        <v>70</v>
      </c>
      <c r="G54" s="121">
        <v>4163</v>
      </c>
      <c r="H54" s="116">
        <v>214</v>
      </c>
      <c r="I54" s="143">
        <v>348</v>
      </c>
      <c r="J54" s="143">
        <v>317</v>
      </c>
      <c r="K54" s="143">
        <v>0</v>
      </c>
      <c r="L54" s="143">
        <v>6</v>
      </c>
      <c r="M54" s="143">
        <v>9</v>
      </c>
      <c r="N54" s="143">
        <v>65</v>
      </c>
      <c r="O54" s="143">
        <v>3</v>
      </c>
      <c r="P54" s="144">
        <v>962</v>
      </c>
      <c r="Q54" s="81"/>
      <c r="R54" s="147"/>
      <c r="S54" s="147"/>
      <c r="T54" s="147"/>
      <c r="U54" s="147"/>
      <c r="V54" s="147"/>
      <c r="W54" s="147"/>
      <c r="X54" s="147"/>
      <c r="Y54" s="147"/>
      <c r="Z54" s="147"/>
      <c r="AA54" s="81"/>
      <c r="AB54" s="81"/>
      <c r="AC54" s="81"/>
      <c r="AD54" s="81"/>
      <c r="AE54" s="81"/>
      <c r="AF54" s="81"/>
      <c r="AG54" s="81"/>
      <c r="AH54" s="81"/>
      <c r="AI54" s="81"/>
      <c r="AJ54" s="81"/>
    </row>
    <row r="55" spans="1:36" x14ac:dyDescent="0.3">
      <c r="A55" s="145">
        <v>2007</v>
      </c>
      <c r="B55" s="121">
        <v>1899</v>
      </c>
      <c r="C55" s="121">
        <v>215</v>
      </c>
      <c r="D55" s="121">
        <v>128</v>
      </c>
      <c r="E55" s="121">
        <v>2007</v>
      </c>
      <c r="F55" s="121">
        <v>68</v>
      </c>
      <c r="G55" s="121">
        <v>4317</v>
      </c>
      <c r="H55" s="116">
        <v>190</v>
      </c>
      <c r="I55" s="143">
        <v>399</v>
      </c>
      <c r="J55" s="143">
        <v>62</v>
      </c>
      <c r="K55" s="143">
        <v>0</v>
      </c>
      <c r="L55" s="143">
        <v>2</v>
      </c>
      <c r="M55" s="143">
        <v>10</v>
      </c>
      <c r="N55" s="143">
        <v>64</v>
      </c>
      <c r="O55" s="143">
        <v>3</v>
      </c>
      <c r="P55" s="144">
        <v>730</v>
      </c>
      <c r="Q55" s="81"/>
      <c r="R55" s="147"/>
      <c r="S55" s="147"/>
      <c r="T55" s="147"/>
      <c r="U55" s="147"/>
      <c r="V55" s="147"/>
      <c r="W55" s="147"/>
      <c r="X55" s="147"/>
      <c r="Y55" s="147"/>
      <c r="Z55" s="147"/>
      <c r="AA55" s="81"/>
      <c r="AB55" s="81"/>
      <c r="AC55" s="81"/>
      <c r="AD55" s="81"/>
      <c r="AE55" s="81"/>
      <c r="AF55" s="81"/>
      <c r="AG55" s="81"/>
      <c r="AH55" s="81"/>
      <c r="AI55" s="81"/>
      <c r="AJ55" s="81"/>
    </row>
    <row r="56" spans="1:36" x14ac:dyDescent="0.3">
      <c r="A56" s="145">
        <v>2008</v>
      </c>
      <c r="B56" s="121">
        <v>1972</v>
      </c>
      <c r="C56" s="121">
        <v>227</v>
      </c>
      <c r="D56" s="121">
        <v>128</v>
      </c>
      <c r="E56" s="121">
        <v>2065</v>
      </c>
      <c r="F56" s="121">
        <v>76</v>
      </c>
      <c r="G56" s="121">
        <v>4468</v>
      </c>
      <c r="H56" s="116">
        <v>134</v>
      </c>
      <c r="I56" s="143">
        <v>307</v>
      </c>
      <c r="J56" s="143">
        <v>42</v>
      </c>
      <c r="K56" s="143">
        <v>0</v>
      </c>
      <c r="L56" s="143">
        <v>3</v>
      </c>
      <c r="M56" s="143">
        <v>2</v>
      </c>
      <c r="N56" s="143">
        <v>45</v>
      </c>
      <c r="O56" s="143">
        <v>3</v>
      </c>
      <c r="P56" s="144">
        <v>536</v>
      </c>
      <c r="Q56" s="81"/>
      <c r="R56" s="147"/>
      <c r="S56" s="147"/>
      <c r="T56" s="147"/>
      <c r="U56" s="147"/>
      <c r="V56" s="147"/>
      <c r="W56" s="147"/>
      <c r="X56" s="147"/>
      <c r="Y56" s="147"/>
      <c r="Z56" s="147"/>
      <c r="AA56" s="81"/>
      <c r="AB56" s="81"/>
      <c r="AC56" s="81"/>
      <c r="AD56" s="81"/>
      <c r="AE56" s="81"/>
      <c r="AF56" s="81"/>
      <c r="AG56" s="81"/>
      <c r="AH56" s="81"/>
      <c r="AI56" s="81"/>
      <c r="AJ56" s="81"/>
    </row>
    <row r="57" spans="1:36" x14ac:dyDescent="0.3">
      <c r="A57" s="145">
        <v>2009</v>
      </c>
      <c r="B57" s="121">
        <v>2005</v>
      </c>
      <c r="C57" s="121">
        <v>208</v>
      </c>
      <c r="D57" s="121">
        <v>127</v>
      </c>
      <c r="E57" s="121">
        <v>2053</v>
      </c>
      <c r="F57" s="121">
        <v>57</v>
      </c>
      <c r="G57" s="121">
        <v>4450</v>
      </c>
      <c r="H57" s="116">
        <v>51</v>
      </c>
      <c r="I57" s="143">
        <v>163</v>
      </c>
      <c r="J57" s="143">
        <v>11</v>
      </c>
      <c r="K57" s="143">
        <v>0</v>
      </c>
      <c r="L57" s="143">
        <v>0</v>
      </c>
      <c r="M57" s="143">
        <v>3</v>
      </c>
      <c r="N57" s="143">
        <v>26</v>
      </c>
      <c r="O57" s="143">
        <v>0</v>
      </c>
      <c r="P57" s="144">
        <v>254</v>
      </c>
      <c r="Q57" s="81"/>
      <c r="R57" s="147"/>
      <c r="S57" s="147"/>
      <c r="T57" s="147"/>
      <c r="U57" s="147"/>
      <c r="V57" s="147"/>
      <c r="W57" s="147"/>
      <c r="X57" s="147"/>
      <c r="Y57" s="147"/>
      <c r="Z57" s="147"/>
      <c r="AA57" s="81"/>
      <c r="AB57" s="81"/>
      <c r="AC57" s="81"/>
      <c r="AD57" s="81"/>
      <c r="AE57" s="81"/>
      <c r="AF57" s="81"/>
      <c r="AG57" s="81"/>
      <c r="AH57" s="81"/>
      <c r="AI57" s="81"/>
      <c r="AJ57" s="81"/>
    </row>
    <row r="58" spans="1:36" x14ac:dyDescent="0.3">
      <c r="A58" s="145">
        <v>2010</v>
      </c>
      <c r="B58" s="121">
        <v>2000</v>
      </c>
      <c r="C58" s="121">
        <v>204</v>
      </c>
      <c r="D58" s="121">
        <v>138</v>
      </c>
      <c r="E58" s="121">
        <v>2081</v>
      </c>
      <c r="F58" s="121">
        <v>43</v>
      </c>
      <c r="G58" s="121">
        <v>4466</v>
      </c>
      <c r="H58" s="116">
        <v>88</v>
      </c>
      <c r="I58" s="143">
        <v>154</v>
      </c>
      <c r="J58" s="143">
        <v>2</v>
      </c>
      <c r="K58" s="143">
        <v>0</v>
      </c>
      <c r="L58" s="143">
        <v>0</v>
      </c>
      <c r="M58" s="143">
        <v>0</v>
      </c>
      <c r="N58" s="143">
        <v>19</v>
      </c>
      <c r="O58" s="143">
        <v>0</v>
      </c>
      <c r="P58" s="144">
        <v>263</v>
      </c>
      <c r="Q58" s="81"/>
      <c r="R58" s="147"/>
      <c r="S58" s="147"/>
      <c r="T58" s="147"/>
      <c r="U58" s="147"/>
      <c r="V58" s="147"/>
      <c r="W58" s="147"/>
      <c r="X58" s="147"/>
      <c r="Y58" s="147"/>
      <c r="Z58" s="147"/>
      <c r="AA58" s="81"/>
      <c r="AB58" s="81"/>
      <c r="AC58" s="81"/>
      <c r="AD58" s="81"/>
      <c r="AE58" s="81"/>
      <c r="AF58" s="81"/>
      <c r="AG58" s="81"/>
      <c r="AH58" s="81"/>
      <c r="AI58" s="81"/>
      <c r="AJ58" s="81"/>
    </row>
    <row r="59" spans="1:36" x14ac:dyDescent="0.3">
      <c r="A59" s="145">
        <v>2011</v>
      </c>
      <c r="B59" s="121">
        <v>2050</v>
      </c>
      <c r="C59" s="121">
        <v>204</v>
      </c>
      <c r="D59" s="121">
        <v>140</v>
      </c>
      <c r="E59" s="121">
        <v>2118</v>
      </c>
      <c r="F59" s="121">
        <v>41</v>
      </c>
      <c r="G59" s="121">
        <v>4553</v>
      </c>
      <c r="H59" s="116">
        <v>127</v>
      </c>
      <c r="I59" s="143">
        <v>43</v>
      </c>
      <c r="J59" s="143">
        <v>1</v>
      </c>
      <c r="K59" s="143">
        <v>6</v>
      </c>
      <c r="L59" s="143">
        <v>2</v>
      </c>
      <c r="M59" s="143">
        <v>6</v>
      </c>
      <c r="N59" s="143">
        <v>23</v>
      </c>
      <c r="O59" s="143">
        <v>4</v>
      </c>
      <c r="P59" s="144">
        <v>212</v>
      </c>
      <c r="Q59" s="81"/>
      <c r="R59" s="147"/>
      <c r="S59" s="147"/>
      <c r="T59" s="147"/>
      <c r="U59" s="147"/>
      <c r="V59" s="147"/>
      <c r="W59" s="147"/>
      <c r="X59" s="147"/>
      <c r="Y59" s="147"/>
      <c r="Z59" s="147"/>
      <c r="AA59" s="81"/>
      <c r="AB59" s="81"/>
      <c r="AC59" s="81"/>
      <c r="AD59" s="81"/>
      <c r="AE59" s="81"/>
      <c r="AF59" s="81"/>
      <c r="AG59" s="81"/>
      <c r="AH59" s="81"/>
      <c r="AI59" s="81"/>
      <c r="AJ59" s="81"/>
    </row>
    <row r="60" spans="1:36" x14ac:dyDescent="0.3">
      <c r="A60" s="145">
        <v>2012</v>
      </c>
      <c r="B60" s="121">
        <v>2055</v>
      </c>
      <c r="C60" s="121">
        <v>238</v>
      </c>
      <c r="D60" s="121">
        <v>133</v>
      </c>
      <c r="E60" s="121">
        <v>2285</v>
      </c>
      <c r="F60" s="121">
        <v>40</v>
      </c>
      <c r="G60" s="121">
        <v>4751</v>
      </c>
      <c r="H60" s="116">
        <v>239</v>
      </c>
      <c r="I60" s="143">
        <v>18</v>
      </c>
      <c r="J60" s="143">
        <v>0</v>
      </c>
      <c r="K60" s="143">
        <v>0</v>
      </c>
      <c r="L60" s="143">
        <v>5</v>
      </c>
      <c r="M60" s="143">
        <v>8</v>
      </c>
      <c r="N60" s="143">
        <v>29</v>
      </c>
      <c r="O60" s="143">
        <v>1</v>
      </c>
      <c r="P60" s="144">
        <v>300</v>
      </c>
      <c r="Q60" s="81"/>
      <c r="R60" s="147"/>
      <c r="S60" s="147"/>
      <c r="T60" s="147"/>
      <c r="U60" s="147"/>
      <c r="V60" s="147"/>
      <c r="W60" s="147"/>
      <c r="X60" s="147"/>
      <c r="Y60" s="147"/>
      <c r="Z60" s="147"/>
      <c r="AA60" s="81"/>
      <c r="AB60" s="81"/>
      <c r="AC60" s="81"/>
      <c r="AD60" s="81"/>
      <c r="AE60" s="81"/>
      <c r="AF60" s="81"/>
      <c r="AG60" s="81"/>
      <c r="AH60" s="81"/>
      <c r="AI60" s="81"/>
      <c r="AJ60" s="81"/>
    </row>
    <row r="61" spans="1:36" x14ac:dyDescent="0.3">
      <c r="A61" s="145">
        <v>2013</v>
      </c>
      <c r="B61" s="121">
        <v>2064</v>
      </c>
      <c r="C61" s="121">
        <v>229</v>
      </c>
      <c r="D61" s="121">
        <v>133</v>
      </c>
      <c r="E61" s="121">
        <v>2404</v>
      </c>
      <c r="F61" s="121">
        <v>56</v>
      </c>
      <c r="G61" s="121">
        <v>4886</v>
      </c>
      <c r="H61" s="116">
        <v>185</v>
      </c>
      <c r="I61" s="143">
        <v>10</v>
      </c>
      <c r="J61" s="143">
        <v>1</v>
      </c>
      <c r="K61" s="143">
        <v>0</v>
      </c>
      <c r="L61" s="143">
        <v>3</v>
      </c>
      <c r="M61" s="143">
        <v>1</v>
      </c>
      <c r="N61" s="143">
        <v>20</v>
      </c>
      <c r="O61" s="143">
        <v>2</v>
      </c>
      <c r="P61" s="144">
        <v>220</v>
      </c>
      <c r="Q61" s="81"/>
      <c r="R61" s="147"/>
      <c r="S61" s="147"/>
      <c r="T61" s="147"/>
      <c r="U61" s="147"/>
      <c r="V61" s="147"/>
      <c r="W61" s="147"/>
      <c r="X61" s="147"/>
      <c r="Y61" s="147"/>
      <c r="Z61" s="147"/>
      <c r="AA61" s="81"/>
      <c r="AB61" s="81"/>
      <c r="AC61" s="81"/>
      <c r="AD61" s="81"/>
      <c r="AE61" s="81"/>
      <c r="AF61" s="81"/>
      <c r="AG61" s="81"/>
      <c r="AH61" s="81"/>
      <c r="AI61" s="81"/>
      <c r="AJ61" s="81"/>
    </row>
    <row r="62" spans="1:36" x14ac:dyDescent="0.3">
      <c r="A62" s="145">
        <v>2014</v>
      </c>
      <c r="B62" s="121">
        <v>2066</v>
      </c>
      <c r="C62" s="121">
        <v>217</v>
      </c>
      <c r="D62" s="121">
        <v>134</v>
      </c>
      <c r="E62" s="121">
        <v>2465</v>
      </c>
      <c r="F62" s="121">
        <v>71</v>
      </c>
      <c r="G62" s="121">
        <v>4953</v>
      </c>
      <c r="H62" s="116">
        <v>172</v>
      </c>
      <c r="I62" s="143">
        <v>21</v>
      </c>
      <c r="J62" s="143">
        <v>0</v>
      </c>
      <c r="K62" s="143">
        <v>0</v>
      </c>
      <c r="L62" s="143">
        <v>12</v>
      </c>
      <c r="M62" s="143">
        <v>1</v>
      </c>
      <c r="N62" s="143">
        <v>18</v>
      </c>
      <c r="O62" s="143">
        <v>2</v>
      </c>
      <c r="P62" s="144">
        <v>226</v>
      </c>
      <c r="Q62" s="81"/>
      <c r="R62" s="147"/>
      <c r="S62" s="147"/>
      <c r="T62" s="147"/>
      <c r="U62" s="147"/>
      <c r="V62" s="147"/>
      <c r="W62" s="147"/>
      <c r="X62" s="147"/>
      <c r="Y62" s="147"/>
      <c r="Z62" s="147"/>
      <c r="AA62" s="81"/>
      <c r="AB62" s="81"/>
      <c r="AC62" s="81"/>
      <c r="AD62" s="81"/>
      <c r="AE62" s="81"/>
      <c r="AF62" s="81"/>
      <c r="AG62" s="81"/>
      <c r="AH62" s="81"/>
      <c r="AI62" s="81"/>
      <c r="AJ62" s="81"/>
    </row>
    <row r="63" spans="1:36" x14ac:dyDescent="0.3">
      <c r="A63" s="145">
        <v>2015</v>
      </c>
      <c r="B63" s="121">
        <v>2116</v>
      </c>
      <c r="C63" s="121">
        <v>205</v>
      </c>
      <c r="D63" s="121">
        <v>131</v>
      </c>
      <c r="E63" s="121">
        <v>2409</v>
      </c>
      <c r="F63" s="121">
        <v>86</v>
      </c>
      <c r="G63" s="121">
        <v>4947</v>
      </c>
      <c r="H63" s="116">
        <v>55</v>
      </c>
      <c r="I63" s="143">
        <v>2</v>
      </c>
      <c r="J63" s="143">
        <v>0</v>
      </c>
      <c r="K63" s="143">
        <v>0</v>
      </c>
      <c r="L63" s="143">
        <v>4</v>
      </c>
      <c r="M63" s="143">
        <v>2</v>
      </c>
      <c r="N63" s="143">
        <v>13</v>
      </c>
      <c r="O63" s="143">
        <v>2</v>
      </c>
      <c r="P63" s="144">
        <v>78</v>
      </c>
      <c r="Q63" s="81"/>
      <c r="R63" s="147"/>
      <c r="S63" s="147"/>
      <c r="T63" s="147"/>
      <c r="U63" s="147"/>
      <c r="V63" s="147"/>
      <c r="W63" s="147"/>
      <c r="X63" s="147"/>
      <c r="Y63" s="147"/>
      <c r="Z63" s="147"/>
      <c r="AA63" s="81"/>
      <c r="AB63" s="81"/>
      <c r="AC63" s="81"/>
      <c r="AD63" s="81"/>
      <c r="AE63" s="81"/>
      <c r="AF63" s="81"/>
      <c r="AG63" s="81"/>
      <c r="AH63" s="81"/>
      <c r="AI63" s="81"/>
      <c r="AJ63" s="81"/>
    </row>
    <row r="64" spans="1:36" x14ac:dyDescent="0.3">
      <c r="A64" s="145">
        <v>2016</v>
      </c>
      <c r="B64" s="121">
        <v>2068</v>
      </c>
      <c r="C64" s="121">
        <v>182</v>
      </c>
      <c r="D64" s="121">
        <v>104</v>
      </c>
      <c r="E64" s="121">
        <v>2266</v>
      </c>
      <c r="F64" s="121">
        <v>92</v>
      </c>
      <c r="G64" s="121">
        <v>4712</v>
      </c>
      <c r="H64" s="116">
        <v>4</v>
      </c>
      <c r="I64" s="143">
        <v>2</v>
      </c>
      <c r="J64" s="143">
        <v>0</v>
      </c>
      <c r="K64" s="143">
        <v>0</v>
      </c>
      <c r="L64" s="143">
        <v>1</v>
      </c>
      <c r="M64" s="143">
        <v>1</v>
      </c>
      <c r="N64" s="143">
        <v>4</v>
      </c>
      <c r="O64" s="143">
        <v>0</v>
      </c>
      <c r="P64" s="144">
        <v>12</v>
      </c>
      <c r="Q64" s="81"/>
      <c r="R64" s="147"/>
      <c r="S64" s="147"/>
      <c r="T64" s="147"/>
      <c r="U64" s="147"/>
      <c r="V64" s="147"/>
      <c r="W64" s="147"/>
      <c r="X64" s="147"/>
      <c r="Y64" s="147"/>
      <c r="Z64" s="147"/>
      <c r="AA64" s="81"/>
      <c r="AB64" s="81"/>
      <c r="AC64" s="81"/>
      <c r="AD64" s="81"/>
      <c r="AE64" s="81"/>
      <c r="AF64" s="81"/>
      <c r="AG64" s="81"/>
      <c r="AH64" s="81"/>
      <c r="AI64" s="81"/>
      <c r="AJ64" s="81"/>
    </row>
    <row r="65" spans="1:36" x14ac:dyDescent="0.3">
      <c r="A65" s="146">
        <v>2017</v>
      </c>
      <c r="B65" s="393">
        <v>2024</v>
      </c>
      <c r="C65" s="393">
        <v>169</v>
      </c>
      <c r="D65" s="393">
        <v>115</v>
      </c>
      <c r="E65" s="393">
        <v>2202</v>
      </c>
      <c r="F65" s="393">
        <v>93</v>
      </c>
      <c r="G65" s="393">
        <v>4603</v>
      </c>
      <c r="H65" s="131">
        <v>10</v>
      </c>
      <c r="I65" s="394">
        <v>1</v>
      </c>
      <c r="J65" s="394">
        <v>0</v>
      </c>
      <c r="K65" s="394">
        <v>0</v>
      </c>
      <c r="L65" s="394">
        <v>1</v>
      </c>
      <c r="M65" s="394">
        <v>2</v>
      </c>
      <c r="N65" s="394">
        <v>4</v>
      </c>
      <c r="O65" s="394">
        <v>0</v>
      </c>
      <c r="P65" s="395">
        <v>18</v>
      </c>
      <c r="Q65" s="81"/>
      <c r="R65" s="147"/>
      <c r="S65" s="147"/>
      <c r="T65" s="147"/>
      <c r="U65" s="147"/>
      <c r="V65" s="147"/>
      <c r="W65" s="147"/>
      <c r="X65" s="147"/>
      <c r="Y65" s="147"/>
      <c r="Z65" s="147"/>
      <c r="AA65" s="81"/>
      <c r="AB65" s="81"/>
      <c r="AC65" s="81"/>
      <c r="AD65" s="81"/>
      <c r="AE65" s="81"/>
      <c r="AF65" s="81"/>
      <c r="AG65" s="81"/>
      <c r="AH65" s="81"/>
      <c r="AI65" s="81"/>
      <c r="AJ65" s="81"/>
    </row>
    <row r="66" spans="1:36" ht="15.6" x14ac:dyDescent="0.3">
      <c r="R66" s="148"/>
      <c r="S66" s="149"/>
      <c r="T66" s="149"/>
      <c r="U66" s="148"/>
      <c r="V66" s="149"/>
      <c r="W66" s="148"/>
      <c r="X66" s="147"/>
      <c r="Y66" s="147"/>
      <c r="Z66" s="147"/>
      <c r="AA66" s="81"/>
      <c r="AB66" s="81"/>
      <c r="AC66" s="81"/>
      <c r="AD66" s="81"/>
      <c r="AE66" s="81"/>
      <c r="AF66" s="81"/>
      <c r="AG66" s="81"/>
      <c r="AH66" s="81"/>
      <c r="AI66" s="81"/>
      <c r="AJ66" s="81"/>
    </row>
    <row r="67" spans="1:36" x14ac:dyDescent="0.3">
      <c r="A67" s="86"/>
      <c r="B67" s="81"/>
      <c r="C67" s="81"/>
      <c r="D67" s="81"/>
      <c r="E67" s="81"/>
      <c r="F67" s="81"/>
      <c r="G67" s="81"/>
      <c r="H67" s="80"/>
      <c r="I67" s="80"/>
      <c r="J67" s="80"/>
      <c r="K67" s="80"/>
      <c r="L67" s="80"/>
      <c r="M67" s="80"/>
      <c r="N67" s="80"/>
      <c r="O67" s="80"/>
      <c r="P67" s="80"/>
      <c r="Q67" s="80"/>
      <c r="R67" s="81"/>
      <c r="S67" s="81"/>
      <c r="T67" s="81"/>
      <c r="U67" s="81"/>
      <c r="V67" s="81"/>
      <c r="W67" s="81"/>
      <c r="X67" s="81"/>
      <c r="Y67" s="81"/>
      <c r="Z67" s="81"/>
      <c r="AA67" s="82"/>
      <c r="AB67" s="82"/>
      <c r="AC67" s="82"/>
      <c r="AD67" s="82"/>
      <c r="AE67" s="82"/>
      <c r="AF67" s="82"/>
      <c r="AG67" s="82"/>
      <c r="AH67" s="82"/>
      <c r="AI67" s="82"/>
      <c r="AJ67" s="82"/>
    </row>
    <row r="68" spans="1:36" x14ac:dyDescent="0.3">
      <c r="A68" s="87" t="s">
        <v>62</v>
      </c>
      <c r="B68" s="102"/>
      <c r="C68" s="102"/>
      <c r="D68" s="102"/>
      <c r="E68" s="526" t="s">
        <v>63</v>
      </c>
      <c r="F68" s="527"/>
      <c r="G68" s="527"/>
      <c r="H68" s="526" t="s">
        <v>64</v>
      </c>
      <c r="I68" s="527"/>
      <c r="J68" s="527"/>
      <c r="K68" s="527"/>
      <c r="L68" s="527"/>
      <c r="M68" s="103"/>
      <c r="N68" s="104"/>
      <c r="O68" s="104"/>
      <c r="P68" s="103"/>
      <c r="Q68" s="103"/>
      <c r="R68" s="103"/>
      <c r="S68" s="81"/>
      <c r="T68" s="81"/>
      <c r="U68" s="81"/>
      <c r="V68" s="81"/>
      <c r="W68" s="81"/>
      <c r="X68" s="81"/>
      <c r="Y68" s="81"/>
      <c r="Z68" s="81"/>
      <c r="AA68" s="81"/>
      <c r="AB68" s="81"/>
      <c r="AC68" s="81"/>
      <c r="AD68" s="81"/>
      <c r="AE68" s="81"/>
      <c r="AF68" s="81"/>
      <c r="AG68" s="81"/>
      <c r="AH68" s="81"/>
      <c r="AI68" s="81"/>
      <c r="AJ68" s="81"/>
    </row>
    <row r="69" spans="1:36" ht="42" customHeight="1" x14ac:dyDescent="0.3">
      <c r="A69" s="528" t="s">
        <v>166</v>
      </c>
      <c r="B69" s="527"/>
      <c r="C69" s="527"/>
      <c r="D69" s="527"/>
      <c r="E69" s="527"/>
      <c r="F69" s="527"/>
      <c r="G69" s="527"/>
      <c r="H69" s="527"/>
      <c r="I69" s="527"/>
      <c r="J69" s="527"/>
      <c r="K69" s="527"/>
      <c r="L69" s="527"/>
      <c r="M69" s="527"/>
      <c r="N69" s="527"/>
      <c r="O69" s="527"/>
      <c r="P69" s="527"/>
      <c r="Q69" s="527"/>
      <c r="R69" s="527"/>
      <c r="S69" s="81"/>
      <c r="T69" s="81"/>
      <c r="U69" s="81"/>
      <c r="V69" s="81"/>
      <c r="W69" s="81"/>
      <c r="X69" s="81"/>
      <c r="Y69" s="81"/>
      <c r="Z69" s="81"/>
      <c r="AA69" s="81"/>
      <c r="AB69" s="81"/>
      <c r="AC69" s="81"/>
      <c r="AD69" s="81"/>
      <c r="AE69" s="81"/>
      <c r="AF69" s="81"/>
      <c r="AG69" s="81"/>
      <c r="AH69" s="81"/>
      <c r="AI69" s="81"/>
      <c r="AJ69" s="81"/>
    </row>
    <row r="70" spans="1:36" ht="6.75" customHeight="1" x14ac:dyDescent="0.3">
      <c r="A70" s="105"/>
      <c r="B70" s="101"/>
      <c r="C70" s="102"/>
      <c r="D70" s="102"/>
      <c r="E70" s="102"/>
      <c r="F70" s="102"/>
      <c r="G70" s="102"/>
      <c r="H70" s="106"/>
      <c r="I70" s="106"/>
      <c r="J70" s="106"/>
      <c r="K70" s="106"/>
      <c r="L70" s="106"/>
      <c r="M70" s="106"/>
      <c r="N70" s="106"/>
      <c r="O70" s="106"/>
      <c r="P70" s="106"/>
      <c r="Q70" s="106"/>
      <c r="R70" s="106"/>
      <c r="S70" s="81"/>
      <c r="T70" s="81"/>
      <c r="U70" s="81"/>
      <c r="V70" s="81"/>
      <c r="W70" s="81"/>
      <c r="X70" s="81"/>
      <c r="Y70" s="81"/>
      <c r="Z70" s="81"/>
      <c r="AA70" s="81"/>
      <c r="AB70" s="81"/>
      <c r="AC70" s="81"/>
      <c r="AD70" s="81"/>
      <c r="AE70" s="81"/>
      <c r="AF70" s="81"/>
      <c r="AG70" s="81"/>
      <c r="AH70" s="81"/>
      <c r="AI70" s="81"/>
      <c r="AJ70" s="81"/>
    </row>
    <row r="71" spans="1:36" x14ac:dyDescent="0.3">
      <c r="A71" s="529" t="s">
        <v>205</v>
      </c>
      <c r="B71" s="530"/>
      <c r="C71" s="530"/>
      <c r="D71" s="530"/>
      <c r="E71" s="530"/>
      <c r="F71" s="530"/>
      <c r="G71" s="530"/>
      <c r="H71" s="530"/>
      <c r="I71" s="530"/>
      <c r="J71" s="530"/>
      <c r="K71" s="530"/>
      <c r="L71" s="530"/>
      <c r="M71" s="530"/>
      <c r="N71" s="530"/>
      <c r="O71" s="530"/>
      <c r="P71" s="530"/>
      <c r="Q71" s="530"/>
      <c r="R71" s="530"/>
      <c r="S71" s="81"/>
      <c r="T71" s="81"/>
      <c r="U71" s="81"/>
      <c r="V71" s="81"/>
      <c r="W71" s="81"/>
      <c r="X71" s="81"/>
      <c r="Y71" s="81"/>
      <c r="Z71" s="81"/>
      <c r="AA71" s="81"/>
      <c r="AB71" s="81"/>
      <c r="AC71" s="81"/>
      <c r="AD71" s="81"/>
      <c r="AE71" s="81"/>
      <c r="AF71" s="81"/>
      <c r="AG71" s="81"/>
      <c r="AH71" s="81"/>
      <c r="AI71" s="81"/>
      <c r="AJ71" s="81"/>
    </row>
    <row r="72" spans="1:36" x14ac:dyDescent="0.3">
      <c r="A72" s="107"/>
      <c r="B72" s="84"/>
      <c r="C72" s="108"/>
      <c r="D72" s="108"/>
      <c r="E72" s="108"/>
      <c r="F72" s="108"/>
      <c r="G72" s="108"/>
      <c r="H72" s="108"/>
      <c r="I72" s="108"/>
      <c r="J72" s="108"/>
      <c r="K72" s="108"/>
      <c r="L72" s="108"/>
      <c r="M72" s="108"/>
      <c r="N72" s="108"/>
      <c r="O72" s="108"/>
      <c r="P72" s="108"/>
      <c r="Q72" s="108"/>
      <c r="R72" s="108"/>
    </row>
    <row r="75" spans="1:36" x14ac:dyDescent="0.3">
      <c r="A75" s="78"/>
      <c r="B75" s="78"/>
      <c r="C75" s="78"/>
      <c r="D75" s="79"/>
      <c r="E75" s="79"/>
      <c r="F75" s="79"/>
      <c r="G75" s="79"/>
      <c r="H75" s="79"/>
      <c r="I75" s="79"/>
      <c r="J75" s="78"/>
      <c r="K75" s="78"/>
      <c r="L75" s="78"/>
      <c r="M75" s="78"/>
      <c r="N75" s="78"/>
      <c r="O75" s="78"/>
      <c r="P75" s="78"/>
      <c r="Q75" s="78"/>
      <c r="R75" s="78"/>
    </row>
    <row r="76" spans="1:36" x14ac:dyDescent="0.3">
      <c r="A76" s="78"/>
      <c r="B76" s="78"/>
      <c r="C76" s="78"/>
      <c r="D76" s="109"/>
      <c r="E76" s="79"/>
      <c r="F76" s="79"/>
      <c r="G76" s="79"/>
      <c r="H76" s="79"/>
      <c r="I76" s="79"/>
      <c r="J76" s="78"/>
      <c r="K76" s="78"/>
      <c r="L76" s="78"/>
      <c r="M76" s="78"/>
      <c r="N76" s="78"/>
      <c r="O76" s="78"/>
      <c r="P76" s="78"/>
      <c r="Q76" s="78"/>
      <c r="R76" s="78"/>
    </row>
    <row r="77" spans="1:36" x14ac:dyDescent="0.3">
      <c r="A77" s="78"/>
      <c r="B77" s="78"/>
      <c r="C77" s="78"/>
      <c r="D77" s="109"/>
      <c r="E77" s="79"/>
      <c r="F77" s="79"/>
      <c r="G77" s="79"/>
      <c r="H77" s="79"/>
      <c r="I77" s="79"/>
      <c r="J77" s="78"/>
      <c r="K77" s="78"/>
      <c r="L77" s="78"/>
      <c r="M77" s="78"/>
      <c r="N77" s="78"/>
      <c r="O77" s="78"/>
      <c r="P77" s="78"/>
      <c r="Q77" s="78"/>
      <c r="R77" s="78"/>
    </row>
    <row r="78" spans="1:36" x14ac:dyDescent="0.3">
      <c r="A78" s="78"/>
      <c r="B78" s="78"/>
      <c r="C78" s="78"/>
      <c r="D78" s="78"/>
      <c r="E78" s="109"/>
      <c r="F78" s="79"/>
      <c r="G78" s="79"/>
      <c r="H78" s="79"/>
      <c r="I78" s="79"/>
      <c r="J78" s="78"/>
      <c r="K78" s="78"/>
      <c r="L78" s="78"/>
      <c r="M78" s="78"/>
      <c r="N78" s="78"/>
      <c r="O78" s="78"/>
      <c r="P78" s="78"/>
      <c r="Q78" s="78"/>
      <c r="R78" s="78"/>
    </row>
    <row r="79" spans="1:36" x14ac:dyDescent="0.3">
      <c r="A79" s="78"/>
      <c r="B79" s="78"/>
      <c r="C79" s="78"/>
      <c r="D79" s="78"/>
      <c r="E79" s="109"/>
      <c r="F79" s="79"/>
      <c r="G79" s="79"/>
      <c r="H79" s="79"/>
      <c r="I79" s="79"/>
      <c r="J79" s="78"/>
      <c r="K79" s="78"/>
      <c r="L79" s="78"/>
      <c r="M79" s="78"/>
      <c r="N79" s="78"/>
      <c r="O79" s="78"/>
      <c r="P79" s="78"/>
      <c r="Q79" s="78"/>
      <c r="R79" s="78"/>
    </row>
    <row r="80" spans="1:36" x14ac:dyDescent="0.3">
      <c r="A80" s="78"/>
      <c r="B80" s="78"/>
      <c r="C80" s="78"/>
      <c r="D80" s="79"/>
      <c r="E80" s="109"/>
      <c r="F80" s="79"/>
      <c r="G80" s="79"/>
      <c r="H80" s="78"/>
      <c r="I80" s="79"/>
      <c r="J80" s="78"/>
      <c r="K80" s="78"/>
      <c r="L80" s="78"/>
      <c r="M80" s="78"/>
      <c r="N80" s="78"/>
      <c r="O80" s="78"/>
      <c r="P80" s="78"/>
      <c r="Q80" s="78"/>
      <c r="R80" s="78"/>
    </row>
    <row r="81" spans="1:18" x14ac:dyDescent="0.3">
      <c r="A81" s="78"/>
      <c r="B81" s="78"/>
      <c r="C81" s="78"/>
      <c r="D81" s="78"/>
      <c r="E81" s="109"/>
      <c r="F81" s="78"/>
      <c r="G81" s="78"/>
      <c r="H81" s="78"/>
      <c r="I81" s="78"/>
      <c r="J81" s="78"/>
      <c r="K81" s="78"/>
      <c r="L81" s="78"/>
      <c r="M81" s="78"/>
      <c r="N81" s="78"/>
      <c r="O81" s="78"/>
      <c r="P81" s="78"/>
      <c r="Q81" s="78"/>
      <c r="R81" s="78"/>
    </row>
    <row r="83" spans="1:18" x14ac:dyDescent="0.3">
      <c r="A83" s="78"/>
      <c r="B83" s="78"/>
      <c r="C83" s="109"/>
      <c r="D83" s="109"/>
      <c r="E83" s="109"/>
      <c r="F83" s="109"/>
      <c r="G83" s="109"/>
      <c r="H83" s="78"/>
      <c r="I83" s="78"/>
      <c r="J83" s="78"/>
      <c r="K83" s="78"/>
      <c r="L83" s="78"/>
      <c r="M83" s="78"/>
      <c r="N83" s="78"/>
      <c r="O83" s="78"/>
      <c r="P83" s="78"/>
      <c r="Q83" s="78"/>
      <c r="R83" s="78"/>
    </row>
    <row r="84" spans="1:18" x14ac:dyDescent="0.3">
      <c r="A84" s="78"/>
      <c r="B84" s="85"/>
      <c r="C84" s="78"/>
      <c r="D84" s="78"/>
      <c r="E84" s="78"/>
      <c r="F84" s="78"/>
      <c r="G84" s="78"/>
      <c r="H84" s="78"/>
      <c r="I84" s="78"/>
      <c r="J84" s="78"/>
      <c r="K84" s="78"/>
      <c r="L84" s="78"/>
      <c r="M84" s="78"/>
      <c r="N84" s="78"/>
      <c r="O84" s="78"/>
      <c r="P84" s="78"/>
      <c r="Q84" s="78"/>
      <c r="R84" s="78"/>
    </row>
    <row r="85" spans="1:18" x14ac:dyDescent="0.3">
      <c r="A85" s="78"/>
      <c r="B85" s="78"/>
      <c r="C85" s="109"/>
      <c r="D85" s="78"/>
      <c r="E85" s="78"/>
      <c r="F85" s="79"/>
      <c r="G85" s="78"/>
      <c r="H85" s="78"/>
      <c r="I85" s="78"/>
      <c r="J85" s="78"/>
      <c r="K85" s="78"/>
      <c r="L85" s="78"/>
      <c r="M85" s="78"/>
      <c r="N85" s="78"/>
      <c r="O85" s="78"/>
      <c r="P85" s="78"/>
      <c r="Q85" s="78"/>
      <c r="R85" s="78"/>
    </row>
    <row r="86" spans="1:18" x14ac:dyDescent="0.3">
      <c r="A86" s="78"/>
      <c r="B86" s="79"/>
      <c r="C86" s="79"/>
      <c r="D86" s="109"/>
      <c r="E86" s="109"/>
      <c r="F86" s="109"/>
      <c r="G86" s="109"/>
      <c r="H86" s="78"/>
      <c r="I86" s="78"/>
      <c r="J86" s="78"/>
      <c r="K86" s="78"/>
      <c r="L86" s="78"/>
      <c r="M86" s="78"/>
      <c r="N86" s="78"/>
      <c r="O86" s="78"/>
      <c r="P86" s="78"/>
      <c r="Q86" s="78"/>
      <c r="R86" s="78"/>
    </row>
    <row r="87" spans="1:18" x14ac:dyDescent="0.3">
      <c r="A87" s="78"/>
      <c r="B87" s="79"/>
      <c r="C87" s="79"/>
      <c r="D87" s="79"/>
      <c r="E87" s="79"/>
      <c r="F87" s="79"/>
      <c r="G87" s="78"/>
      <c r="H87" s="78"/>
      <c r="I87" s="78"/>
      <c r="J87" s="78"/>
      <c r="K87" s="78"/>
      <c r="L87" s="78"/>
      <c r="M87" s="78"/>
      <c r="N87" s="78"/>
      <c r="O87" s="78"/>
      <c r="P87" s="78"/>
      <c r="Q87" s="78"/>
      <c r="R87" s="78"/>
    </row>
    <row r="88" spans="1:18" x14ac:dyDescent="0.3">
      <c r="B88" s="79"/>
      <c r="C88" s="79"/>
      <c r="D88" s="79"/>
      <c r="E88" s="79"/>
      <c r="F88" s="79"/>
    </row>
    <row r="89" spans="1:18" x14ac:dyDescent="0.3">
      <c r="B89" s="79"/>
      <c r="C89" s="79"/>
      <c r="D89" s="79"/>
      <c r="E89" s="79"/>
      <c r="F89" s="78"/>
    </row>
  </sheetData>
  <mergeCells count="12">
    <mergeCell ref="A1:R1"/>
    <mergeCell ref="E68:G68"/>
    <mergeCell ref="H68:L68"/>
    <mergeCell ref="A69:R69"/>
    <mergeCell ref="A71:R71"/>
    <mergeCell ref="D4:D5"/>
    <mergeCell ref="E4:E5"/>
    <mergeCell ref="F4:F5"/>
    <mergeCell ref="C4:C5"/>
    <mergeCell ref="B4:B5"/>
    <mergeCell ref="A4:A5"/>
    <mergeCell ref="G4:G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8"/>
  <sheetViews>
    <sheetView workbookViewId="0">
      <pane ySplit="5" topLeftCell="A6" activePane="bottomLeft" state="frozen"/>
      <selection pane="bottomLeft" sqref="A1:L1"/>
    </sheetView>
  </sheetViews>
  <sheetFormatPr defaultRowHeight="13.2" x14ac:dyDescent="0.25"/>
  <cols>
    <col min="1" max="10" width="9.109375" style="154"/>
    <col min="11" max="11" width="10" style="154" customWidth="1"/>
    <col min="12" max="12" width="2" style="154" customWidth="1"/>
    <col min="13" max="266" width="9.109375" style="154"/>
    <col min="267" max="267" width="10" style="154" customWidth="1"/>
    <col min="268" max="268" width="2" style="154" customWidth="1"/>
    <col min="269" max="522" width="9.109375" style="154"/>
    <col min="523" max="523" width="10" style="154" customWidth="1"/>
    <col min="524" max="524" width="2" style="154" customWidth="1"/>
    <col min="525" max="778" width="9.109375" style="154"/>
    <col min="779" max="779" width="10" style="154" customWidth="1"/>
    <col min="780" max="780" width="2" style="154" customWidth="1"/>
    <col min="781" max="1034" width="9.109375" style="154"/>
    <col min="1035" max="1035" width="10" style="154" customWidth="1"/>
    <col min="1036" max="1036" width="2" style="154" customWidth="1"/>
    <col min="1037" max="1290" width="9.109375" style="154"/>
    <col min="1291" max="1291" width="10" style="154" customWidth="1"/>
    <col min="1292" max="1292" width="2" style="154" customWidth="1"/>
    <col min="1293" max="1546" width="9.109375" style="154"/>
    <col min="1547" max="1547" width="10" style="154" customWidth="1"/>
    <col min="1548" max="1548" width="2" style="154" customWidth="1"/>
    <col min="1549" max="1802" width="9.109375" style="154"/>
    <col min="1803" max="1803" width="10" style="154" customWidth="1"/>
    <col min="1804" max="1804" width="2" style="154" customWidth="1"/>
    <col min="1805" max="2058" width="9.109375" style="154"/>
    <col min="2059" max="2059" width="10" style="154" customWidth="1"/>
    <col min="2060" max="2060" width="2" style="154" customWidth="1"/>
    <col min="2061" max="2314" width="9.109375" style="154"/>
    <col min="2315" max="2315" width="10" style="154" customWidth="1"/>
    <col min="2316" max="2316" width="2" style="154" customWidth="1"/>
    <col min="2317" max="2570" width="9.109375" style="154"/>
    <col min="2571" max="2571" width="10" style="154" customWidth="1"/>
    <col min="2572" max="2572" width="2" style="154" customWidth="1"/>
    <col min="2573" max="2826" width="9.109375" style="154"/>
    <col min="2827" max="2827" width="10" style="154" customWidth="1"/>
    <col min="2828" max="2828" width="2" style="154" customWidth="1"/>
    <col min="2829" max="3082" width="9.109375" style="154"/>
    <col min="3083" max="3083" width="10" style="154" customWidth="1"/>
    <col min="3084" max="3084" width="2" style="154" customWidth="1"/>
    <col min="3085" max="3338" width="9.109375" style="154"/>
    <col min="3339" max="3339" width="10" style="154" customWidth="1"/>
    <col min="3340" max="3340" width="2" style="154" customWidth="1"/>
    <col min="3341" max="3594" width="9.109375" style="154"/>
    <col min="3595" max="3595" width="10" style="154" customWidth="1"/>
    <col min="3596" max="3596" width="2" style="154" customWidth="1"/>
    <col min="3597" max="3850" width="9.109375" style="154"/>
    <col min="3851" max="3851" width="10" style="154" customWidth="1"/>
    <col min="3852" max="3852" width="2" style="154" customWidth="1"/>
    <col min="3853" max="4106" width="9.109375" style="154"/>
    <col min="4107" max="4107" width="10" style="154" customWidth="1"/>
    <col min="4108" max="4108" width="2" style="154" customWidth="1"/>
    <col min="4109" max="4362" width="9.109375" style="154"/>
    <col min="4363" max="4363" width="10" style="154" customWidth="1"/>
    <col min="4364" max="4364" width="2" style="154" customWidth="1"/>
    <col min="4365" max="4618" width="9.109375" style="154"/>
    <col min="4619" max="4619" width="10" style="154" customWidth="1"/>
    <col min="4620" max="4620" width="2" style="154" customWidth="1"/>
    <col min="4621" max="4874" width="9.109375" style="154"/>
    <col min="4875" max="4875" width="10" style="154" customWidth="1"/>
    <col min="4876" max="4876" width="2" style="154" customWidth="1"/>
    <col min="4877" max="5130" width="9.109375" style="154"/>
    <col min="5131" max="5131" width="10" style="154" customWidth="1"/>
    <col min="5132" max="5132" width="2" style="154" customWidth="1"/>
    <col min="5133" max="5386" width="9.109375" style="154"/>
    <col min="5387" max="5387" width="10" style="154" customWidth="1"/>
    <col min="5388" max="5388" width="2" style="154" customWidth="1"/>
    <col min="5389" max="5642" width="9.109375" style="154"/>
    <col min="5643" max="5643" width="10" style="154" customWidth="1"/>
    <col min="5644" max="5644" width="2" style="154" customWidth="1"/>
    <col min="5645" max="5898" width="9.109375" style="154"/>
    <col min="5899" max="5899" width="10" style="154" customWidth="1"/>
    <col min="5900" max="5900" width="2" style="154" customWidth="1"/>
    <col min="5901" max="6154" width="9.109375" style="154"/>
    <col min="6155" max="6155" width="10" style="154" customWidth="1"/>
    <col min="6156" max="6156" width="2" style="154" customWidth="1"/>
    <col min="6157" max="6410" width="9.109375" style="154"/>
    <col min="6411" max="6411" width="10" style="154" customWidth="1"/>
    <col min="6412" max="6412" width="2" style="154" customWidth="1"/>
    <col min="6413" max="6666" width="9.109375" style="154"/>
    <col min="6667" max="6667" width="10" style="154" customWidth="1"/>
    <col min="6668" max="6668" width="2" style="154" customWidth="1"/>
    <col min="6669" max="6922" width="9.109375" style="154"/>
    <col min="6923" max="6923" width="10" style="154" customWidth="1"/>
    <col min="6924" max="6924" width="2" style="154" customWidth="1"/>
    <col min="6925" max="7178" width="9.109375" style="154"/>
    <col min="7179" max="7179" width="10" style="154" customWidth="1"/>
    <col min="7180" max="7180" width="2" style="154" customWidth="1"/>
    <col min="7181" max="7434" width="9.109375" style="154"/>
    <col min="7435" max="7435" width="10" style="154" customWidth="1"/>
    <col min="7436" max="7436" width="2" style="154" customWidth="1"/>
    <col min="7437" max="7690" width="9.109375" style="154"/>
    <col min="7691" max="7691" width="10" style="154" customWidth="1"/>
    <col min="7692" max="7692" width="2" style="154" customWidth="1"/>
    <col min="7693" max="7946" width="9.109375" style="154"/>
    <col min="7947" max="7947" width="10" style="154" customWidth="1"/>
    <col min="7948" max="7948" width="2" style="154" customWidth="1"/>
    <col min="7949" max="8202" width="9.109375" style="154"/>
    <col min="8203" max="8203" width="10" style="154" customWidth="1"/>
    <col min="8204" max="8204" width="2" style="154" customWidth="1"/>
    <col min="8205" max="8458" width="9.109375" style="154"/>
    <col min="8459" max="8459" width="10" style="154" customWidth="1"/>
    <col min="8460" max="8460" width="2" style="154" customWidth="1"/>
    <col min="8461" max="8714" width="9.109375" style="154"/>
    <col min="8715" max="8715" width="10" style="154" customWidth="1"/>
    <col min="8716" max="8716" width="2" style="154" customWidth="1"/>
    <col min="8717" max="8970" width="9.109375" style="154"/>
    <col min="8971" max="8971" width="10" style="154" customWidth="1"/>
    <col min="8972" max="8972" width="2" style="154" customWidth="1"/>
    <col min="8973" max="9226" width="9.109375" style="154"/>
    <col min="9227" max="9227" width="10" style="154" customWidth="1"/>
    <col min="9228" max="9228" width="2" style="154" customWidth="1"/>
    <col min="9229" max="9482" width="9.109375" style="154"/>
    <col min="9483" max="9483" width="10" style="154" customWidth="1"/>
    <col min="9484" max="9484" width="2" style="154" customWidth="1"/>
    <col min="9485" max="9738" width="9.109375" style="154"/>
    <col min="9739" max="9739" width="10" style="154" customWidth="1"/>
    <col min="9740" max="9740" width="2" style="154" customWidth="1"/>
    <col min="9741" max="9994" width="9.109375" style="154"/>
    <col min="9995" max="9995" width="10" style="154" customWidth="1"/>
    <col min="9996" max="9996" width="2" style="154" customWidth="1"/>
    <col min="9997" max="10250" width="9.109375" style="154"/>
    <col min="10251" max="10251" width="10" style="154" customWidth="1"/>
    <col min="10252" max="10252" width="2" style="154" customWidth="1"/>
    <col min="10253" max="10506" width="9.109375" style="154"/>
    <col min="10507" max="10507" width="10" style="154" customWidth="1"/>
    <col min="10508" max="10508" width="2" style="154" customWidth="1"/>
    <col min="10509" max="10762" width="9.109375" style="154"/>
    <col min="10763" max="10763" width="10" style="154" customWidth="1"/>
    <col min="10764" max="10764" width="2" style="154" customWidth="1"/>
    <col min="10765" max="11018" width="9.109375" style="154"/>
    <col min="11019" max="11019" width="10" style="154" customWidth="1"/>
    <col min="11020" max="11020" width="2" style="154" customWidth="1"/>
    <col min="11021" max="11274" width="9.109375" style="154"/>
    <col min="11275" max="11275" width="10" style="154" customWidth="1"/>
    <col min="11276" max="11276" width="2" style="154" customWidth="1"/>
    <col min="11277" max="11530" width="9.109375" style="154"/>
    <col min="11531" max="11531" width="10" style="154" customWidth="1"/>
    <col min="11532" max="11532" width="2" style="154" customWidth="1"/>
    <col min="11533" max="11786" width="9.109375" style="154"/>
    <col min="11787" max="11787" width="10" style="154" customWidth="1"/>
    <col min="11788" max="11788" width="2" style="154" customWidth="1"/>
    <col min="11789" max="12042" width="9.109375" style="154"/>
    <col min="12043" max="12043" width="10" style="154" customWidth="1"/>
    <col min="12044" max="12044" width="2" style="154" customWidth="1"/>
    <col min="12045" max="12298" width="9.109375" style="154"/>
    <col min="12299" max="12299" width="10" style="154" customWidth="1"/>
    <col min="12300" max="12300" width="2" style="154" customWidth="1"/>
    <col min="12301" max="12554" width="9.109375" style="154"/>
    <col min="12555" max="12555" width="10" style="154" customWidth="1"/>
    <col min="12556" max="12556" width="2" style="154" customWidth="1"/>
    <col min="12557" max="12810" width="9.109375" style="154"/>
    <col min="12811" max="12811" width="10" style="154" customWidth="1"/>
    <col min="12812" max="12812" width="2" style="154" customWidth="1"/>
    <col min="12813" max="13066" width="9.109375" style="154"/>
    <col min="13067" max="13067" width="10" style="154" customWidth="1"/>
    <col min="13068" max="13068" width="2" style="154" customWidth="1"/>
    <col min="13069" max="13322" width="9.109375" style="154"/>
    <col min="13323" max="13323" width="10" style="154" customWidth="1"/>
    <col min="13324" max="13324" width="2" style="154" customWidth="1"/>
    <col min="13325" max="13578" width="9.109375" style="154"/>
    <col min="13579" max="13579" width="10" style="154" customWidth="1"/>
    <col min="13580" max="13580" width="2" style="154" customWidth="1"/>
    <col min="13581" max="13834" width="9.109375" style="154"/>
    <col min="13835" max="13835" width="10" style="154" customWidth="1"/>
    <col min="13836" max="13836" width="2" style="154" customWidth="1"/>
    <col min="13837" max="14090" width="9.109375" style="154"/>
    <col min="14091" max="14091" width="10" style="154" customWidth="1"/>
    <col min="14092" max="14092" width="2" style="154" customWidth="1"/>
    <col min="14093" max="14346" width="9.109375" style="154"/>
    <col min="14347" max="14347" width="10" style="154" customWidth="1"/>
    <col min="14348" max="14348" width="2" style="154" customWidth="1"/>
    <col min="14349" max="14602" width="9.109375" style="154"/>
    <col min="14603" max="14603" width="10" style="154" customWidth="1"/>
    <col min="14604" max="14604" width="2" style="154" customWidth="1"/>
    <col min="14605" max="14858" width="9.109375" style="154"/>
    <col min="14859" max="14859" width="10" style="154" customWidth="1"/>
    <col min="14860" max="14860" width="2" style="154" customWidth="1"/>
    <col min="14861" max="15114" width="9.109375" style="154"/>
    <col min="15115" max="15115" width="10" style="154" customWidth="1"/>
    <col min="15116" max="15116" width="2" style="154" customWidth="1"/>
    <col min="15117" max="15370" width="9.109375" style="154"/>
    <col min="15371" max="15371" width="10" style="154" customWidth="1"/>
    <col min="15372" max="15372" width="2" style="154" customWidth="1"/>
    <col min="15373" max="15626" width="9.109375" style="154"/>
    <col min="15627" max="15627" width="10" style="154" customWidth="1"/>
    <col min="15628" max="15628" width="2" style="154" customWidth="1"/>
    <col min="15629" max="15882" width="9.109375" style="154"/>
    <col min="15883" max="15883" width="10" style="154" customWidth="1"/>
    <col min="15884" max="15884" width="2" style="154" customWidth="1"/>
    <col min="15885" max="16138" width="9.109375" style="154"/>
    <col min="16139" max="16139" width="10" style="154" customWidth="1"/>
    <col min="16140" max="16140" width="2" style="154" customWidth="1"/>
    <col min="16141" max="16384" width="9.109375" style="154"/>
  </cols>
  <sheetData>
    <row r="1" spans="1:12" s="150" customFormat="1" ht="33" customHeight="1" x14ac:dyDescent="0.3">
      <c r="A1" s="544" t="s">
        <v>209</v>
      </c>
      <c r="B1" s="545"/>
      <c r="C1" s="545"/>
      <c r="D1" s="545"/>
      <c r="E1" s="545"/>
      <c r="F1" s="545"/>
      <c r="G1" s="545"/>
      <c r="H1" s="545"/>
      <c r="I1" s="545"/>
      <c r="J1" s="545"/>
      <c r="K1" s="545"/>
      <c r="L1" s="546"/>
    </row>
    <row r="2" spans="1:12" ht="3" customHeight="1" x14ac:dyDescent="0.3">
      <c r="A2" s="151"/>
      <c r="B2" s="152"/>
      <c r="C2" s="152"/>
      <c r="D2" s="152"/>
      <c r="E2" s="152"/>
      <c r="F2" s="152"/>
      <c r="G2" s="152"/>
      <c r="H2" s="152"/>
      <c r="I2" s="152"/>
      <c r="J2" s="152"/>
      <c r="K2" s="152"/>
      <c r="L2" s="153"/>
    </row>
    <row r="3" spans="1:12" x14ac:dyDescent="0.25">
      <c r="A3" s="155"/>
      <c r="B3" s="547" t="s">
        <v>65</v>
      </c>
      <c r="C3" s="548"/>
      <c r="D3" s="547" t="s">
        <v>66</v>
      </c>
      <c r="E3" s="548"/>
      <c r="F3" s="547" t="s">
        <v>67</v>
      </c>
      <c r="G3" s="548"/>
      <c r="H3" s="547" t="s">
        <v>68</v>
      </c>
      <c r="I3" s="549"/>
      <c r="J3" s="156"/>
      <c r="K3" s="157"/>
      <c r="L3" s="158"/>
    </row>
    <row r="4" spans="1:12" x14ac:dyDescent="0.25">
      <c r="A4" s="159"/>
      <c r="B4" s="550" t="s">
        <v>69</v>
      </c>
      <c r="C4" s="160" t="s">
        <v>70</v>
      </c>
      <c r="D4" s="550" t="s">
        <v>69</v>
      </c>
      <c r="E4" s="160" t="s">
        <v>70</v>
      </c>
      <c r="F4" s="550" t="s">
        <v>69</v>
      </c>
      <c r="G4" s="160" t="s">
        <v>70</v>
      </c>
      <c r="H4" s="550" t="s">
        <v>69</v>
      </c>
      <c r="I4" s="161" t="s">
        <v>70</v>
      </c>
      <c r="J4" s="161"/>
      <c r="K4" s="157"/>
      <c r="L4" s="158"/>
    </row>
    <row r="5" spans="1:12" x14ac:dyDescent="0.25">
      <c r="A5" s="162" t="s">
        <v>2</v>
      </c>
      <c r="B5" s="551"/>
      <c r="C5" s="163" t="s">
        <v>71</v>
      </c>
      <c r="D5" s="551" t="s">
        <v>69</v>
      </c>
      <c r="E5" s="163" t="s">
        <v>71</v>
      </c>
      <c r="F5" s="551" t="s">
        <v>69</v>
      </c>
      <c r="G5" s="163" t="s">
        <v>71</v>
      </c>
      <c r="H5" s="551" t="s">
        <v>69</v>
      </c>
      <c r="I5" s="163" t="s">
        <v>71</v>
      </c>
      <c r="J5" s="163" t="s">
        <v>9</v>
      </c>
      <c r="K5" s="157"/>
      <c r="L5" s="158"/>
    </row>
    <row r="6" spans="1:12" x14ac:dyDescent="0.25">
      <c r="A6" s="164"/>
      <c r="B6" s="165"/>
      <c r="C6" s="166"/>
      <c r="D6" s="165"/>
      <c r="E6" s="166"/>
      <c r="F6" s="165"/>
      <c r="G6" s="166"/>
      <c r="H6" s="165"/>
      <c r="I6" s="166"/>
      <c r="J6" s="167"/>
      <c r="K6" s="158"/>
      <c r="L6" s="158"/>
    </row>
    <row r="7" spans="1:12" x14ac:dyDescent="0.25">
      <c r="A7" s="168">
        <v>1960</v>
      </c>
      <c r="B7" s="169">
        <v>10531</v>
      </c>
      <c r="C7" s="170">
        <v>42.3</v>
      </c>
      <c r="D7" s="169">
        <v>14383</v>
      </c>
      <c r="E7" s="170">
        <v>57.7</v>
      </c>
      <c r="F7" s="171">
        <v>21</v>
      </c>
      <c r="G7" s="170">
        <v>0.1</v>
      </c>
      <c r="H7" s="172"/>
      <c r="I7" s="173"/>
      <c r="J7" s="174">
        <v>24935</v>
      </c>
      <c r="K7" s="157"/>
      <c r="L7" s="158"/>
    </row>
    <row r="8" spans="1:12" x14ac:dyDescent="0.25">
      <c r="A8" s="175">
        <v>1961</v>
      </c>
      <c r="B8" s="169">
        <v>9797</v>
      </c>
      <c r="C8" s="170">
        <v>41</v>
      </c>
      <c r="D8" s="169">
        <v>14038</v>
      </c>
      <c r="E8" s="170">
        <v>58.8</v>
      </c>
      <c r="F8" s="171">
        <v>33</v>
      </c>
      <c r="G8" s="170">
        <v>0.1</v>
      </c>
      <c r="H8" s="172"/>
      <c r="I8" s="173"/>
      <c r="J8" s="176">
        <v>23869</v>
      </c>
      <c r="K8" s="157"/>
      <c r="L8" s="158"/>
    </row>
    <row r="9" spans="1:12" x14ac:dyDescent="0.25">
      <c r="A9" s="175">
        <v>1962</v>
      </c>
      <c r="B9" s="169">
        <v>11175</v>
      </c>
      <c r="C9" s="170">
        <v>39.700000000000003</v>
      </c>
      <c r="D9" s="169">
        <v>16708</v>
      </c>
      <c r="E9" s="170">
        <v>59.4</v>
      </c>
      <c r="F9" s="171">
        <v>266</v>
      </c>
      <c r="G9" s="170">
        <v>0.9</v>
      </c>
      <c r="H9" s="172"/>
      <c r="I9" s="173"/>
      <c r="J9" s="176">
        <v>28149</v>
      </c>
      <c r="K9" s="157"/>
      <c r="L9" s="158"/>
    </row>
    <row r="10" spans="1:12" x14ac:dyDescent="0.25">
      <c r="A10" s="175">
        <v>1963</v>
      </c>
      <c r="B10" s="169">
        <v>11798</v>
      </c>
      <c r="C10" s="170">
        <v>42</v>
      </c>
      <c r="D10" s="169">
        <v>14745</v>
      </c>
      <c r="E10" s="170">
        <v>52.5</v>
      </c>
      <c r="F10" s="169">
        <v>1553</v>
      </c>
      <c r="G10" s="170">
        <v>5.5</v>
      </c>
      <c r="H10" s="172"/>
      <c r="I10" s="173"/>
      <c r="J10" s="176">
        <v>28097</v>
      </c>
      <c r="K10" s="157"/>
      <c r="L10" s="158"/>
    </row>
    <row r="11" spans="1:12" x14ac:dyDescent="0.25">
      <c r="A11" s="175">
        <v>1964</v>
      </c>
      <c r="B11" s="169">
        <v>12292</v>
      </c>
      <c r="C11" s="170">
        <v>38.4</v>
      </c>
      <c r="D11" s="169">
        <v>15714</v>
      </c>
      <c r="E11" s="170">
        <v>49.1</v>
      </c>
      <c r="F11" s="169">
        <v>4002</v>
      </c>
      <c r="G11" s="170">
        <v>12.5</v>
      </c>
      <c r="H11" s="172"/>
      <c r="I11" s="173"/>
      <c r="J11" s="176">
        <v>32007</v>
      </c>
      <c r="K11" s="157"/>
      <c r="L11" s="158"/>
    </row>
    <row r="12" spans="1:12" x14ac:dyDescent="0.25">
      <c r="A12" s="168">
        <v>1965</v>
      </c>
      <c r="B12" s="169">
        <v>11971</v>
      </c>
      <c r="C12" s="170">
        <v>36.200000000000003</v>
      </c>
      <c r="D12" s="169">
        <v>16416</v>
      </c>
      <c r="E12" s="170">
        <v>49.7</v>
      </c>
      <c r="F12" s="169">
        <v>4654</v>
      </c>
      <c r="G12" s="170">
        <v>14.1</v>
      </c>
      <c r="H12" s="172"/>
      <c r="I12" s="173"/>
      <c r="J12" s="176">
        <v>33041</v>
      </c>
      <c r="K12" s="157"/>
      <c r="L12" s="158"/>
    </row>
    <row r="13" spans="1:12" x14ac:dyDescent="0.25">
      <c r="A13" s="175">
        <v>1966</v>
      </c>
      <c r="B13" s="169">
        <v>10626</v>
      </c>
      <c r="C13" s="170">
        <v>31.8</v>
      </c>
      <c r="D13" s="169">
        <v>18120</v>
      </c>
      <c r="E13" s="170">
        <v>54.2</v>
      </c>
      <c r="F13" s="169">
        <v>4684</v>
      </c>
      <c r="G13" s="170">
        <v>14</v>
      </c>
      <c r="H13" s="172"/>
      <c r="I13" s="173"/>
      <c r="J13" s="176">
        <v>33429</v>
      </c>
      <c r="K13" s="157"/>
      <c r="L13" s="158"/>
    </row>
    <row r="14" spans="1:12" x14ac:dyDescent="0.25">
      <c r="A14" s="175">
        <v>1967</v>
      </c>
      <c r="B14" s="169">
        <v>10632</v>
      </c>
      <c r="C14" s="170">
        <v>28.7</v>
      </c>
      <c r="D14" s="169">
        <v>21393</v>
      </c>
      <c r="E14" s="170">
        <v>57.7</v>
      </c>
      <c r="F14" s="169">
        <v>5052</v>
      </c>
      <c r="G14" s="170">
        <v>13.6</v>
      </c>
      <c r="H14" s="172"/>
      <c r="I14" s="173"/>
      <c r="J14" s="176">
        <v>37078</v>
      </c>
      <c r="K14" s="157"/>
      <c r="L14" s="158"/>
    </row>
    <row r="15" spans="1:12" x14ac:dyDescent="0.25">
      <c r="A15" s="175">
        <v>1968</v>
      </c>
      <c r="B15" s="169">
        <v>9690</v>
      </c>
      <c r="C15" s="170">
        <v>23.7</v>
      </c>
      <c r="D15" s="169">
        <v>20915</v>
      </c>
      <c r="E15" s="170">
        <v>51</v>
      </c>
      <c r="F15" s="169">
        <v>10347</v>
      </c>
      <c r="G15" s="170">
        <v>25.2</v>
      </c>
      <c r="H15" s="172"/>
      <c r="I15" s="173"/>
      <c r="J15" s="176">
        <v>40951</v>
      </c>
      <c r="K15" s="157"/>
      <c r="L15" s="158"/>
    </row>
    <row r="16" spans="1:12" x14ac:dyDescent="0.25">
      <c r="A16" s="175">
        <v>1969</v>
      </c>
      <c r="B16" s="169">
        <v>9465</v>
      </c>
      <c r="C16" s="170">
        <v>23.4</v>
      </c>
      <c r="D16" s="169">
        <v>22130</v>
      </c>
      <c r="E16" s="170">
        <v>54.7</v>
      </c>
      <c r="F16" s="169">
        <v>8843</v>
      </c>
      <c r="G16" s="170">
        <v>21.9</v>
      </c>
      <c r="H16" s="172"/>
      <c r="I16" s="173"/>
      <c r="J16" s="176">
        <v>40438</v>
      </c>
      <c r="K16" s="157"/>
      <c r="L16" s="158"/>
    </row>
    <row r="17" spans="1:12" x14ac:dyDescent="0.25">
      <c r="A17" s="168">
        <v>1970</v>
      </c>
      <c r="B17" s="169">
        <v>9080</v>
      </c>
      <c r="C17" s="170">
        <v>21.5</v>
      </c>
      <c r="D17" s="169">
        <v>19342</v>
      </c>
      <c r="E17" s="170">
        <v>45.7</v>
      </c>
      <c r="F17" s="169">
        <v>13908</v>
      </c>
      <c r="G17" s="170">
        <v>32.799999999999997</v>
      </c>
      <c r="H17" s="172"/>
      <c r="I17" s="173"/>
      <c r="J17" s="176">
        <v>42330</v>
      </c>
      <c r="K17" s="157"/>
      <c r="L17" s="158"/>
    </row>
    <row r="18" spans="1:12" x14ac:dyDescent="0.25">
      <c r="A18" s="175">
        <v>1971</v>
      </c>
      <c r="B18" s="169">
        <v>9262</v>
      </c>
      <c r="C18" s="170">
        <v>20.6</v>
      </c>
      <c r="D18" s="169">
        <v>19732</v>
      </c>
      <c r="E18" s="170">
        <v>43.8</v>
      </c>
      <c r="F18" s="169">
        <v>16003</v>
      </c>
      <c r="G18" s="170">
        <v>35.6</v>
      </c>
      <c r="H18" s="172"/>
      <c r="I18" s="173"/>
      <c r="J18" s="176">
        <v>42997</v>
      </c>
      <c r="K18" s="157"/>
      <c r="L18" s="158"/>
    </row>
    <row r="19" spans="1:12" x14ac:dyDescent="0.25">
      <c r="A19" s="175">
        <v>1972</v>
      </c>
      <c r="B19" s="169">
        <v>8194</v>
      </c>
      <c r="C19" s="170">
        <v>16.899999999999999</v>
      </c>
      <c r="D19" s="169">
        <v>19241</v>
      </c>
      <c r="E19" s="170">
        <v>39.6</v>
      </c>
      <c r="F19" s="169">
        <v>21156</v>
      </c>
      <c r="G19" s="170">
        <v>43.5</v>
      </c>
      <c r="H19" s="172"/>
      <c r="I19" s="173"/>
      <c r="J19" s="176">
        <v>48591</v>
      </c>
      <c r="K19" s="157"/>
      <c r="L19" s="158"/>
    </row>
    <row r="20" spans="1:12" x14ac:dyDescent="0.25">
      <c r="A20" s="175">
        <v>1973</v>
      </c>
      <c r="B20" s="169">
        <v>8437</v>
      </c>
      <c r="C20" s="170">
        <v>16.600000000000001</v>
      </c>
      <c r="D20" s="169">
        <v>18235</v>
      </c>
      <c r="E20" s="170">
        <v>35.799999999999997</v>
      </c>
      <c r="F20" s="169">
        <v>24295</v>
      </c>
      <c r="G20" s="170">
        <v>47.7</v>
      </c>
      <c r="H20" s="172"/>
      <c r="I20" s="173"/>
      <c r="J20" s="176">
        <v>50967</v>
      </c>
      <c r="K20" s="157"/>
      <c r="L20" s="158"/>
    </row>
    <row r="21" spans="1:12" x14ac:dyDescent="0.25">
      <c r="A21" s="175">
        <v>1974</v>
      </c>
      <c r="B21" s="169">
        <v>7989</v>
      </c>
      <c r="C21" s="170">
        <v>16.600000000000001</v>
      </c>
      <c r="D21" s="169">
        <v>16949</v>
      </c>
      <c r="E21" s="170">
        <v>35.299999999999997</v>
      </c>
      <c r="F21" s="169">
        <v>23115</v>
      </c>
      <c r="G21" s="170">
        <v>48.1</v>
      </c>
      <c r="H21" s="172"/>
      <c r="I21" s="173"/>
      <c r="J21" s="176">
        <v>48053</v>
      </c>
      <c r="K21" s="157"/>
      <c r="L21" s="158"/>
    </row>
    <row r="22" spans="1:12" x14ac:dyDescent="0.25">
      <c r="A22" s="168">
        <v>1975</v>
      </c>
      <c r="B22" s="169">
        <v>8002</v>
      </c>
      <c r="C22" s="170">
        <v>16.600000000000001</v>
      </c>
      <c r="D22" s="169">
        <v>19465</v>
      </c>
      <c r="E22" s="170">
        <v>40.4</v>
      </c>
      <c r="F22" s="169">
        <v>20690</v>
      </c>
      <c r="G22" s="170">
        <v>43</v>
      </c>
      <c r="H22" s="172"/>
      <c r="I22" s="173"/>
      <c r="J22" s="176">
        <v>48157</v>
      </c>
      <c r="K22" s="157"/>
      <c r="L22" s="158"/>
    </row>
    <row r="23" spans="1:12" x14ac:dyDescent="0.25">
      <c r="A23" s="175">
        <v>1976</v>
      </c>
      <c r="B23" s="169">
        <v>8517</v>
      </c>
      <c r="C23" s="170">
        <v>16.899999999999999</v>
      </c>
      <c r="D23" s="169">
        <v>18311</v>
      </c>
      <c r="E23" s="170">
        <v>36.4</v>
      </c>
      <c r="F23" s="169">
        <v>23494</v>
      </c>
      <c r="G23" s="170">
        <v>46.7</v>
      </c>
      <c r="H23" s="172"/>
      <c r="I23" s="173"/>
      <c r="J23" s="176">
        <v>50322</v>
      </c>
      <c r="K23" s="157"/>
      <c r="L23" s="158"/>
    </row>
    <row r="24" spans="1:12" x14ac:dyDescent="0.25">
      <c r="A24" s="175">
        <v>1977</v>
      </c>
      <c r="B24" s="169">
        <v>8928</v>
      </c>
      <c r="C24" s="170">
        <v>18.5</v>
      </c>
      <c r="D24" s="169">
        <v>18248</v>
      </c>
      <c r="E24" s="170">
        <v>37.799999999999997</v>
      </c>
      <c r="F24" s="169">
        <v>20921</v>
      </c>
      <c r="G24" s="170">
        <v>43.3</v>
      </c>
      <c r="H24" s="177">
        <v>200</v>
      </c>
      <c r="I24" s="178">
        <v>0.4</v>
      </c>
      <c r="J24" s="176">
        <v>48297</v>
      </c>
      <c r="K24" s="157"/>
      <c r="L24" s="158"/>
    </row>
    <row r="25" spans="1:12" x14ac:dyDescent="0.25">
      <c r="A25" s="175">
        <v>1978</v>
      </c>
      <c r="B25" s="169">
        <v>8848</v>
      </c>
      <c r="C25" s="170">
        <v>18.5</v>
      </c>
      <c r="D25" s="169">
        <v>17513</v>
      </c>
      <c r="E25" s="170">
        <v>36.6</v>
      </c>
      <c r="F25" s="169">
        <v>21369</v>
      </c>
      <c r="G25" s="170">
        <v>44.7</v>
      </c>
      <c r="H25" s="177">
        <v>69</v>
      </c>
      <c r="I25" s="178">
        <v>0.1</v>
      </c>
      <c r="J25" s="176">
        <v>47739</v>
      </c>
      <c r="K25" s="157"/>
      <c r="L25" s="158"/>
    </row>
    <row r="26" spans="1:12" x14ac:dyDescent="0.25">
      <c r="A26" s="175">
        <v>1979</v>
      </c>
      <c r="B26" s="169">
        <v>8668</v>
      </c>
      <c r="C26" s="170">
        <v>17.100000000000001</v>
      </c>
      <c r="D26" s="169">
        <v>18368</v>
      </c>
      <c r="E26" s="170">
        <v>36.299999999999997</v>
      </c>
      <c r="F26" s="169">
        <v>23578</v>
      </c>
      <c r="G26" s="170">
        <v>46.6</v>
      </c>
      <c r="H26" s="177">
        <v>6</v>
      </c>
      <c r="I26" s="178">
        <v>0</v>
      </c>
      <c r="J26" s="176">
        <v>50620</v>
      </c>
      <c r="K26" s="157"/>
      <c r="L26" s="158"/>
    </row>
    <row r="27" spans="1:12" x14ac:dyDescent="0.25">
      <c r="A27" s="168">
        <v>1980</v>
      </c>
      <c r="B27" s="169">
        <v>8016</v>
      </c>
      <c r="C27" s="170">
        <v>17.899999999999999</v>
      </c>
      <c r="D27" s="169">
        <v>19050</v>
      </c>
      <c r="E27" s="170">
        <v>42.6</v>
      </c>
      <c r="F27" s="169">
        <v>17627</v>
      </c>
      <c r="G27" s="170">
        <v>39.4</v>
      </c>
      <c r="H27" s="177">
        <v>25</v>
      </c>
      <c r="I27" s="178">
        <v>0.1</v>
      </c>
      <c r="J27" s="176">
        <v>44719</v>
      </c>
      <c r="K27" s="157"/>
      <c r="L27" s="158"/>
    </row>
    <row r="28" spans="1:12" x14ac:dyDescent="0.25">
      <c r="A28" s="175">
        <v>1981</v>
      </c>
      <c r="B28" s="169">
        <v>8691</v>
      </c>
      <c r="C28" s="170">
        <v>22.4</v>
      </c>
      <c r="D28" s="169">
        <v>18298</v>
      </c>
      <c r="E28" s="170">
        <v>47.2</v>
      </c>
      <c r="F28" s="169">
        <v>11797</v>
      </c>
      <c r="G28" s="170">
        <v>30.4</v>
      </c>
      <c r="H28" s="177">
        <v>14</v>
      </c>
      <c r="I28" s="178">
        <v>0</v>
      </c>
      <c r="J28" s="176">
        <v>38801</v>
      </c>
      <c r="K28" s="157"/>
      <c r="L28" s="158"/>
    </row>
    <row r="29" spans="1:12" x14ac:dyDescent="0.25">
      <c r="A29" s="175">
        <v>1982</v>
      </c>
      <c r="B29" s="169">
        <v>8653</v>
      </c>
      <c r="C29" s="170">
        <v>20.5</v>
      </c>
      <c r="D29" s="169">
        <v>18178</v>
      </c>
      <c r="E29" s="170">
        <v>43</v>
      </c>
      <c r="F29" s="169">
        <v>15402</v>
      </c>
      <c r="G29" s="170">
        <v>36.5</v>
      </c>
      <c r="H29" s="177"/>
      <c r="I29" s="178">
        <v>0</v>
      </c>
      <c r="J29" s="176">
        <v>42234</v>
      </c>
      <c r="K29" s="157"/>
      <c r="L29" s="158"/>
    </row>
    <row r="30" spans="1:12" x14ac:dyDescent="0.25">
      <c r="A30" s="175">
        <v>1983</v>
      </c>
      <c r="B30" s="169">
        <v>7120</v>
      </c>
      <c r="C30" s="170">
        <v>16.899999999999999</v>
      </c>
      <c r="D30" s="169">
        <v>19183</v>
      </c>
      <c r="E30" s="170">
        <v>45.7</v>
      </c>
      <c r="F30" s="169">
        <v>15584</v>
      </c>
      <c r="G30" s="170">
        <v>37.200000000000003</v>
      </c>
      <c r="H30" s="177">
        <v>45</v>
      </c>
      <c r="I30" s="178">
        <v>0.1</v>
      </c>
      <c r="J30" s="176">
        <v>41932</v>
      </c>
      <c r="K30" s="157"/>
      <c r="L30" s="158"/>
    </row>
    <row r="31" spans="1:12" x14ac:dyDescent="0.25">
      <c r="A31" s="175">
        <v>1984</v>
      </c>
      <c r="B31" s="169">
        <v>7821</v>
      </c>
      <c r="C31" s="170">
        <v>18.2</v>
      </c>
      <c r="D31" s="169">
        <v>20552</v>
      </c>
      <c r="E31" s="170">
        <v>47.9</v>
      </c>
      <c r="F31" s="169">
        <v>14516</v>
      </c>
      <c r="G31" s="170">
        <v>33.799999999999997</v>
      </c>
      <c r="H31" s="177">
        <v>55</v>
      </c>
      <c r="I31" s="178">
        <v>0</v>
      </c>
      <c r="J31" s="176">
        <v>42945</v>
      </c>
      <c r="K31" s="157"/>
      <c r="L31" s="158"/>
    </row>
    <row r="32" spans="1:12" x14ac:dyDescent="0.25">
      <c r="A32" s="168">
        <v>1985</v>
      </c>
      <c r="B32" s="169">
        <v>7804</v>
      </c>
      <c r="C32" s="170">
        <v>19</v>
      </c>
      <c r="D32" s="169">
        <v>17258</v>
      </c>
      <c r="E32" s="170">
        <v>41.9</v>
      </c>
      <c r="F32" s="169">
        <v>16075</v>
      </c>
      <c r="G32" s="170">
        <v>39.1</v>
      </c>
      <c r="H32" s="177">
        <v>10</v>
      </c>
      <c r="I32" s="178">
        <v>0</v>
      </c>
      <c r="J32" s="176">
        <v>41149</v>
      </c>
      <c r="K32" s="157"/>
      <c r="L32" s="158"/>
    </row>
    <row r="33" spans="1:13" x14ac:dyDescent="0.25">
      <c r="A33" s="175">
        <v>1986</v>
      </c>
      <c r="B33" s="169">
        <v>6019</v>
      </c>
      <c r="C33" s="170">
        <v>14.1</v>
      </c>
      <c r="D33" s="169">
        <v>13795</v>
      </c>
      <c r="E33" s="170">
        <v>32.4</v>
      </c>
      <c r="F33" s="169">
        <v>22778</v>
      </c>
      <c r="G33" s="170">
        <v>53.5</v>
      </c>
      <c r="H33" s="172"/>
      <c r="I33" s="173"/>
      <c r="J33" s="176">
        <v>42593</v>
      </c>
      <c r="K33" s="157"/>
      <c r="L33" s="158"/>
    </row>
    <row r="34" spans="1:13" x14ac:dyDescent="0.25">
      <c r="A34" s="175">
        <v>1987</v>
      </c>
      <c r="B34" s="169">
        <v>4993</v>
      </c>
      <c r="C34" s="170">
        <v>11.6</v>
      </c>
      <c r="D34" s="169">
        <v>13758</v>
      </c>
      <c r="E34" s="170">
        <v>31.9</v>
      </c>
      <c r="F34" s="169">
        <v>24396</v>
      </c>
      <c r="G34" s="170">
        <v>56.5</v>
      </c>
      <c r="H34" s="172"/>
      <c r="I34" s="173"/>
      <c r="J34" s="176">
        <v>43147</v>
      </c>
      <c r="K34" s="157"/>
      <c r="L34" s="158"/>
    </row>
    <row r="35" spans="1:13" x14ac:dyDescent="0.25">
      <c r="A35" s="175">
        <v>1988</v>
      </c>
      <c r="B35" s="169">
        <v>4607</v>
      </c>
      <c r="C35" s="170">
        <v>10.5</v>
      </c>
      <c r="D35" s="169">
        <v>14907</v>
      </c>
      <c r="E35" s="170">
        <v>34</v>
      </c>
      <c r="F35" s="169">
        <v>24306</v>
      </c>
      <c r="G35" s="170">
        <v>55.5</v>
      </c>
      <c r="H35" s="172"/>
      <c r="I35" s="173"/>
      <c r="J35" s="176">
        <v>43820</v>
      </c>
      <c r="K35" s="157"/>
      <c r="L35" s="158"/>
    </row>
    <row r="36" spans="1:13" x14ac:dyDescent="0.25">
      <c r="A36" s="175">
        <v>1989</v>
      </c>
      <c r="B36" s="169">
        <v>4475</v>
      </c>
      <c r="C36" s="170">
        <v>9.6</v>
      </c>
      <c r="D36" s="169">
        <v>16675</v>
      </c>
      <c r="E36" s="170">
        <v>35.799999999999997</v>
      </c>
      <c r="F36" s="169">
        <v>25480</v>
      </c>
      <c r="G36" s="170">
        <v>54.6</v>
      </c>
      <c r="H36" s="172"/>
      <c r="I36" s="173"/>
      <c r="J36" s="176">
        <v>46630</v>
      </c>
      <c r="K36" s="157"/>
      <c r="L36" s="158"/>
    </row>
    <row r="37" spans="1:13" x14ac:dyDescent="0.25">
      <c r="A37" s="168">
        <v>1990</v>
      </c>
      <c r="B37" s="169">
        <v>4057</v>
      </c>
      <c r="C37" s="170">
        <v>8.5</v>
      </c>
      <c r="D37" s="169">
        <v>16431</v>
      </c>
      <c r="E37" s="170">
        <v>34.4</v>
      </c>
      <c r="F37" s="169">
        <v>27271</v>
      </c>
      <c r="G37" s="170">
        <v>57.1</v>
      </c>
      <c r="H37" s="179"/>
      <c r="I37" s="173"/>
      <c r="J37" s="176">
        <v>47760</v>
      </c>
      <c r="K37" s="157"/>
      <c r="L37" s="158"/>
    </row>
    <row r="38" spans="1:13" x14ac:dyDescent="0.25">
      <c r="A38" s="175">
        <v>1991</v>
      </c>
      <c r="B38" s="169">
        <v>4272</v>
      </c>
      <c r="C38" s="170">
        <v>9.1999999999999993</v>
      </c>
      <c r="D38" s="169">
        <v>15031</v>
      </c>
      <c r="E38" s="170">
        <v>32.5</v>
      </c>
      <c r="F38" s="169">
        <v>26991</v>
      </c>
      <c r="G38" s="170">
        <v>58.3</v>
      </c>
      <c r="H38" s="179"/>
      <c r="I38" s="173"/>
      <c r="J38" s="176">
        <v>46294</v>
      </c>
      <c r="K38" s="157"/>
      <c r="L38" s="158"/>
    </row>
    <row r="39" spans="1:13" x14ac:dyDescent="0.25">
      <c r="A39" s="175">
        <v>1992</v>
      </c>
      <c r="B39" s="169">
        <v>3907.44</v>
      </c>
      <c r="C39" s="170">
        <v>8.3425531615079045</v>
      </c>
      <c r="D39" s="169">
        <v>14820.239</v>
      </c>
      <c r="E39" s="170">
        <v>31.64185034799069</v>
      </c>
      <c r="F39" s="169">
        <v>28109.780999999999</v>
      </c>
      <c r="G39" s="170">
        <v>60.015596490501409</v>
      </c>
      <c r="H39" s="179"/>
      <c r="I39" s="173"/>
      <c r="J39" s="176">
        <v>46837.46</v>
      </c>
      <c r="K39" s="157"/>
      <c r="L39" s="180"/>
    </row>
    <row r="40" spans="1:13" x14ac:dyDescent="0.25">
      <c r="A40" s="175">
        <v>1993</v>
      </c>
      <c r="B40" s="169">
        <v>3395.3780000000002</v>
      </c>
      <c r="C40" s="170">
        <v>6.8609413719526637</v>
      </c>
      <c r="D40" s="169">
        <v>15116.355</v>
      </c>
      <c r="E40" s="170">
        <v>30.54517800746294</v>
      </c>
      <c r="F40" s="169">
        <v>30976.781999999999</v>
      </c>
      <c r="G40" s="170">
        <v>62.5938806205844</v>
      </c>
      <c r="H40" s="172"/>
      <c r="I40" s="173"/>
      <c r="J40" s="176">
        <v>49488.514999999999</v>
      </c>
      <c r="K40" s="157"/>
      <c r="L40" s="180"/>
    </row>
    <row r="41" spans="1:13" x14ac:dyDescent="0.25">
      <c r="A41" s="175">
        <v>1994</v>
      </c>
      <c r="B41" s="169">
        <v>3108.9380000000001</v>
      </c>
      <c r="C41" s="170">
        <v>5.9379688192930038</v>
      </c>
      <c r="D41" s="169">
        <v>11864.539000000001</v>
      </c>
      <c r="E41" s="170">
        <v>22.660877327655228</v>
      </c>
      <c r="F41" s="169">
        <v>37383.449999999997</v>
      </c>
      <c r="G41" s="170">
        <v>71.401153853051753</v>
      </c>
      <c r="H41" s="172"/>
      <c r="I41" s="173"/>
      <c r="J41" s="176">
        <v>52356.927000000003</v>
      </c>
      <c r="K41" s="181"/>
      <c r="L41" s="180"/>
    </row>
    <row r="42" spans="1:13" x14ac:dyDescent="0.25">
      <c r="A42" s="175">
        <v>1995</v>
      </c>
      <c r="B42" s="169">
        <v>3041.5650000000001</v>
      </c>
      <c r="C42" s="170">
        <v>5.9196100081173704</v>
      </c>
      <c r="D42" s="169">
        <v>10074.062</v>
      </c>
      <c r="E42" s="170">
        <v>19.606524350982106</v>
      </c>
      <c r="F42" s="169">
        <v>38265.544999999998</v>
      </c>
      <c r="G42" s="170">
        <v>74.473865640900513</v>
      </c>
      <c r="H42" s="179"/>
      <c r="I42" s="173"/>
      <c r="J42" s="176">
        <v>51381.171999999999</v>
      </c>
      <c r="K42" s="181"/>
      <c r="L42" s="180"/>
    </row>
    <row r="43" spans="1:13" x14ac:dyDescent="0.25">
      <c r="A43" s="175">
        <v>1996</v>
      </c>
      <c r="B43" s="169">
        <v>3033.4090000000001</v>
      </c>
      <c r="C43" s="170">
        <v>5.4884659598603518</v>
      </c>
      <c r="D43" s="169">
        <v>9686.3719999999994</v>
      </c>
      <c r="E43" s="170">
        <v>17.525933033278545</v>
      </c>
      <c r="F43" s="169">
        <v>42549.014000000003</v>
      </c>
      <c r="G43" s="170">
        <v>76.985601006861117</v>
      </c>
      <c r="H43" s="179"/>
      <c r="I43" s="173"/>
      <c r="J43" s="176">
        <v>55268.794999999998</v>
      </c>
      <c r="K43" s="181"/>
      <c r="L43" s="180"/>
    </row>
    <row r="44" spans="1:13" x14ac:dyDescent="0.25">
      <c r="A44" s="175">
        <v>1997</v>
      </c>
      <c r="B44" s="169">
        <v>3177.7910000000002</v>
      </c>
      <c r="C44" s="170">
        <v>5.7449985034542044</v>
      </c>
      <c r="D44" s="169">
        <v>12840.484</v>
      </c>
      <c r="E44" s="170">
        <v>23.213786357764764</v>
      </c>
      <c r="F44" s="169">
        <v>39295.769</v>
      </c>
      <c r="G44" s="170">
        <v>71.041215138781027</v>
      </c>
      <c r="H44" s="179"/>
      <c r="I44" s="173"/>
      <c r="J44" s="176">
        <v>55314.044000000002</v>
      </c>
      <c r="K44" s="181"/>
      <c r="L44" s="180"/>
    </row>
    <row r="45" spans="1:13" x14ac:dyDescent="0.25">
      <c r="A45" s="175">
        <v>1998</v>
      </c>
      <c r="B45" s="169">
        <v>3202.73</v>
      </c>
      <c r="C45" s="170">
        <v>5.7479980097292387</v>
      </c>
      <c r="D45" s="169">
        <v>13067.038</v>
      </c>
      <c r="E45" s="170">
        <v>23.451651689982089</v>
      </c>
      <c r="F45" s="169">
        <v>39449.284</v>
      </c>
      <c r="G45" s="170">
        <v>70.800350300288656</v>
      </c>
      <c r="H45" s="172"/>
      <c r="I45" s="173"/>
      <c r="J45" s="176">
        <v>55719.052000000003</v>
      </c>
      <c r="K45" s="181"/>
      <c r="L45" s="180"/>
      <c r="M45" s="182"/>
    </row>
    <row r="46" spans="1:13" x14ac:dyDescent="0.25">
      <c r="A46" s="175">
        <v>1999</v>
      </c>
      <c r="B46" s="169">
        <v>3162.1970000000001</v>
      </c>
      <c r="C46" s="170">
        <v>5.5700208938512814</v>
      </c>
      <c r="D46" s="169">
        <v>12623.359</v>
      </c>
      <c r="E46" s="170">
        <v>22.235291912738393</v>
      </c>
      <c r="F46" s="169">
        <v>40986.17</v>
      </c>
      <c r="G46" s="170">
        <v>72.194687193410317</v>
      </c>
      <c r="H46" s="165"/>
      <c r="I46" s="173"/>
      <c r="J46" s="176">
        <v>56771.726000000002</v>
      </c>
      <c r="K46" s="181"/>
      <c r="L46" s="180"/>
      <c r="M46" s="182"/>
    </row>
    <row r="47" spans="1:13" x14ac:dyDescent="0.25">
      <c r="A47" s="175">
        <v>2000</v>
      </c>
      <c r="B47" s="169">
        <v>3520</v>
      </c>
      <c r="C47" s="170">
        <v>5.9279156697411333</v>
      </c>
      <c r="D47" s="169">
        <v>13578.763000000001</v>
      </c>
      <c r="E47" s="170">
        <v>22.867546012329864</v>
      </c>
      <c r="F47" s="169">
        <v>42281.298999999999</v>
      </c>
      <c r="G47" s="170">
        <v>71.204538317929007</v>
      </c>
      <c r="H47" s="165"/>
      <c r="I47" s="173"/>
      <c r="J47" s="176">
        <v>59380.061999999998</v>
      </c>
      <c r="K47" s="181"/>
      <c r="L47" s="180"/>
      <c r="M47" s="182"/>
    </row>
    <row r="48" spans="1:13" x14ac:dyDescent="0.25">
      <c r="A48" s="183">
        <v>2001</v>
      </c>
      <c r="B48" s="169">
        <v>2702.1891440000004</v>
      </c>
      <c r="C48" s="170">
        <v>4.6913587505234018</v>
      </c>
      <c r="D48" s="169">
        <v>11947.019856000001</v>
      </c>
      <c r="E48" s="170">
        <v>20.741611026220014</v>
      </c>
      <c r="F48" s="169">
        <v>42950.076999999997</v>
      </c>
      <c r="G48" s="170">
        <v>74.56703022325658</v>
      </c>
      <c r="H48" s="165"/>
      <c r="I48" s="173"/>
      <c r="J48" s="176">
        <v>57599.286</v>
      </c>
      <c r="K48" s="181"/>
      <c r="L48" s="158"/>
      <c r="M48" s="182"/>
    </row>
    <row r="49" spans="1:13" x14ac:dyDescent="0.25">
      <c r="A49" s="184">
        <v>2002</v>
      </c>
      <c r="B49" s="169">
        <v>1733.4259999999999</v>
      </c>
      <c r="C49" s="170">
        <v>2.8433953692948282</v>
      </c>
      <c r="D49" s="169">
        <v>11099.944</v>
      </c>
      <c r="E49" s="170">
        <v>18.207601229606521</v>
      </c>
      <c r="F49" s="169">
        <v>48129.872000000003</v>
      </c>
      <c r="G49" s="170">
        <v>78.949003401098665</v>
      </c>
      <c r="H49" s="165"/>
      <c r="I49" s="173"/>
      <c r="J49" s="176">
        <v>60963.241999999998</v>
      </c>
      <c r="K49" s="181"/>
      <c r="L49" s="158"/>
      <c r="M49" s="182"/>
    </row>
    <row r="50" spans="1:13" x14ac:dyDescent="0.25">
      <c r="A50" s="183">
        <v>2003</v>
      </c>
      <c r="B50" s="169">
        <v>1331.7460000000001</v>
      </c>
      <c r="C50" s="170">
        <v>2.2255807270731287</v>
      </c>
      <c r="D50" s="169">
        <v>9549.6020000000008</v>
      </c>
      <c r="E50" s="170">
        <v>15.959056879028735</v>
      </c>
      <c r="F50" s="169">
        <v>48956.786999999997</v>
      </c>
      <c r="G50" s="170">
        <v>81.815362393898141</v>
      </c>
      <c r="H50" s="165"/>
      <c r="I50" s="173"/>
      <c r="J50" s="176">
        <v>59838.134999999995</v>
      </c>
      <c r="K50" s="181"/>
      <c r="L50" s="158"/>
      <c r="M50" s="182"/>
    </row>
    <row r="51" spans="1:13" x14ac:dyDescent="0.25">
      <c r="A51" s="183">
        <v>2004</v>
      </c>
      <c r="B51" s="169">
        <v>1258.1389999999999</v>
      </c>
      <c r="C51" s="170">
        <v>1.9718640755243944</v>
      </c>
      <c r="D51" s="169">
        <v>9581.4429999999993</v>
      </c>
      <c r="E51" s="170">
        <v>15.016864784721465</v>
      </c>
      <c r="F51" s="169">
        <v>52964.968000000001</v>
      </c>
      <c r="G51" s="170">
        <v>83.011271139754143</v>
      </c>
      <c r="H51" s="165"/>
      <c r="I51" s="173"/>
      <c r="J51" s="176">
        <v>63804.55</v>
      </c>
      <c r="K51" s="181"/>
      <c r="L51" s="158"/>
      <c r="M51" s="182"/>
    </row>
    <row r="52" spans="1:13" x14ac:dyDescent="0.25">
      <c r="A52" s="183">
        <v>2005</v>
      </c>
      <c r="B52" s="169">
        <v>1377.681</v>
      </c>
      <c r="C52" s="170">
        <v>2.1765978082651727</v>
      </c>
      <c r="D52" s="169">
        <v>9372.5120000000006</v>
      </c>
      <c r="E52" s="170">
        <v>14.807628962828865</v>
      </c>
      <c r="F52" s="169">
        <v>52544.964</v>
      </c>
      <c r="G52" s="170">
        <v>83.015773228905971</v>
      </c>
      <c r="H52" s="165"/>
      <c r="I52" s="173"/>
      <c r="J52" s="176">
        <v>63295.156999999999</v>
      </c>
      <c r="K52" s="181"/>
      <c r="L52" s="158"/>
      <c r="M52" s="182"/>
    </row>
    <row r="53" spans="1:13" x14ac:dyDescent="0.25">
      <c r="A53" s="183">
        <v>2006</v>
      </c>
      <c r="B53" s="169">
        <v>1229.354</v>
      </c>
      <c r="C53" s="170">
        <v>1.9239099419332737</v>
      </c>
      <c r="D53" s="169">
        <v>8626.3919999999998</v>
      </c>
      <c r="E53" s="170">
        <v>13.500099509021531</v>
      </c>
      <c r="F53" s="169">
        <v>54042.983</v>
      </c>
      <c r="G53" s="170">
        <v>84.575990549045201</v>
      </c>
      <c r="H53" s="165"/>
      <c r="I53" s="173"/>
      <c r="J53" s="176">
        <v>63898.728999999999</v>
      </c>
      <c r="K53" s="181"/>
      <c r="L53" s="158"/>
      <c r="M53" s="182"/>
    </row>
    <row r="54" spans="1:13" x14ac:dyDescent="0.25">
      <c r="A54" s="183">
        <v>2007</v>
      </c>
      <c r="B54" s="169">
        <v>1245.771</v>
      </c>
      <c r="C54" s="170">
        <v>2.1058488007285483</v>
      </c>
      <c r="D54" s="169">
        <v>7633.1940000000004</v>
      </c>
      <c r="E54" s="170">
        <v>12.903135833655103</v>
      </c>
      <c r="F54" s="169">
        <v>50278.701000000001</v>
      </c>
      <c r="G54" s="170">
        <v>84.991015365616349</v>
      </c>
      <c r="H54" s="165"/>
      <c r="I54" s="173"/>
      <c r="J54" s="176">
        <v>59157.665999999997</v>
      </c>
      <c r="K54" s="181"/>
      <c r="L54" s="158"/>
      <c r="M54" s="182"/>
    </row>
    <row r="55" spans="1:13" x14ac:dyDescent="0.25">
      <c r="A55" s="183">
        <v>2008</v>
      </c>
      <c r="B55" s="169">
        <v>1643.9090000000001</v>
      </c>
      <c r="C55" s="170">
        <v>2.6092887854829545</v>
      </c>
      <c r="D55" s="169">
        <v>7576.2719999999999</v>
      </c>
      <c r="E55" s="170">
        <v>12.025411117871194</v>
      </c>
      <c r="F55" s="169">
        <v>53788.673000000003</v>
      </c>
      <c r="G55" s="170">
        <v>85.375882268975829</v>
      </c>
      <c r="H55" s="169"/>
      <c r="I55" s="170"/>
      <c r="J55" s="176">
        <v>63008.853999999999</v>
      </c>
      <c r="K55" s="181"/>
      <c r="L55" s="158"/>
      <c r="M55" s="182"/>
    </row>
    <row r="56" spans="1:13" x14ac:dyDescent="0.25">
      <c r="A56" s="183">
        <v>2009</v>
      </c>
      <c r="B56" s="169">
        <v>1589.097</v>
      </c>
      <c r="C56" s="170">
        <v>2.580844652558878</v>
      </c>
      <c r="D56" s="169">
        <v>8374.1200000000008</v>
      </c>
      <c r="E56" s="170">
        <v>13.600367266369737</v>
      </c>
      <c r="F56" s="169">
        <v>51598.851999999999</v>
      </c>
      <c r="G56" s="170">
        <v>83.801442745393757</v>
      </c>
      <c r="H56" s="169">
        <v>10.68</v>
      </c>
      <c r="I56" s="170">
        <v>1.734533567763882E-4</v>
      </c>
      <c r="J56" s="176">
        <v>61572.749000000003</v>
      </c>
      <c r="K56" s="181"/>
      <c r="L56" s="158"/>
      <c r="M56" s="182"/>
    </row>
    <row r="57" spans="1:13" x14ac:dyDescent="0.25">
      <c r="A57" s="183">
        <v>2010</v>
      </c>
      <c r="B57" s="169">
        <v>1574.3620000000001</v>
      </c>
      <c r="C57" s="170">
        <v>2.5192363636480013</v>
      </c>
      <c r="D57" s="169">
        <v>7905.2640000000001</v>
      </c>
      <c r="E57" s="170">
        <v>12.649713682772736</v>
      </c>
      <c r="F57" s="169">
        <v>52960.309000000001</v>
      </c>
      <c r="G57" s="170">
        <v>84.82</v>
      </c>
      <c r="H57" s="169"/>
      <c r="I57" s="170"/>
      <c r="J57" s="176">
        <v>62439.934999999998</v>
      </c>
      <c r="K57" s="181"/>
      <c r="L57" s="158"/>
      <c r="M57" s="182"/>
    </row>
    <row r="58" spans="1:13" x14ac:dyDescent="0.25">
      <c r="A58" s="183">
        <v>2011</v>
      </c>
      <c r="B58" s="169">
        <v>1653.194</v>
      </c>
      <c r="C58" s="170">
        <v>2.6907697489780382</v>
      </c>
      <c r="D58" s="169">
        <v>5858.7520000000004</v>
      </c>
      <c r="E58" s="170">
        <v>9.5358153056232844</v>
      </c>
      <c r="F58" s="169">
        <v>53927.499000000003</v>
      </c>
      <c r="G58" s="170">
        <v>87.77</v>
      </c>
      <c r="H58" s="169"/>
      <c r="I58" s="170"/>
      <c r="J58" s="176">
        <v>61439.445</v>
      </c>
      <c r="K58" s="181"/>
      <c r="L58" s="158"/>
      <c r="M58" s="182"/>
    </row>
    <row r="59" spans="1:13" x14ac:dyDescent="0.25">
      <c r="A59" s="183">
        <v>2012</v>
      </c>
      <c r="B59" s="169">
        <v>1659.6130000000001</v>
      </c>
      <c r="C59" s="170">
        <v>2.71</v>
      </c>
      <c r="D59" s="169">
        <v>7406.3490000000002</v>
      </c>
      <c r="E59" s="170">
        <v>12.09</v>
      </c>
      <c r="F59" s="169">
        <v>52191.106</v>
      </c>
      <c r="G59" s="170">
        <v>85.2</v>
      </c>
      <c r="H59" s="169"/>
      <c r="I59" s="170"/>
      <c r="J59" s="176">
        <v>61257.067999999999</v>
      </c>
      <c r="K59" s="181"/>
      <c r="L59" s="158"/>
      <c r="M59" s="182"/>
    </row>
    <row r="60" spans="1:13" x14ac:dyDescent="0.25">
      <c r="A60" s="183">
        <v>2013</v>
      </c>
      <c r="B60" s="169">
        <v>1434.1020000000001</v>
      </c>
      <c r="C60" s="170">
        <v>2.25</v>
      </c>
      <c r="D60" s="169">
        <v>7126.473</v>
      </c>
      <c r="E60" s="170">
        <v>11.19</v>
      </c>
      <c r="F60" s="169">
        <v>55101.997000000003</v>
      </c>
      <c r="G60" s="170">
        <v>86.55</v>
      </c>
      <c r="H60" s="169"/>
      <c r="I60" s="170"/>
      <c r="J60" s="176">
        <v>63662.572</v>
      </c>
      <c r="K60" s="181"/>
      <c r="L60" s="158"/>
      <c r="M60" s="182"/>
    </row>
    <row r="61" spans="1:13" x14ac:dyDescent="0.25">
      <c r="A61" s="183">
        <v>2014</v>
      </c>
      <c r="B61" s="169">
        <v>1479.92</v>
      </c>
      <c r="C61" s="170">
        <v>2.34</v>
      </c>
      <c r="D61" s="169">
        <v>6116.4340000000002</v>
      </c>
      <c r="E61" s="170">
        <v>9.66</v>
      </c>
      <c r="F61" s="169">
        <v>55702.34</v>
      </c>
      <c r="G61" s="170">
        <v>88</v>
      </c>
      <c r="H61" s="169"/>
      <c r="I61" s="170"/>
      <c r="J61" s="176">
        <v>63298.693999999996</v>
      </c>
      <c r="K61" s="181"/>
      <c r="L61" s="158"/>
      <c r="M61" s="182"/>
    </row>
    <row r="62" spans="1:13" x14ac:dyDescent="0.25">
      <c r="A62" s="183">
        <v>2015</v>
      </c>
      <c r="B62" s="169">
        <v>1483.4469999999999</v>
      </c>
      <c r="C62" s="170">
        <v>2.17</v>
      </c>
      <c r="D62" s="169">
        <v>6574.3159999999998</v>
      </c>
      <c r="E62" s="170">
        <v>9.64</v>
      </c>
      <c r="F62" s="169">
        <v>60123.002</v>
      </c>
      <c r="G62" s="170">
        <v>88.22</v>
      </c>
      <c r="H62" s="169"/>
      <c r="I62" s="170"/>
      <c r="J62" s="176">
        <v>68180.764999999999</v>
      </c>
      <c r="K62" s="181"/>
      <c r="L62" s="158"/>
      <c r="M62" s="182"/>
    </row>
    <row r="63" spans="1:13" s="494" customFormat="1" x14ac:dyDescent="0.25">
      <c r="A63" s="183">
        <v>2016</v>
      </c>
      <c r="B63" s="169">
        <v>1171.5039999999999</v>
      </c>
      <c r="C63" s="170">
        <v>1.76</v>
      </c>
      <c r="D63" s="169">
        <v>4635.9489999999996</v>
      </c>
      <c r="E63" s="170">
        <v>6.96</v>
      </c>
      <c r="F63" s="169">
        <v>60792.286</v>
      </c>
      <c r="G63" s="170">
        <v>91.28</v>
      </c>
      <c r="H63" s="169"/>
      <c r="I63" s="170"/>
      <c r="J63" s="176">
        <v>66599.739000000001</v>
      </c>
      <c r="K63" s="181"/>
      <c r="L63" s="158"/>
      <c r="M63" s="182"/>
    </row>
    <row r="64" spans="1:13" x14ac:dyDescent="0.25">
      <c r="A64" s="185">
        <v>2017</v>
      </c>
      <c r="B64" s="186">
        <v>1192.453</v>
      </c>
      <c r="C64" s="187">
        <v>1.8182551750382407</v>
      </c>
      <c r="D64" s="186">
        <v>3343.7150000000001</v>
      </c>
      <c r="E64" s="187">
        <v>5.0985045973325507</v>
      </c>
      <c r="F64" s="186">
        <v>61046.101000000002</v>
      </c>
      <c r="G64" s="187">
        <v>93.083240227629219</v>
      </c>
      <c r="H64" s="186"/>
      <c r="I64" s="187"/>
      <c r="J64" s="188">
        <f>F64+D64+B64</f>
        <v>65582.269</v>
      </c>
      <c r="K64" s="181"/>
      <c r="L64" s="158"/>
      <c r="M64" s="182"/>
    </row>
    <row r="65" spans="1:12" ht="7.5" customHeight="1" x14ac:dyDescent="0.25">
      <c r="A65" s="189"/>
      <c r="G65" s="190"/>
      <c r="H65" s="191"/>
      <c r="I65" s="192"/>
      <c r="J65" s="193"/>
      <c r="K65" s="194"/>
      <c r="L65" s="195"/>
    </row>
    <row r="66" spans="1:12" ht="61.5" customHeight="1" x14ac:dyDescent="0.25">
      <c r="A66" s="541" t="s">
        <v>72</v>
      </c>
      <c r="B66" s="542"/>
      <c r="C66" s="542"/>
      <c r="D66" s="542"/>
      <c r="E66" s="542"/>
      <c r="F66" s="542"/>
      <c r="G66" s="542"/>
      <c r="H66" s="542"/>
      <c r="I66" s="542"/>
      <c r="J66" s="542"/>
      <c r="K66" s="543"/>
      <c r="L66" s="543"/>
    </row>
    <row r="67" spans="1:12" ht="4.95" customHeight="1" x14ac:dyDescent="0.25">
      <c r="A67" s="196"/>
      <c r="B67" s="196"/>
      <c r="C67" s="196"/>
      <c r="D67" s="196"/>
      <c r="E67" s="196"/>
      <c r="F67" s="196"/>
      <c r="G67" s="196"/>
      <c r="H67" s="196"/>
      <c r="I67" s="196"/>
      <c r="J67" s="196"/>
      <c r="K67" s="196"/>
      <c r="L67" s="197"/>
    </row>
    <row r="68" spans="1:12" ht="24.75" customHeight="1" x14ac:dyDescent="0.25">
      <c r="A68" s="541" t="s">
        <v>210</v>
      </c>
      <c r="B68" s="542"/>
      <c r="C68" s="542"/>
      <c r="D68" s="542"/>
      <c r="E68" s="542"/>
      <c r="F68" s="542"/>
      <c r="G68" s="542"/>
      <c r="H68" s="542"/>
      <c r="I68" s="542"/>
      <c r="J68" s="542"/>
      <c r="K68" s="543"/>
      <c r="L68" s="543"/>
    </row>
  </sheetData>
  <mergeCells count="11">
    <mergeCell ref="A66:L66"/>
    <mergeCell ref="A68:L68"/>
    <mergeCell ref="A1:L1"/>
    <mergeCell ref="B3:C3"/>
    <mergeCell ref="D3:E3"/>
    <mergeCell ref="F3:G3"/>
    <mergeCell ref="H3:I3"/>
    <mergeCell ref="B4:B5"/>
    <mergeCell ref="D4:D5"/>
    <mergeCell ref="F4:F5"/>
    <mergeCell ref="H4:H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105"/>
  <sheetViews>
    <sheetView workbookViewId="0">
      <selection sqref="A1:K1"/>
    </sheetView>
  </sheetViews>
  <sheetFormatPr defaultColWidth="9.5546875" defaultRowHeight="13.2" x14ac:dyDescent="0.25"/>
  <cols>
    <col min="1" max="1" width="13.109375" style="206" customWidth="1"/>
    <col min="2" max="2" width="12.6640625" style="206" bestFit="1" customWidth="1"/>
    <col min="3" max="3" width="6.6640625" style="206" customWidth="1"/>
    <col min="4" max="4" width="12.6640625" style="206" bestFit="1" customWidth="1"/>
    <col min="5" max="5" width="6.6640625" style="206" customWidth="1"/>
    <col min="6" max="6" width="12.6640625" style="206" bestFit="1" customWidth="1"/>
    <col min="7" max="7" width="7.44140625" style="206" customWidth="1"/>
    <col min="8" max="8" width="11.33203125" style="226" customWidth="1"/>
    <col min="9" max="9" width="6.6640625" style="206" customWidth="1"/>
    <col min="10" max="10" width="11.88671875" style="206" bestFit="1" customWidth="1"/>
    <col min="11" max="11" width="6.6640625" style="154" customWidth="1"/>
    <col min="12" max="12" width="3.6640625" style="206" customWidth="1"/>
    <col min="13" max="256" width="9.5546875" style="206"/>
    <col min="257" max="257" width="13.109375" style="206" customWidth="1"/>
    <col min="258" max="258" width="12.6640625" style="206" bestFit="1" customWidth="1"/>
    <col min="259" max="259" width="6.6640625" style="206" customWidth="1"/>
    <col min="260" max="260" width="12.6640625" style="206" bestFit="1" customWidth="1"/>
    <col min="261" max="261" width="6.6640625" style="206" customWidth="1"/>
    <col min="262" max="262" width="12.6640625" style="206" bestFit="1" customWidth="1"/>
    <col min="263" max="263" width="7.44140625" style="206" customWidth="1"/>
    <col min="264" max="264" width="11.33203125" style="206" customWidth="1"/>
    <col min="265" max="265" width="6.6640625" style="206" customWidth="1"/>
    <col min="266" max="266" width="11.88671875" style="206" bestFit="1" customWidth="1"/>
    <col min="267" max="267" width="6.6640625" style="206" customWidth="1"/>
    <col min="268" max="268" width="3.6640625" style="206" customWidth="1"/>
    <col min="269" max="512" width="9.5546875" style="206"/>
    <col min="513" max="513" width="13.109375" style="206" customWidth="1"/>
    <col min="514" max="514" width="12.6640625" style="206" bestFit="1" customWidth="1"/>
    <col min="515" max="515" width="6.6640625" style="206" customWidth="1"/>
    <col min="516" max="516" width="12.6640625" style="206" bestFit="1" customWidth="1"/>
    <col min="517" max="517" width="6.6640625" style="206" customWidth="1"/>
    <col min="518" max="518" width="12.6640625" style="206" bestFit="1" customWidth="1"/>
    <col min="519" max="519" width="7.44140625" style="206" customWidth="1"/>
    <col min="520" max="520" width="11.33203125" style="206" customWidth="1"/>
    <col min="521" max="521" width="6.6640625" style="206" customWidth="1"/>
    <col min="522" max="522" width="11.88671875" style="206" bestFit="1" customWidth="1"/>
    <col min="523" max="523" width="6.6640625" style="206" customWidth="1"/>
    <col min="524" max="524" width="3.6640625" style="206" customWidth="1"/>
    <col min="525" max="768" width="9.5546875" style="206"/>
    <col min="769" max="769" width="13.109375" style="206" customWidth="1"/>
    <col min="770" max="770" width="12.6640625" style="206" bestFit="1" customWidth="1"/>
    <col min="771" max="771" width="6.6640625" style="206" customWidth="1"/>
    <col min="772" max="772" width="12.6640625" style="206" bestFit="1" customWidth="1"/>
    <col min="773" max="773" width="6.6640625" style="206" customWidth="1"/>
    <col min="774" max="774" width="12.6640625" style="206" bestFit="1" customWidth="1"/>
    <col min="775" max="775" width="7.44140625" style="206" customWidth="1"/>
    <col min="776" max="776" width="11.33203125" style="206" customWidth="1"/>
    <col min="777" max="777" width="6.6640625" style="206" customWidth="1"/>
    <col min="778" max="778" width="11.88671875" style="206" bestFit="1" customWidth="1"/>
    <col min="779" max="779" width="6.6640625" style="206" customWidth="1"/>
    <col min="780" max="780" width="3.6640625" style="206" customWidth="1"/>
    <col min="781" max="1024" width="9.5546875" style="206"/>
    <col min="1025" max="1025" width="13.109375" style="206" customWidth="1"/>
    <col min="1026" max="1026" width="12.6640625" style="206" bestFit="1" customWidth="1"/>
    <col min="1027" max="1027" width="6.6640625" style="206" customWidth="1"/>
    <col min="1028" max="1028" width="12.6640625" style="206" bestFit="1" customWidth="1"/>
    <col min="1029" max="1029" width="6.6640625" style="206" customWidth="1"/>
    <col min="1030" max="1030" width="12.6640625" style="206" bestFit="1" customWidth="1"/>
    <col min="1031" max="1031" width="7.44140625" style="206" customWidth="1"/>
    <col min="1032" max="1032" width="11.33203125" style="206" customWidth="1"/>
    <col min="1033" max="1033" width="6.6640625" style="206" customWidth="1"/>
    <col min="1034" max="1034" width="11.88671875" style="206" bestFit="1" customWidth="1"/>
    <col min="1035" max="1035" width="6.6640625" style="206" customWidth="1"/>
    <col min="1036" max="1036" width="3.6640625" style="206" customWidth="1"/>
    <col min="1037" max="1280" width="9.5546875" style="206"/>
    <col min="1281" max="1281" width="13.109375" style="206" customWidth="1"/>
    <col min="1282" max="1282" width="12.6640625" style="206" bestFit="1" customWidth="1"/>
    <col min="1283" max="1283" width="6.6640625" style="206" customWidth="1"/>
    <col min="1284" max="1284" width="12.6640625" style="206" bestFit="1" customWidth="1"/>
    <col min="1285" max="1285" width="6.6640625" style="206" customWidth="1"/>
    <col min="1286" max="1286" width="12.6640625" style="206" bestFit="1" customWidth="1"/>
    <col min="1287" max="1287" width="7.44140625" style="206" customWidth="1"/>
    <col min="1288" max="1288" width="11.33203125" style="206" customWidth="1"/>
    <col min="1289" max="1289" width="6.6640625" style="206" customWidth="1"/>
    <col min="1290" max="1290" width="11.88671875" style="206" bestFit="1" customWidth="1"/>
    <col min="1291" max="1291" width="6.6640625" style="206" customWidth="1"/>
    <col min="1292" max="1292" width="3.6640625" style="206" customWidth="1"/>
    <col min="1293" max="1536" width="9.5546875" style="206"/>
    <col min="1537" max="1537" width="13.109375" style="206" customWidth="1"/>
    <col min="1538" max="1538" width="12.6640625" style="206" bestFit="1" customWidth="1"/>
    <col min="1539" max="1539" width="6.6640625" style="206" customWidth="1"/>
    <col min="1540" max="1540" width="12.6640625" style="206" bestFit="1" customWidth="1"/>
    <col min="1541" max="1541" width="6.6640625" style="206" customWidth="1"/>
    <col min="1542" max="1542" width="12.6640625" style="206" bestFit="1" customWidth="1"/>
    <col min="1543" max="1543" width="7.44140625" style="206" customWidth="1"/>
    <col min="1544" max="1544" width="11.33203125" style="206" customWidth="1"/>
    <col min="1545" max="1545" width="6.6640625" style="206" customWidth="1"/>
    <col min="1546" max="1546" width="11.88671875" style="206" bestFit="1" customWidth="1"/>
    <col min="1547" max="1547" width="6.6640625" style="206" customWidth="1"/>
    <col min="1548" max="1548" width="3.6640625" style="206" customWidth="1"/>
    <col min="1549" max="1792" width="9.5546875" style="206"/>
    <col min="1793" max="1793" width="13.109375" style="206" customWidth="1"/>
    <col min="1794" max="1794" width="12.6640625" style="206" bestFit="1" customWidth="1"/>
    <col min="1795" max="1795" width="6.6640625" style="206" customWidth="1"/>
    <col min="1796" max="1796" width="12.6640625" style="206" bestFit="1" customWidth="1"/>
    <col min="1797" max="1797" width="6.6640625" style="206" customWidth="1"/>
    <col min="1798" max="1798" width="12.6640625" style="206" bestFit="1" customWidth="1"/>
    <col min="1799" max="1799" width="7.44140625" style="206" customWidth="1"/>
    <col min="1800" max="1800" width="11.33203125" style="206" customWidth="1"/>
    <col min="1801" max="1801" width="6.6640625" style="206" customWidth="1"/>
    <col min="1802" max="1802" width="11.88671875" style="206" bestFit="1" customWidth="1"/>
    <col min="1803" max="1803" width="6.6640625" style="206" customWidth="1"/>
    <col min="1804" max="1804" width="3.6640625" style="206" customWidth="1"/>
    <col min="1805" max="2048" width="9.5546875" style="206"/>
    <col min="2049" max="2049" width="13.109375" style="206" customWidth="1"/>
    <col min="2050" max="2050" width="12.6640625" style="206" bestFit="1" customWidth="1"/>
    <col min="2051" max="2051" width="6.6640625" style="206" customWidth="1"/>
    <col min="2052" max="2052" width="12.6640625" style="206" bestFit="1" customWidth="1"/>
    <col min="2053" max="2053" width="6.6640625" style="206" customWidth="1"/>
    <col min="2054" max="2054" width="12.6640625" style="206" bestFit="1" customWidth="1"/>
    <col min="2055" max="2055" width="7.44140625" style="206" customWidth="1"/>
    <col min="2056" max="2056" width="11.33203125" style="206" customWidth="1"/>
    <col min="2057" max="2057" width="6.6640625" style="206" customWidth="1"/>
    <col min="2058" max="2058" width="11.88671875" style="206" bestFit="1" customWidth="1"/>
    <col min="2059" max="2059" width="6.6640625" style="206" customWidth="1"/>
    <col min="2060" max="2060" width="3.6640625" style="206" customWidth="1"/>
    <col min="2061" max="2304" width="9.5546875" style="206"/>
    <col min="2305" max="2305" width="13.109375" style="206" customWidth="1"/>
    <col min="2306" max="2306" width="12.6640625" style="206" bestFit="1" customWidth="1"/>
    <col min="2307" max="2307" width="6.6640625" style="206" customWidth="1"/>
    <col min="2308" max="2308" width="12.6640625" style="206" bestFit="1" customWidth="1"/>
    <col min="2309" max="2309" width="6.6640625" style="206" customWidth="1"/>
    <col min="2310" max="2310" width="12.6640625" style="206" bestFit="1" customWidth="1"/>
    <col min="2311" max="2311" width="7.44140625" style="206" customWidth="1"/>
    <col min="2312" max="2312" width="11.33203125" style="206" customWidth="1"/>
    <col min="2313" max="2313" width="6.6640625" style="206" customWidth="1"/>
    <col min="2314" max="2314" width="11.88671875" style="206" bestFit="1" customWidth="1"/>
    <col min="2315" max="2315" width="6.6640625" style="206" customWidth="1"/>
    <col min="2316" max="2316" width="3.6640625" style="206" customWidth="1"/>
    <col min="2317" max="2560" width="9.5546875" style="206"/>
    <col min="2561" max="2561" width="13.109375" style="206" customWidth="1"/>
    <col min="2562" max="2562" width="12.6640625" style="206" bestFit="1" customWidth="1"/>
    <col min="2563" max="2563" width="6.6640625" style="206" customWidth="1"/>
    <col min="2564" max="2564" width="12.6640625" style="206" bestFit="1" customWidth="1"/>
    <col min="2565" max="2565" width="6.6640625" style="206" customWidth="1"/>
    <col min="2566" max="2566" width="12.6640625" style="206" bestFit="1" customWidth="1"/>
    <col min="2567" max="2567" width="7.44140625" style="206" customWidth="1"/>
    <col min="2568" max="2568" width="11.33203125" style="206" customWidth="1"/>
    <col min="2569" max="2569" width="6.6640625" style="206" customWidth="1"/>
    <col min="2570" max="2570" width="11.88671875" style="206" bestFit="1" customWidth="1"/>
    <col min="2571" max="2571" width="6.6640625" style="206" customWidth="1"/>
    <col min="2572" max="2572" width="3.6640625" style="206" customWidth="1"/>
    <col min="2573" max="2816" width="9.5546875" style="206"/>
    <col min="2817" max="2817" width="13.109375" style="206" customWidth="1"/>
    <col min="2818" max="2818" width="12.6640625" style="206" bestFit="1" customWidth="1"/>
    <col min="2819" max="2819" width="6.6640625" style="206" customWidth="1"/>
    <col min="2820" max="2820" width="12.6640625" style="206" bestFit="1" customWidth="1"/>
    <col min="2821" max="2821" width="6.6640625" style="206" customWidth="1"/>
    <col min="2822" max="2822" width="12.6640625" style="206" bestFit="1" customWidth="1"/>
    <col min="2823" max="2823" width="7.44140625" style="206" customWidth="1"/>
    <col min="2824" max="2824" width="11.33203125" style="206" customWidth="1"/>
    <col min="2825" max="2825" width="6.6640625" style="206" customWidth="1"/>
    <col min="2826" max="2826" width="11.88671875" style="206" bestFit="1" customWidth="1"/>
    <col min="2827" max="2827" width="6.6640625" style="206" customWidth="1"/>
    <col min="2828" max="2828" width="3.6640625" style="206" customWidth="1"/>
    <col min="2829" max="3072" width="9.5546875" style="206"/>
    <col min="3073" max="3073" width="13.109375" style="206" customWidth="1"/>
    <col min="3074" max="3074" width="12.6640625" style="206" bestFit="1" customWidth="1"/>
    <col min="3075" max="3075" width="6.6640625" style="206" customWidth="1"/>
    <col min="3076" max="3076" width="12.6640625" style="206" bestFit="1" customWidth="1"/>
    <col min="3077" max="3077" width="6.6640625" style="206" customWidth="1"/>
    <col min="3078" max="3078" width="12.6640625" style="206" bestFit="1" customWidth="1"/>
    <col min="3079" max="3079" width="7.44140625" style="206" customWidth="1"/>
    <col min="3080" max="3080" width="11.33203125" style="206" customWidth="1"/>
    <col min="3081" max="3081" width="6.6640625" style="206" customWidth="1"/>
    <col min="3082" max="3082" width="11.88671875" style="206" bestFit="1" customWidth="1"/>
    <col min="3083" max="3083" width="6.6640625" style="206" customWidth="1"/>
    <col min="3084" max="3084" width="3.6640625" style="206" customWidth="1"/>
    <col min="3085" max="3328" width="9.5546875" style="206"/>
    <col min="3329" max="3329" width="13.109375" style="206" customWidth="1"/>
    <col min="3330" max="3330" width="12.6640625" style="206" bestFit="1" customWidth="1"/>
    <col min="3331" max="3331" width="6.6640625" style="206" customWidth="1"/>
    <col min="3332" max="3332" width="12.6640625" style="206" bestFit="1" customWidth="1"/>
    <col min="3333" max="3333" width="6.6640625" style="206" customWidth="1"/>
    <col min="3334" max="3334" width="12.6640625" style="206" bestFit="1" customWidth="1"/>
    <col min="3335" max="3335" width="7.44140625" style="206" customWidth="1"/>
    <col min="3336" max="3336" width="11.33203125" style="206" customWidth="1"/>
    <col min="3337" max="3337" width="6.6640625" style="206" customWidth="1"/>
    <col min="3338" max="3338" width="11.88671875" style="206" bestFit="1" customWidth="1"/>
    <col min="3339" max="3339" width="6.6640625" style="206" customWidth="1"/>
    <col min="3340" max="3340" width="3.6640625" style="206" customWidth="1"/>
    <col min="3341" max="3584" width="9.5546875" style="206"/>
    <col min="3585" max="3585" width="13.109375" style="206" customWidth="1"/>
    <col min="3586" max="3586" width="12.6640625" style="206" bestFit="1" customWidth="1"/>
    <col min="3587" max="3587" width="6.6640625" style="206" customWidth="1"/>
    <col min="3588" max="3588" width="12.6640625" style="206" bestFit="1" customWidth="1"/>
    <col min="3589" max="3589" width="6.6640625" style="206" customWidth="1"/>
    <col min="3590" max="3590" width="12.6640625" style="206" bestFit="1" customWidth="1"/>
    <col min="3591" max="3591" width="7.44140625" style="206" customWidth="1"/>
    <col min="3592" max="3592" width="11.33203125" style="206" customWidth="1"/>
    <col min="3593" max="3593" width="6.6640625" style="206" customWidth="1"/>
    <col min="3594" max="3594" width="11.88671875" style="206" bestFit="1" customWidth="1"/>
    <col min="3595" max="3595" width="6.6640625" style="206" customWidth="1"/>
    <col min="3596" max="3596" width="3.6640625" style="206" customWidth="1"/>
    <col min="3597" max="3840" width="9.5546875" style="206"/>
    <col min="3841" max="3841" width="13.109375" style="206" customWidth="1"/>
    <col min="3842" max="3842" width="12.6640625" style="206" bestFit="1" customWidth="1"/>
    <col min="3843" max="3843" width="6.6640625" style="206" customWidth="1"/>
    <col min="3844" max="3844" width="12.6640625" style="206" bestFit="1" customWidth="1"/>
    <col min="3845" max="3845" width="6.6640625" style="206" customWidth="1"/>
    <col min="3846" max="3846" width="12.6640625" style="206" bestFit="1" customWidth="1"/>
    <col min="3847" max="3847" width="7.44140625" style="206" customWidth="1"/>
    <col min="3848" max="3848" width="11.33203125" style="206" customWidth="1"/>
    <col min="3849" max="3849" width="6.6640625" style="206" customWidth="1"/>
    <col min="3850" max="3850" width="11.88671875" style="206" bestFit="1" customWidth="1"/>
    <col min="3851" max="3851" width="6.6640625" style="206" customWidth="1"/>
    <col min="3852" max="3852" width="3.6640625" style="206" customWidth="1"/>
    <col min="3853" max="4096" width="9.5546875" style="206"/>
    <col min="4097" max="4097" width="13.109375" style="206" customWidth="1"/>
    <col min="4098" max="4098" width="12.6640625" style="206" bestFit="1" customWidth="1"/>
    <col min="4099" max="4099" width="6.6640625" style="206" customWidth="1"/>
    <col min="4100" max="4100" width="12.6640625" style="206" bestFit="1" customWidth="1"/>
    <col min="4101" max="4101" width="6.6640625" style="206" customWidth="1"/>
    <col min="4102" max="4102" width="12.6640625" style="206" bestFit="1" customWidth="1"/>
    <col min="4103" max="4103" width="7.44140625" style="206" customWidth="1"/>
    <col min="4104" max="4104" width="11.33203125" style="206" customWidth="1"/>
    <col min="4105" max="4105" width="6.6640625" style="206" customWidth="1"/>
    <col min="4106" max="4106" width="11.88671875" style="206" bestFit="1" customWidth="1"/>
    <col min="4107" max="4107" width="6.6640625" style="206" customWidth="1"/>
    <col min="4108" max="4108" width="3.6640625" style="206" customWidth="1"/>
    <col min="4109" max="4352" width="9.5546875" style="206"/>
    <col min="4353" max="4353" width="13.109375" style="206" customWidth="1"/>
    <col min="4354" max="4354" width="12.6640625" style="206" bestFit="1" customWidth="1"/>
    <col min="4355" max="4355" width="6.6640625" style="206" customWidth="1"/>
    <col min="4356" max="4356" width="12.6640625" style="206" bestFit="1" customWidth="1"/>
    <col min="4357" max="4357" width="6.6640625" style="206" customWidth="1"/>
    <col min="4358" max="4358" width="12.6640625" style="206" bestFit="1" customWidth="1"/>
    <col min="4359" max="4359" width="7.44140625" style="206" customWidth="1"/>
    <col min="4360" max="4360" width="11.33203125" style="206" customWidth="1"/>
    <col min="4361" max="4361" width="6.6640625" style="206" customWidth="1"/>
    <col min="4362" max="4362" width="11.88671875" style="206" bestFit="1" customWidth="1"/>
    <col min="4363" max="4363" width="6.6640625" style="206" customWidth="1"/>
    <col min="4364" max="4364" width="3.6640625" style="206" customWidth="1"/>
    <col min="4365" max="4608" width="9.5546875" style="206"/>
    <col min="4609" max="4609" width="13.109375" style="206" customWidth="1"/>
    <col min="4610" max="4610" width="12.6640625" style="206" bestFit="1" customWidth="1"/>
    <col min="4611" max="4611" width="6.6640625" style="206" customWidth="1"/>
    <col min="4612" max="4612" width="12.6640625" style="206" bestFit="1" customWidth="1"/>
    <col min="4613" max="4613" width="6.6640625" style="206" customWidth="1"/>
    <col min="4614" max="4614" width="12.6640625" style="206" bestFit="1" customWidth="1"/>
    <col min="4615" max="4615" width="7.44140625" style="206" customWidth="1"/>
    <col min="4616" max="4616" width="11.33203125" style="206" customWidth="1"/>
    <col min="4617" max="4617" width="6.6640625" style="206" customWidth="1"/>
    <col min="4618" max="4618" width="11.88671875" style="206" bestFit="1" customWidth="1"/>
    <col min="4619" max="4619" width="6.6640625" style="206" customWidth="1"/>
    <col min="4620" max="4620" width="3.6640625" style="206" customWidth="1"/>
    <col min="4621" max="4864" width="9.5546875" style="206"/>
    <col min="4865" max="4865" width="13.109375" style="206" customWidth="1"/>
    <col min="4866" max="4866" width="12.6640625" style="206" bestFit="1" customWidth="1"/>
    <col min="4867" max="4867" width="6.6640625" style="206" customWidth="1"/>
    <col min="4868" max="4868" width="12.6640625" style="206" bestFit="1" customWidth="1"/>
    <col min="4869" max="4869" width="6.6640625" style="206" customWidth="1"/>
    <col min="4870" max="4870" width="12.6640625" style="206" bestFit="1" customWidth="1"/>
    <col min="4871" max="4871" width="7.44140625" style="206" customWidth="1"/>
    <col min="4872" max="4872" width="11.33203125" style="206" customWidth="1"/>
    <col min="4873" max="4873" width="6.6640625" style="206" customWidth="1"/>
    <col min="4874" max="4874" width="11.88671875" style="206" bestFit="1" customWidth="1"/>
    <col min="4875" max="4875" width="6.6640625" style="206" customWidth="1"/>
    <col min="4876" max="4876" width="3.6640625" style="206" customWidth="1"/>
    <col min="4877" max="5120" width="9.5546875" style="206"/>
    <col min="5121" max="5121" width="13.109375" style="206" customWidth="1"/>
    <col min="5122" max="5122" width="12.6640625" style="206" bestFit="1" customWidth="1"/>
    <col min="5123" max="5123" width="6.6640625" style="206" customWidth="1"/>
    <col min="5124" max="5124" width="12.6640625" style="206" bestFit="1" customWidth="1"/>
    <col min="5125" max="5125" width="6.6640625" style="206" customWidth="1"/>
    <col min="5126" max="5126" width="12.6640625" style="206" bestFit="1" customWidth="1"/>
    <col min="5127" max="5127" width="7.44140625" style="206" customWidth="1"/>
    <col min="5128" max="5128" width="11.33203125" style="206" customWidth="1"/>
    <col min="5129" max="5129" width="6.6640625" style="206" customWidth="1"/>
    <col min="5130" max="5130" width="11.88671875" style="206" bestFit="1" customWidth="1"/>
    <col min="5131" max="5131" width="6.6640625" style="206" customWidth="1"/>
    <col min="5132" max="5132" width="3.6640625" style="206" customWidth="1"/>
    <col min="5133" max="5376" width="9.5546875" style="206"/>
    <col min="5377" max="5377" width="13.109375" style="206" customWidth="1"/>
    <col min="5378" max="5378" width="12.6640625" style="206" bestFit="1" customWidth="1"/>
    <col min="5379" max="5379" width="6.6640625" style="206" customWidth="1"/>
    <col min="5380" max="5380" width="12.6640625" style="206" bestFit="1" customWidth="1"/>
    <col min="5381" max="5381" width="6.6640625" style="206" customWidth="1"/>
    <col min="5382" max="5382" width="12.6640625" style="206" bestFit="1" customWidth="1"/>
    <col min="5383" max="5383" width="7.44140625" style="206" customWidth="1"/>
    <col min="5384" max="5384" width="11.33203125" style="206" customWidth="1"/>
    <col min="5385" max="5385" width="6.6640625" style="206" customWidth="1"/>
    <col min="5386" max="5386" width="11.88671875" style="206" bestFit="1" customWidth="1"/>
    <col min="5387" max="5387" width="6.6640625" style="206" customWidth="1"/>
    <col min="5388" max="5388" width="3.6640625" style="206" customWidth="1"/>
    <col min="5389" max="5632" width="9.5546875" style="206"/>
    <col min="5633" max="5633" width="13.109375" style="206" customWidth="1"/>
    <col min="5634" max="5634" width="12.6640625" style="206" bestFit="1" customWidth="1"/>
    <col min="5635" max="5635" width="6.6640625" style="206" customWidth="1"/>
    <col min="5636" max="5636" width="12.6640625" style="206" bestFit="1" customWidth="1"/>
    <col min="5637" max="5637" width="6.6640625" style="206" customWidth="1"/>
    <col min="5638" max="5638" width="12.6640625" style="206" bestFit="1" customWidth="1"/>
    <col min="5639" max="5639" width="7.44140625" style="206" customWidth="1"/>
    <col min="5640" max="5640" width="11.33203125" style="206" customWidth="1"/>
    <col min="5641" max="5641" width="6.6640625" style="206" customWidth="1"/>
    <col min="5642" max="5642" width="11.88671875" style="206" bestFit="1" customWidth="1"/>
    <col min="5643" max="5643" width="6.6640625" style="206" customWidth="1"/>
    <col min="5644" max="5644" width="3.6640625" style="206" customWidth="1"/>
    <col min="5645" max="5888" width="9.5546875" style="206"/>
    <col min="5889" max="5889" width="13.109375" style="206" customWidth="1"/>
    <col min="5890" max="5890" width="12.6640625" style="206" bestFit="1" customWidth="1"/>
    <col min="5891" max="5891" width="6.6640625" style="206" customWidth="1"/>
    <col min="5892" max="5892" width="12.6640625" style="206" bestFit="1" customWidth="1"/>
    <col min="5893" max="5893" width="6.6640625" style="206" customWidth="1"/>
    <col min="5894" max="5894" width="12.6640625" style="206" bestFit="1" customWidth="1"/>
    <col min="5895" max="5895" width="7.44140625" style="206" customWidth="1"/>
    <col min="5896" max="5896" width="11.33203125" style="206" customWidth="1"/>
    <col min="5897" max="5897" width="6.6640625" style="206" customWidth="1"/>
    <col min="5898" max="5898" width="11.88671875" style="206" bestFit="1" customWidth="1"/>
    <col min="5899" max="5899" width="6.6640625" style="206" customWidth="1"/>
    <col min="5900" max="5900" width="3.6640625" style="206" customWidth="1"/>
    <col min="5901" max="6144" width="9.5546875" style="206"/>
    <col min="6145" max="6145" width="13.109375" style="206" customWidth="1"/>
    <col min="6146" max="6146" width="12.6640625" style="206" bestFit="1" customWidth="1"/>
    <col min="6147" max="6147" width="6.6640625" style="206" customWidth="1"/>
    <col min="6148" max="6148" width="12.6640625" style="206" bestFit="1" customWidth="1"/>
    <col min="6149" max="6149" width="6.6640625" style="206" customWidth="1"/>
    <col min="6150" max="6150" width="12.6640625" style="206" bestFit="1" customWidth="1"/>
    <col min="6151" max="6151" width="7.44140625" style="206" customWidth="1"/>
    <col min="6152" max="6152" width="11.33203125" style="206" customWidth="1"/>
    <col min="6153" max="6153" width="6.6640625" style="206" customWidth="1"/>
    <col min="6154" max="6154" width="11.88671875" style="206" bestFit="1" customWidth="1"/>
    <col min="6155" max="6155" width="6.6640625" style="206" customWidth="1"/>
    <col min="6156" max="6156" width="3.6640625" style="206" customWidth="1"/>
    <col min="6157" max="6400" width="9.5546875" style="206"/>
    <col min="6401" max="6401" width="13.109375" style="206" customWidth="1"/>
    <col min="6402" max="6402" width="12.6640625" style="206" bestFit="1" customWidth="1"/>
    <col min="6403" max="6403" width="6.6640625" style="206" customWidth="1"/>
    <col min="6404" max="6404" width="12.6640625" style="206" bestFit="1" customWidth="1"/>
    <col min="6405" max="6405" width="6.6640625" style="206" customWidth="1"/>
    <col min="6406" max="6406" width="12.6640625" style="206" bestFit="1" customWidth="1"/>
    <col min="6407" max="6407" width="7.44140625" style="206" customWidth="1"/>
    <col min="6408" max="6408" width="11.33203125" style="206" customWidth="1"/>
    <col min="6409" max="6409" width="6.6640625" style="206" customWidth="1"/>
    <col min="6410" max="6410" width="11.88671875" style="206" bestFit="1" customWidth="1"/>
    <col min="6411" max="6411" width="6.6640625" style="206" customWidth="1"/>
    <col min="6412" max="6412" width="3.6640625" style="206" customWidth="1"/>
    <col min="6413" max="6656" width="9.5546875" style="206"/>
    <col min="6657" max="6657" width="13.109375" style="206" customWidth="1"/>
    <col min="6658" max="6658" width="12.6640625" style="206" bestFit="1" customWidth="1"/>
    <col min="6659" max="6659" width="6.6640625" style="206" customWidth="1"/>
    <col min="6660" max="6660" width="12.6640625" style="206" bestFit="1" customWidth="1"/>
    <col min="6661" max="6661" width="6.6640625" style="206" customWidth="1"/>
    <col min="6662" max="6662" width="12.6640625" style="206" bestFit="1" customWidth="1"/>
    <col min="6663" max="6663" width="7.44140625" style="206" customWidth="1"/>
    <col min="6664" max="6664" width="11.33203125" style="206" customWidth="1"/>
    <col min="6665" max="6665" width="6.6640625" style="206" customWidth="1"/>
    <col min="6666" max="6666" width="11.88671875" style="206" bestFit="1" customWidth="1"/>
    <col min="6667" max="6667" width="6.6640625" style="206" customWidth="1"/>
    <col min="6668" max="6668" width="3.6640625" style="206" customWidth="1"/>
    <col min="6669" max="6912" width="9.5546875" style="206"/>
    <col min="6913" max="6913" width="13.109375" style="206" customWidth="1"/>
    <col min="6914" max="6914" width="12.6640625" style="206" bestFit="1" customWidth="1"/>
    <col min="6915" max="6915" width="6.6640625" style="206" customWidth="1"/>
    <col min="6916" max="6916" width="12.6640625" style="206" bestFit="1" customWidth="1"/>
    <col min="6917" max="6917" width="6.6640625" style="206" customWidth="1"/>
    <col min="6918" max="6918" width="12.6640625" style="206" bestFit="1" customWidth="1"/>
    <col min="6919" max="6919" width="7.44140625" style="206" customWidth="1"/>
    <col min="6920" max="6920" width="11.33203125" style="206" customWidth="1"/>
    <col min="6921" max="6921" width="6.6640625" style="206" customWidth="1"/>
    <col min="6922" max="6922" width="11.88671875" style="206" bestFit="1" customWidth="1"/>
    <col min="6923" max="6923" width="6.6640625" style="206" customWidth="1"/>
    <col min="6924" max="6924" width="3.6640625" style="206" customWidth="1"/>
    <col min="6925" max="7168" width="9.5546875" style="206"/>
    <col min="7169" max="7169" width="13.109375" style="206" customWidth="1"/>
    <col min="7170" max="7170" width="12.6640625" style="206" bestFit="1" customWidth="1"/>
    <col min="7171" max="7171" width="6.6640625" style="206" customWidth="1"/>
    <col min="7172" max="7172" width="12.6640625" style="206" bestFit="1" customWidth="1"/>
    <col min="7173" max="7173" width="6.6640625" style="206" customWidth="1"/>
    <col min="7174" max="7174" width="12.6640625" style="206" bestFit="1" customWidth="1"/>
    <col min="7175" max="7175" width="7.44140625" style="206" customWidth="1"/>
    <col min="7176" max="7176" width="11.33203125" style="206" customWidth="1"/>
    <col min="7177" max="7177" width="6.6640625" style="206" customWidth="1"/>
    <col min="7178" max="7178" width="11.88671875" style="206" bestFit="1" customWidth="1"/>
    <col min="7179" max="7179" width="6.6640625" style="206" customWidth="1"/>
    <col min="7180" max="7180" width="3.6640625" style="206" customWidth="1"/>
    <col min="7181" max="7424" width="9.5546875" style="206"/>
    <col min="7425" max="7425" width="13.109375" style="206" customWidth="1"/>
    <col min="7426" max="7426" width="12.6640625" style="206" bestFit="1" customWidth="1"/>
    <col min="7427" max="7427" width="6.6640625" style="206" customWidth="1"/>
    <col min="7428" max="7428" width="12.6640625" style="206" bestFit="1" customWidth="1"/>
    <col min="7429" max="7429" width="6.6640625" style="206" customWidth="1"/>
    <col min="7430" max="7430" width="12.6640625" style="206" bestFit="1" customWidth="1"/>
    <col min="7431" max="7431" width="7.44140625" style="206" customWidth="1"/>
    <col min="7432" max="7432" width="11.33203125" style="206" customWidth="1"/>
    <col min="7433" max="7433" width="6.6640625" style="206" customWidth="1"/>
    <col min="7434" max="7434" width="11.88671875" style="206" bestFit="1" customWidth="1"/>
    <col min="7435" max="7435" width="6.6640625" style="206" customWidth="1"/>
    <col min="7436" max="7436" width="3.6640625" style="206" customWidth="1"/>
    <col min="7437" max="7680" width="9.5546875" style="206"/>
    <col min="7681" max="7681" width="13.109375" style="206" customWidth="1"/>
    <col min="7682" max="7682" width="12.6640625" style="206" bestFit="1" customWidth="1"/>
    <col min="7683" max="7683" width="6.6640625" style="206" customWidth="1"/>
    <col min="7684" max="7684" width="12.6640625" style="206" bestFit="1" customWidth="1"/>
    <col min="7685" max="7685" width="6.6640625" style="206" customWidth="1"/>
    <col min="7686" max="7686" width="12.6640625" style="206" bestFit="1" customWidth="1"/>
    <col min="7687" max="7687" width="7.44140625" style="206" customWidth="1"/>
    <col min="7688" max="7688" width="11.33203125" style="206" customWidth="1"/>
    <col min="7689" max="7689" width="6.6640625" style="206" customWidth="1"/>
    <col min="7690" max="7690" width="11.88671875" style="206" bestFit="1" customWidth="1"/>
    <col min="7691" max="7691" width="6.6640625" style="206" customWidth="1"/>
    <col min="7692" max="7692" width="3.6640625" style="206" customWidth="1"/>
    <col min="7693" max="7936" width="9.5546875" style="206"/>
    <col min="7937" max="7937" width="13.109375" style="206" customWidth="1"/>
    <col min="7938" max="7938" width="12.6640625" style="206" bestFit="1" customWidth="1"/>
    <col min="7939" max="7939" width="6.6640625" style="206" customWidth="1"/>
    <col min="7940" max="7940" width="12.6640625" style="206" bestFit="1" customWidth="1"/>
    <col min="7941" max="7941" width="6.6640625" style="206" customWidth="1"/>
    <col min="7942" max="7942" width="12.6640625" style="206" bestFit="1" customWidth="1"/>
    <col min="7943" max="7943" width="7.44140625" style="206" customWidth="1"/>
    <col min="7944" max="7944" width="11.33203125" style="206" customWidth="1"/>
    <col min="7945" max="7945" width="6.6640625" style="206" customWidth="1"/>
    <col min="7946" max="7946" width="11.88671875" style="206" bestFit="1" customWidth="1"/>
    <col min="7947" max="7947" width="6.6640625" style="206" customWidth="1"/>
    <col min="7948" max="7948" width="3.6640625" style="206" customWidth="1"/>
    <col min="7949" max="8192" width="9.5546875" style="206"/>
    <col min="8193" max="8193" width="13.109375" style="206" customWidth="1"/>
    <col min="8194" max="8194" width="12.6640625" style="206" bestFit="1" customWidth="1"/>
    <col min="8195" max="8195" width="6.6640625" style="206" customWidth="1"/>
    <col min="8196" max="8196" width="12.6640625" style="206" bestFit="1" customWidth="1"/>
    <col min="8197" max="8197" width="6.6640625" style="206" customWidth="1"/>
    <col min="8198" max="8198" width="12.6640625" style="206" bestFit="1" customWidth="1"/>
    <col min="8199" max="8199" width="7.44140625" style="206" customWidth="1"/>
    <col min="8200" max="8200" width="11.33203125" style="206" customWidth="1"/>
    <col min="8201" max="8201" width="6.6640625" style="206" customWidth="1"/>
    <col min="8202" max="8202" width="11.88671875" style="206" bestFit="1" customWidth="1"/>
    <col min="8203" max="8203" width="6.6640625" style="206" customWidth="1"/>
    <col min="8204" max="8204" width="3.6640625" style="206" customWidth="1"/>
    <col min="8205" max="8448" width="9.5546875" style="206"/>
    <col min="8449" max="8449" width="13.109375" style="206" customWidth="1"/>
    <col min="8450" max="8450" width="12.6640625" style="206" bestFit="1" customWidth="1"/>
    <col min="8451" max="8451" width="6.6640625" style="206" customWidth="1"/>
    <col min="8452" max="8452" width="12.6640625" style="206" bestFit="1" customWidth="1"/>
    <col min="8453" max="8453" width="6.6640625" style="206" customWidth="1"/>
    <col min="8454" max="8454" width="12.6640625" style="206" bestFit="1" customWidth="1"/>
    <col min="8455" max="8455" width="7.44140625" style="206" customWidth="1"/>
    <col min="8456" max="8456" width="11.33203125" style="206" customWidth="1"/>
    <col min="8457" max="8457" width="6.6640625" style="206" customWidth="1"/>
    <col min="8458" max="8458" width="11.88671875" style="206" bestFit="1" customWidth="1"/>
    <col min="8459" max="8459" width="6.6640625" style="206" customWidth="1"/>
    <col min="8460" max="8460" width="3.6640625" style="206" customWidth="1"/>
    <col min="8461" max="8704" width="9.5546875" style="206"/>
    <col min="8705" max="8705" width="13.109375" style="206" customWidth="1"/>
    <col min="8706" max="8706" width="12.6640625" style="206" bestFit="1" customWidth="1"/>
    <col min="8707" max="8707" width="6.6640625" style="206" customWidth="1"/>
    <col min="8708" max="8708" width="12.6640625" style="206" bestFit="1" customWidth="1"/>
    <col min="8709" max="8709" width="6.6640625" style="206" customWidth="1"/>
    <col min="8710" max="8710" width="12.6640625" style="206" bestFit="1" customWidth="1"/>
    <col min="8711" max="8711" width="7.44140625" style="206" customWidth="1"/>
    <col min="8712" max="8712" width="11.33203125" style="206" customWidth="1"/>
    <col min="8713" max="8713" width="6.6640625" style="206" customWidth="1"/>
    <col min="8714" max="8714" width="11.88671875" style="206" bestFit="1" customWidth="1"/>
    <col min="8715" max="8715" width="6.6640625" style="206" customWidth="1"/>
    <col min="8716" max="8716" width="3.6640625" style="206" customWidth="1"/>
    <col min="8717" max="8960" width="9.5546875" style="206"/>
    <col min="8961" max="8961" width="13.109375" style="206" customWidth="1"/>
    <col min="8962" max="8962" width="12.6640625" style="206" bestFit="1" customWidth="1"/>
    <col min="8963" max="8963" width="6.6640625" style="206" customWidth="1"/>
    <col min="8964" max="8964" width="12.6640625" style="206" bestFit="1" customWidth="1"/>
    <col min="8965" max="8965" width="6.6640625" style="206" customWidth="1"/>
    <col min="8966" max="8966" width="12.6640625" style="206" bestFit="1" customWidth="1"/>
    <col min="8967" max="8967" width="7.44140625" style="206" customWidth="1"/>
    <col min="8968" max="8968" width="11.33203125" style="206" customWidth="1"/>
    <col min="8969" max="8969" width="6.6640625" style="206" customWidth="1"/>
    <col min="8970" max="8970" width="11.88671875" style="206" bestFit="1" customWidth="1"/>
    <col min="8971" max="8971" width="6.6640625" style="206" customWidth="1"/>
    <col min="8972" max="8972" width="3.6640625" style="206" customWidth="1"/>
    <col min="8973" max="9216" width="9.5546875" style="206"/>
    <col min="9217" max="9217" width="13.109375" style="206" customWidth="1"/>
    <col min="9218" max="9218" width="12.6640625" style="206" bestFit="1" customWidth="1"/>
    <col min="9219" max="9219" width="6.6640625" style="206" customWidth="1"/>
    <col min="9220" max="9220" width="12.6640625" style="206" bestFit="1" customWidth="1"/>
    <col min="9221" max="9221" width="6.6640625" style="206" customWidth="1"/>
    <col min="9222" max="9222" width="12.6640625" style="206" bestFit="1" customWidth="1"/>
    <col min="9223" max="9223" width="7.44140625" style="206" customWidth="1"/>
    <col min="9224" max="9224" width="11.33203125" style="206" customWidth="1"/>
    <col min="9225" max="9225" width="6.6640625" style="206" customWidth="1"/>
    <col min="9226" max="9226" width="11.88671875" style="206" bestFit="1" customWidth="1"/>
    <col min="9227" max="9227" width="6.6640625" style="206" customWidth="1"/>
    <col min="9228" max="9228" width="3.6640625" style="206" customWidth="1"/>
    <col min="9229" max="9472" width="9.5546875" style="206"/>
    <col min="9473" max="9473" width="13.109375" style="206" customWidth="1"/>
    <col min="9474" max="9474" width="12.6640625" style="206" bestFit="1" customWidth="1"/>
    <col min="9475" max="9475" width="6.6640625" style="206" customWidth="1"/>
    <col min="9476" max="9476" width="12.6640625" style="206" bestFit="1" customWidth="1"/>
    <col min="9477" max="9477" width="6.6640625" style="206" customWidth="1"/>
    <col min="9478" max="9478" width="12.6640625" style="206" bestFit="1" customWidth="1"/>
    <col min="9479" max="9479" width="7.44140625" style="206" customWidth="1"/>
    <col min="9480" max="9480" width="11.33203125" style="206" customWidth="1"/>
    <col min="9481" max="9481" width="6.6640625" style="206" customWidth="1"/>
    <col min="9482" max="9482" width="11.88671875" style="206" bestFit="1" customWidth="1"/>
    <col min="9483" max="9483" width="6.6640625" style="206" customWidth="1"/>
    <col min="9484" max="9484" width="3.6640625" style="206" customWidth="1"/>
    <col min="9485" max="9728" width="9.5546875" style="206"/>
    <col min="9729" max="9729" width="13.109375" style="206" customWidth="1"/>
    <col min="9730" max="9730" width="12.6640625" style="206" bestFit="1" customWidth="1"/>
    <col min="9731" max="9731" width="6.6640625" style="206" customWidth="1"/>
    <col min="9732" max="9732" width="12.6640625" style="206" bestFit="1" customWidth="1"/>
    <col min="9733" max="9733" width="6.6640625" style="206" customWidth="1"/>
    <col min="9734" max="9734" width="12.6640625" style="206" bestFit="1" customWidth="1"/>
    <col min="9735" max="9735" width="7.44140625" style="206" customWidth="1"/>
    <col min="9736" max="9736" width="11.33203125" style="206" customWidth="1"/>
    <col min="9737" max="9737" width="6.6640625" style="206" customWidth="1"/>
    <col min="9738" max="9738" width="11.88671875" style="206" bestFit="1" customWidth="1"/>
    <col min="9739" max="9739" width="6.6640625" style="206" customWidth="1"/>
    <col min="9740" max="9740" width="3.6640625" style="206" customWidth="1"/>
    <col min="9741" max="9984" width="9.5546875" style="206"/>
    <col min="9985" max="9985" width="13.109375" style="206" customWidth="1"/>
    <col min="9986" max="9986" width="12.6640625" style="206" bestFit="1" customWidth="1"/>
    <col min="9987" max="9987" width="6.6640625" style="206" customWidth="1"/>
    <col min="9988" max="9988" width="12.6640625" style="206" bestFit="1" customWidth="1"/>
    <col min="9989" max="9989" width="6.6640625" style="206" customWidth="1"/>
    <col min="9990" max="9990" width="12.6640625" style="206" bestFit="1" customWidth="1"/>
    <col min="9991" max="9991" width="7.44140625" style="206" customWidth="1"/>
    <col min="9992" max="9992" width="11.33203125" style="206" customWidth="1"/>
    <col min="9993" max="9993" width="6.6640625" style="206" customWidth="1"/>
    <col min="9994" max="9994" width="11.88671875" style="206" bestFit="1" customWidth="1"/>
    <col min="9995" max="9995" width="6.6640625" style="206" customWidth="1"/>
    <col min="9996" max="9996" width="3.6640625" style="206" customWidth="1"/>
    <col min="9997" max="10240" width="9.5546875" style="206"/>
    <col min="10241" max="10241" width="13.109375" style="206" customWidth="1"/>
    <col min="10242" max="10242" width="12.6640625" style="206" bestFit="1" customWidth="1"/>
    <col min="10243" max="10243" width="6.6640625" style="206" customWidth="1"/>
    <col min="10244" max="10244" width="12.6640625" style="206" bestFit="1" customWidth="1"/>
    <col min="10245" max="10245" width="6.6640625" style="206" customWidth="1"/>
    <col min="10246" max="10246" width="12.6640625" style="206" bestFit="1" customWidth="1"/>
    <col min="10247" max="10247" width="7.44140625" style="206" customWidth="1"/>
    <col min="10248" max="10248" width="11.33203125" style="206" customWidth="1"/>
    <col min="10249" max="10249" width="6.6640625" style="206" customWidth="1"/>
    <col min="10250" max="10250" width="11.88671875" style="206" bestFit="1" customWidth="1"/>
    <col min="10251" max="10251" width="6.6640625" style="206" customWidth="1"/>
    <col min="10252" max="10252" width="3.6640625" style="206" customWidth="1"/>
    <col min="10253" max="10496" width="9.5546875" style="206"/>
    <col min="10497" max="10497" width="13.109375" style="206" customWidth="1"/>
    <col min="10498" max="10498" width="12.6640625" style="206" bestFit="1" customWidth="1"/>
    <col min="10499" max="10499" width="6.6640625" style="206" customWidth="1"/>
    <col min="10500" max="10500" width="12.6640625" style="206" bestFit="1" customWidth="1"/>
    <col min="10501" max="10501" width="6.6640625" style="206" customWidth="1"/>
    <col min="10502" max="10502" width="12.6640625" style="206" bestFit="1" customWidth="1"/>
    <col min="10503" max="10503" width="7.44140625" style="206" customWidth="1"/>
    <col min="10504" max="10504" width="11.33203125" style="206" customWidth="1"/>
    <col min="10505" max="10505" width="6.6640625" style="206" customWidth="1"/>
    <col min="10506" max="10506" width="11.88671875" style="206" bestFit="1" customWidth="1"/>
    <col min="10507" max="10507" width="6.6640625" style="206" customWidth="1"/>
    <col min="10508" max="10508" width="3.6640625" style="206" customWidth="1"/>
    <col min="10509" max="10752" width="9.5546875" style="206"/>
    <col min="10753" max="10753" width="13.109375" style="206" customWidth="1"/>
    <col min="10754" max="10754" width="12.6640625" style="206" bestFit="1" customWidth="1"/>
    <col min="10755" max="10755" width="6.6640625" style="206" customWidth="1"/>
    <col min="10756" max="10756" width="12.6640625" style="206" bestFit="1" customWidth="1"/>
    <col min="10757" max="10757" width="6.6640625" style="206" customWidth="1"/>
    <col min="10758" max="10758" width="12.6640625" style="206" bestFit="1" customWidth="1"/>
    <col min="10759" max="10759" width="7.44140625" style="206" customWidth="1"/>
    <col min="10760" max="10760" width="11.33203125" style="206" customWidth="1"/>
    <col min="10761" max="10761" width="6.6640625" style="206" customWidth="1"/>
    <col min="10762" max="10762" width="11.88671875" style="206" bestFit="1" customWidth="1"/>
    <col min="10763" max="10763" width="6.6640625" style="206" customWidth="1"/>
    <col min="10764" max="10764" width="3.6640625" style="206" customWidth="1"/>
    <col min="10765" max="11008" width="9.5546875" style="206"/>
    <col min="11009" max="11009" width="13.109375" style="206" customWidth="1"/>
    <col min="11010" max="11010" width="12.6640625" style="206" bestFit="1" customWidth="1"/>
    <col min="11011" max="11011" width="6.6640625" style="206" customWidth="1"/>
    <col min="11012" max="11012" width="12.6640625" style="206" bestFit="1" customWidth="1"/>
    <col min="11013" max="11013" width="6.6640625" style="206" customWidth="1"/>
    <col min="11014" max="11014" width="12.6640625" style="206" bestFit="1" customWidth="1"/>
    <col min="11015" max="11015" width="7.44140625" style="206" customWidth="1"/>
    <col min="11016" max="11016" width="11.33203125" style="206" customWidth="1"/>
    <col min="11017" max="11017" width="6.6640625" style="206" customWidth="1"/>
    <col min="11018" max="11018" width="11.88671875" style="206" bestFit="1" customWidth="1"/>
    <col min="11019" max="11019" width="6.6640625" style="206" customWidth="1"/>
    <col min="11020" max="11020" width="3.6640625" style="206" customWidth="1"/>
    <col min="11021" max="11264" width="9.5546875" style="206"/>
    <col min="11265" max="11265" width="13.109375" style="206" customWidth="1"/>
    <col min="11266" max="11266" width="12.6640625" style="206" bestFit="1" customWidth="1"/>
    <col min="11267" max="11267" width="6.6640625" style="206" customWidth="1"/>
    <col min="11268" max="11268" width="12.6640625" style="206" bestFit="1" customWidth="1"/>
    <col min="11269" max="11269" width="6.6640625" style="206" customWidth="1"/>
    <col min="11270" max="11270" width="12.6640625" style="206" bestFit="1" customWidth="1"/>
    <col min="11271" max="11271" width="7.44140625" style="206" customWidth="1"/>
    <col min="11272" max="11272" width="11.33203125" style="206" customWidth="1"/>
    <col min="11273" max="11273" width="6.6640625" style="206" customWidth="1"/>
    <col min="11274" max="11274" width="11.88671875" style="206" bestFit="1" customWidth="1"/>
    <col min="11275" max="11275" width="6.6640625" style="206" customWidth="1"/>
    <col min="11276" max="11276" width="3.6640625" style="206" customWidth="1"/>
    <col min="11277" max="11520" width="9.5546875" style="206"/>
    <col min="11521" max="11521" width="13.109375" style="206" customWidth="1"/>
    <col min="11522" max="11522" width="12.6640625" style="206" bestFit="1" customWidth="1"/>
    <col min="11523" max="11523" width="6.6640625" style="206" customWidth="1"/>
    <col min="11524" max="11524" width="12.6640625" style="206" bestFit="1" customWidth="1"/>
    <col min="11525" max="11525" width="6.6640625" style="206" customWidth="1"/>
    <col min="11526" max="11526" width="12.6640625" style="206" bestFit="1" customWidth="1"/>
    <col min="11527" max="11527" width="7.44140625" style="206" customWidth="1"/>
    <col min="11528" max="11528" width="11.33203125" style="206" customWidth="1"/>
    <col min="11529" max="11529" width="6.6640625" style="206" customWidth="1"/>
    <col min="11530" max="11530" width="11.88671875" style="206" bestFit="1" customWidth="1"/>
    <col min="11531" max="11531" width="6.6640625" style="206" customWidth="1"/>
    <col min="11532" max="11532" width="3.6640625" style="206" customWidth="1"/>
    <col min="11533" max="11776" width="9.5546875" style="206"/>
    <col min="11777" max="11777" width="13.109375" style="206" customWidth="1"/>
    <col min="11778" max="11778" width="12.6640625" style="206" bestFit="1" customWidth="1"/>
    <col min="11779" max="11779" width="6.6640625" style="206" customWidth="1"/>
    <col min="11780" max="11780" width="12.6640625" style="206" bestFit="1" customWidth="1"/>
    <col min="11781" max="11781" width="6.6640625" style="206" customWidth="1"/>
    <col min="11782" max="11782" width="12.6640625" style="206" bestFit="1" customWidth="1"/>
    <col min="11783" max="11783" width="7.44140625" style="206" customWidth="1"/>
    <col min="11784" max="11784" width="11.33203125" style="206" customWidth="1"/>
    <col min="11785" max="11785" width="6.6640625" style="206" customWidth="1"/>
    <col min="11786" max="11786" width="11.88671875" style="206" bestFit="1" customWidth="1"/>
    <col min="11787" max="11787" width="6.6640625" style="206" customWidth="1"/>
    <col min="11788" max="11788" width="3.6640625" style="206" customWidth="1"/>
    <col min="11789" max="12032" width="9.5546875" style="206"/>
    <col min="12033" max="12033" width="13.109375" style="206" customWidth="1"/>
    <col min="12034" max="12034" width="12.6640625" style="206" bestFit="1" customWidth="1"/>
    <col min="12035" max="12035" width="6.6640625" style="206" customWidth="1"/>
    <col min="12036" max="12036" width="12.6640625" style="206" bestFit="1" customWidth="1"/>
    <col min="12037" max="12037" width="6.6640625" style="206" customWidth="1"/>
    <col min="12038" max="12038" width="12.6640625" style="206" bestFit="1" customWidth="1"/>
    <col min="12039" max="12039" width="7.44140625" style="206" customWidth="1"/>
    <col min="12040" max="12040" width="11.33203125" style="206" customWidth="1"/>
    <col min="12041" max="12041" width="6.6640625" style="206" customWidth="1"/>
    <col min="12042" max="12042" width="11.88671875" style="206" bestFit="1" customWidth="1"/>
    <col min="12043" max="12043" width="6.6640625" style="206" customWidth="1"/>
    <col min="12044" max="12044" width="3.6640625" style="206" customWidth="1"/>
    <col min="12045" max="12288" width="9.5546875" style="206"/>
    <col min="12289" max="12289" width="13.109375" style="206" customWidth="1"/>
    <col min="12290" max="12290" width="12.6640625" style="206" bestFit="1" customWidth="1"/>
    <col min="12291" max="12291" width="6.6640625" style="206" customWidth="1"/>
    <col min="12292" max="12292" width="12.6640625" style="206" bestFit="1" customWidth="1"/>
    <col min="12293" max="12293" width="6.6640625" style="206" customWidth="1"/>
    <col min="12294" max="12294" width="12.6640625" style="206" bestFit="1" customWidth="1"/>
    <col min="12295" max="12295" width="7.44140625" style="206" customWidth="1"/>
    <col min="12296" max="12296" width="11.33203125" style="206" customWidth="1"/>
    <col min="12297" max="12297" width="6.6640625" style="206" customWidth="1"/>
    <col min="12298" max="12298" width="11.88671875" style="206" bestFit="1" customWidth="1"/>
    <col min="12299" max="12299" width="6.6640625" style="206" customWidth="1"/>
    <col min="12300" max="12300" width="3.6640625" style="206" customWidth="1"/>
    <col min="12301" max="12544" width="9.5546875" style="206"/>
    <col min="12545" max="12545" width="13.109375" style="206" customWidth="1"/>
    <col min="12546" max="12546" width="12.6640625" style="206" bestFit="1" customWidth="1"/>
    <col min="12547" max="12547" width="6.6640625" style="206" customWidth="1"/>
    <col min="12548" max="12548" width="12.6640625" style="206" bestFit="1" customWidth="1"/>
    <col min="12549" max="12549" width="6.6640625" style="206" customWidth="1"/>
    <col min="12550" max="12550" width="12.6640625" style="206" bestFit="1" customWidth="1"/>
    <col min="12551" max="12551" width="7.44140625" style="206" customWidth="1"/>
    <col min="12552" max="12552" width="11.33203125" style="206" customWidth="1"/>
    <col min="12553" max="12553" width="6.6640625" style="206" customWidth="1"/>
    <col min="12554" max="12554" width="11.88671875" style="206" bestFit="1" customWidth="1"/>
    <col min="12555" max="12555" width="6.6640625" style="206" customWidth="1"/>
    <col min="12556" max="12556" width="3.6640625" style="206" customWidth="1"/>
    <col min="12557" max="12800" width="9.5546875" style="206"/>
    <col min="12801" max="12801" width="13.109375" style="206" customWidth="1"/>
    <col min="12802" max="12802" width="12.6640625" style="206" bestFit="1" customWidth="1"/>
    <col min="12803" max="12803" width="6.6640625" style="206" customWidth="1"/>
    <col min="12804" max="12804" width="12.6640625" style="206" bestFit="1" customWidth="1"/>
    <col min="12805" max="12805" width="6.6640625" style="206" customWidth="1"/>
    <col min="12806" max="12806" width="12.6640625" style="206" bestFit="1" customWidth="1"/>
    <col min="12807" max="12807" width="7.44140625" style="206" customWidth="1"/>
    <col min="12808" max="12808" width="11.33203125" style="206" customWidth="1"/>
    <col min="12809" max="12809" width="6.6640625" style="206" customWidth="1"/>
    <col min="12810" max="12810" width="11.88671875" style="206" bestFit="1" customWidth="1"/>
    <col min="12811" max="12811" width="6.6640625" style="206" customWidth="1"/>
    <col min="12812" max="12812" width="3.6640625" style="206" customWidth="1"/>
    <col min="12813" max="13056" width="9.5546875" style="206"/>
    <col min="13057" max="13057" width="13.109375" style="206" customWidth="1"/>
    <col min="13058" max="13058" width="12.6640625" style="206" bestFit="1" customWidth="1"/>
    <col min="13059" max="13059" width="6.6640625" style="206" customWidth="1"/>
    <col min="13060" max="13060" width="12.6640625" style="206" bestFit="1" customWidth="1"/>
    <col min="13061" max="13061" width="6.6640625" style="206" customWidth="1"/>
    <col min="13062" max="13062" width="12.6640625" style="206" bestFit="1" customWidth="1"/>
    <col min="13063" max="13063" width="7.44140625" style="206" customWidth="1"/>
    <col min="13064" max="13064" width="11.33203125" style="206" customWidth="1"/>
    <col min="13065" max="13065" width="6.6640625" style="206" customWidth="1"/>
    <col min="13066" max="13066" width="11.88671875" style="206" bestFit="1" customWidth="1"/>
    <col min="13067" max="13067" width="6.6640625" style="206" customWidth="1"/>
    <col min="13068" max="13068" width="3.6640625" style="206" customWidth="1"/>
    <col min="13069" max="13312" width="9.5546875" style="206"/>
    <col min="13313" max="13313" width="13.109375" style="206" customWidth="1"/>
    <col min="13314" max="13314" width="12.6640625" style="206" bestFit="1" customWidth="1"/>
    <col min="13315" max="13315" width="6.6640625" style="206" customWidth="1"/>
    <col min="13316" max="13316" width="12.6640625" style="206" bestFit="1" customWidth="1"/>
    <col min="13317" max="13317" width="6.6640625" style="206" customWidth="1"/>
    <col min="13318" max="13318" width="12.6640625" style="206" bestFit="1" customWidth="1"/>
    <col min="13319" max="13319" width="7.44140625" style="206" customWidth="1"/>
    <col min="13320" max="13320" width="11.33203125" style="206" customWidth="1"/>
    <col min="13321" max="13321" width="6.6640625" style="206" customWidth="1"/>
    <col min="13322" max="13322" width="11.88671875" style="206" bestFit="1" customWidth="1"/>
    <col min="13323" max="13323" width="6.6640625" style="206" customWidth="1"/>
    <col min="13324" max="13324" width="3.6640625" style="206" customWidth="1"/>
    <col min="13325" max="13568" width="9.5546875" style="206"/>
    <col min="13569" max="13569" width="13.109375" style="206" customWidth="1"/>
    <col min="13570" max="13570" width="12.6640625" style="206" bestFit="1" customWidth="1"/>
    <col min="13571" max="13571" width="6.6640625" style="206" customWidth="1"/>
    <col min="13572" max="13572" width="12.6640625" style="206" bestFit="1" customWidth="1"/>
    <col min="13573" max="13573" width="6.6640625" style="206" customWidth="1"/>
    <col min="13574" max="13574" width="12.6640625" style="206" bestFit="1" customWidth="1"/>
    <col min="13575" max="13575" width="7.44140625" style="206" customWidth="1"/>
    <col min="13576" max="13576" width="11.33203125" style="206" customWidth="1"/>
    <col min="13577" max="13577" width="6.6640625" style="206" customWidth="1"/>
    <col min="13578" max="13578" width="11.88671875" style="206" bestFit="1" customWidth="1"/>
    <col min="13579" max="13579" width="6.6640625" style="206" customWidth="1"/>
    <col min="13580" max="13580" width="3.6640625" style="206" customWidth="1"/>
    <col min="13581" max="13824" width="9.5546875" style="206"/>
    <col min="13825" max="13825" width="13.109375" style="206" customWidth="1"/>
    <col min="13826" max="13826" width="12.6640625" style="206" bestFit="1" customWidth="1"/>
    <col min="13827" max="13827" width="6.6640625" style="206" customWidth="1"/>
    <col min="13828" max="13828" width="12.6640625" style="206" bestFit="1" customWidth="1"/>
    <col min="13829" max="13829" width="6.6640625" style="206" customWidth="1"/>
    <col min="13830" max="13830" width="12.6640625" style="206" bestFit="1" customWidth="1"/>
    <col min="13831" max="13831" width="7.44140625" style="206" customWidth="1"/>
    <col min="13832" max="13832" width="11.33203125" style="206" customWidth="1"/>
    <col min="13833" max="13833" width="6.6640625" style="206" customWidth="1"/>
    <col min="13834" max="13834" width="11.88671875" style="206" bestFit="1" customWidth="1"/>
    <col min="13835" max="13835" width="6.6640625" style="206" customWidth="1"/>
    <col min="13836" max="13836" width="3.6640625" style="206" customWidth="1"/>
    <col min="13837" max="14080" width="9.5546875" style="206"/>
    <col min="14081" max="14081" width="13.109375" style="206" customWidth="1"/>
    <col min="14082" max="14082" width="12.6640625" style="206" bestFit="1" customWidth="1"/>
    <col min="14083" max="14083" width="6.6640625" style="206" customWidth="1"/>
    <col min="14084" max="14084" width="12.6640625" style="206" bestFit="1" customWidth="1"/>
    <col min="14085" max="14085" width="6.6640625" style="206" customWidth="1"/>
    <col min="14086" max="14086" width="12.6640625" style="206" bestFit="1" customWidth="1"/>
    <col min="14087" max="14087" width="7.44140625" style="206" customWidth="1"/>
    <col min="14088" max="14088" width="11.33203125" style="206" customWidth="1"/>
    <col min="14089" max="14089" width="6.6640625" style="206" customWidth="1"/>
    <col min="14090" max="14090" width="11.88671875" style="206" bestFit="1" customWidth="1"/>
    <col min="14091" max="14091" width="6.6640625" style="206" customWidth="1"/>
    <col min="14092" max="14092" width="3.6640625" style="206" customWidth="1"/>
    <col min="14093" max="14336" width="9.5546875" style="206"/>
    <col min="14337" max="14337" width="13.109375" style="206" customWidth="1"/>
    <col min="14338" max="14338" width="12.6640625" style="206" bestFit="1" customWidth="1"/>
    <col min="14339" max="14339" width="6.6640625" style="206" customWidth="1"/>
    <col min="14340" max="14340" width="12.6640625" style="206" bestFit="1" customWidth="1"/>
    <col min="14341" max="14341" width="6.6640625" style="206" customWidth="1"/>
    <col min="14342" max="14342" width="12.6640625" style="206" bestFit="1" customWidth="1"/>
    <col min="14343" max="14343" width="7.44140625" style="206" customWidth="1"/>
    <col min="14344" max="14344" width="11.33203125" style="206" customWidth="1"/>
    <col min="14345" max="14345" width="6.6640625" style="206" customWidth="1"/>
    <col min="14346" max="14346" width="11.88671875" style="206" bestFit="1" customWidth="1"/>
    <col min="14347" max="14347" width="6.6640625" style="206" customWidth="1"/>
    <col min="14348" max="14348" width="3.6640625" style="206" customWidth="1"/>
    <col min="14349" max="14592" width="9.5546875" style="206"/>
    <col min="14593" max="14593" width="13.109375" style="206" customWidth="1"/>
    <col min="14594" max="14594" width="12.6640625" style="206" bestFit="1" customWidth="1"/>
    <col min="14595" max="14595" width="6.6640625" style="206" customWidth="1"/>
    <col min="14596" max="14596" width="12.6640625" style="206" bestFit="1" customWidth="1"/>
    <col min="14597" max="14597" width="6.6640625" style="206" customWidth="1"/>
    <col min="14598" max="14598" width="12.6640625" style="206" bestFit="1" customWidth="1"/>
    <col min="14599" max="14599" width="7.44140625" style="206" customWidth="1"/>
    <col min="14600" max="14600" width="11.33203125" style="206" customWidth="1"/>
    <col min="14601" max="14601" width="6.6640625" style="206" customWidth="1"/>
    <col min="14602" max="14602" width="11.88671875" style="206" bestFit="1" customWidth="1"/>
    <col min="14603" max="14603" width="6.6640625" style="206" customWidth="1"/>
    <col min="14604" max="14604" width="3.6640625" style="206" customWidth="1"/>
    <col min="14605" max="14848" width="9.5546875" style="206"/>
    <col min="14849" max="14849" width="13.109375" style="206" customWidth="1"/>
    <col min="14850" max="14850" width="12.6640625" style="206" bestFit="1" customWidth="1"/>
    <col min="14851" max="14851" width="6.6640625" style="206" customWidth="1"/>
    <col min="14852" max="14852" width="12.6640625" style="206" bestFit="1" customWidth="1"/>
    <col min="14853" max="14853" width="6.6640625" style="206" customWidth="1"/>
    <col min="14854" max="14854" width="12.6640625" style="206" bestFit="1" customWidth="1"/>
    <col min="14855" max="14855" width="7.44140625" style="206" customWidth="1"/>
    <col min="14856" max="14856" width="11.33203125" style="206" customWidth="1"/>
    <col min="14857" max="14857" width="6.6640625" style="206" customWidth="1"/>
    <col min="14858" max="14858" width="11.88671875" style="206" bestFit="1" customWidth="1"/>
    <col min="14859" max="14859" width="6.6640625" style="206" customWidth="1"/>
    <col min="14860" max="14860" width="3.6640625" style="206" customWidth="1"/>
    <col min="14861" max="15104" width="9.5546875" style="206"/>
    <col min="15105" max="15105" width="13.109375" style="206" customWidth="1"/>
    <col min="15106" max="15106" width="12.6640625" style="206" bestFit="1" customWidth="1"/>
    <col min="15107" max="15107" width="6.6640625" style="206" customWidth="1"/>
    <col min="15108" max="15108" width="12.6640625" style="206" bestFit="1" customWidth="1"/>
    <col min="15109" max="15109" width="6.6640625" style="206" customWidth="1"/>
    <col min="15110" max="15110" width="12.6640625" style="206" bestFit="1" customWidth="1"/>
    <col min="15111" max="15111" width="7.44140625" style="206" customWidth="1"/>
    <col min="15112" max="15112" width="11.33203125" style="206" customWidth="1"/>
    <col min="15113" max="15113" width="6.6640625" style="206" customWidth="1"/>
    <col min="15114" max="15114" width="11.88671875" style="206" bestFit="1" customWidth="1"/>
    <col min="15115" max="15115" width="6.6640625" style="206" customWidth="1"/>
    <col min="15116" max="15116" width="3.6640625" style="206" customWidth="1"/>
    <col min="15117" max="15360" width="9.5546875" style="206"/>
    <col min="15361" max="15361" width="13.109375" style="206" customWidth="1"/>
    <col min="15362" max="15362" width="12.6640625" style="206" bestFit="1" customWidth="1"/>
    <col min="15363" max="15363" width="6.6640625" style="206" customWidth="1"/>
    <col min="15364" max="15364" width="12.6640625" style="206" bestFit="1" customWidth="1"/>
    <col min="15365" max="15365" width="6.6640625" style="206" customWidth="1"/>
    <col min="15366" max="15366" width="12.6640625" style="206" bestFit="1" customWidth="1"/>
    <col min="15367" max="15367" width="7.44140625" style="206" customWidth="1"/>
    <col min="15368" max="15368" width="11.33203125" style="206" customWidth="1"/>
    <col min="15369" max="15369" width="6.6640625" style="206" customWidth="1"/>
    <col min="15370" max="15370" width="11.88671875" style="206" bestFit="1" customWidth="1"/>
    <col min="15371" max="15371" width="6.6640625" style="206" customWidth="1"/>
    <col min="15372" max="15372" width="3.6640625" style="206" customWidth="1"/>
    <col min="15373" max="15616" width="9.5546875" style="206"/>
    <col min="15617" max="15617" width="13.109375" style="206" customWidth="1"/>
    <col min="15618" max="15618" width="12.6640625" style="206" bestFit="1" customWidth="1"/>
    <col min="15619" max="15619" width="6.6640625" style="206" customWidth="1"/>
    <col min="15620" max="15620" width="12.6640625" style="206" bestFit="1" customWidth="1"/>
    <col min="15621" max="15621" width="6.6640625" style="206" customWidth="1"/>
    <col min="15622" max="15622" width="12.6640625" style="206" bestFit="1" customWidth="1"/>
    <col min="15623" max="15623" width="7.44140625" style="206" customWidth="1"/>
    <col min="15624" max="15624" width="11.33203125" style="206" customWidth="1"/>
    <col min="15625" max="15625" width="6.6640625" style="206" customWidth="1"/>
    <col min="15626" max="15626" width="11.88671875" style="206" bestFit="1" customWidth="1"/>
    <col min="15627" max="15627" width="6.6640625" style="206" customWidth="1"/>
    <col min="15628" max="15628" width="3.6640625" style="206" customWidth="1"/>
    <col min="15629" max="15872" width="9.5546875" style="206"/>
    <col min="15873" max="15873" width="13.109375" style="206" customWidth="1"/>
    <col min="15874" max="15874" width="12.6640625" style="206" bestFit="1" customWidth="1"/>
    <col min="15875" max="15875" width="6.6640625" style="206" customWidth="1"/>
    <col min="15876" max="15876" width="12.6640625" style="206" bestFit="1" customWidth="1"/>
    <col min="15877" max="15877" width="6.6640625" style="206" customWidth="1"/>
    <col min="15878" max="15878" width="12.6640625" style="206" bestFit="1" customWidth="1"/>
    <col min="15879" max="15879" width="7.44140625" style="206" customWidth="1"/>
    <col min="15880" max="15880" width="11.33203125" style="206" customWidth="1"/>
    <col min="15881" max="15881" width="6.6640625" style="206" customWidth="1"/>
    <col min="15882" max="15882" width="11.88671875" style="206" bestFit="1" customWidth="1"/>
    <col min="15883" max="15883" width="6.6640625" style="206" customWidth="1"/>
    <col min="15884" max="15884" width="3.6640625" style="206" customWidth="1"/>
    <col min="15885" max="16128" width="9.5546875" style="206"/>
    <col min="16129" max="16129" width="13.109375" style="206" customWidth="1"/>
    <col min="16130" max="16130" width="12.6640625" style="206" bestFit="1" customWidth="1"/>
    <col min="16131" max="16131" width="6.6640625" style="206" customWidth="1"/>
    <col min="16132" max="16132" width="12.6640625" style="206" bestFit="1" customWidth="1"/>
    <col min="16133" max="16133" width="6.6640625" style="206" customWidth="1"/>
    <col min="16134" max="16134" width="12.6640625" style="206" bestFit="1" customWidth="1"/>
    <col min="16135" max="16135" width="7.44140625" style="206" customWidth="1"/>
    <col min="16136" max="16136" width="11.33203125" style="206" customWidth="1"/>
    <col min="16137" max="16137" width="6.6640625" style="206" customWidth="1"/>
    <col min="16138" max="16138" width="11.88671875" style="206" bestFit="1" customWidth="1"/>
    <col min="16139" max="16139" width="6.6640625" style="206" customWidth="1"/>
    <col min="16140" max="16140" width="3.6640625" style="206" customWidth="1"/>
    <col min="16141" max="16384" width="9.5546875" style="206"/>
  </cols>
  <sheetData>
    <row r="1" spans="1:256" s="199" customFormat="1" ht="33" customHeight="1" x14ac:dyDescent="0.3">
      <c r="A1" s="552" t="s">
        <v>229</v>
      </c>
      <c r="B1" s="553"/>
      <c r="C1" s="553"/>
      <c r="D1" s="553"/>
      <c r="E1" s="553"/>
      <c r="F1" s="553"/>
      <c r="G1" s="553"/>
      <c r="H1" s="553"/>
      <c r="I1" s="553"/>
      <c r="J1" s="553"/>
      <c r="K1" s="553"/>
      <c r="L1" s="198"/>
    </row>
    <row r="2" spans="1:256" s="207" customFormat="1" ht="26.25" customHeight="1" x14ac:dyDescent="0.25">
      <c r="A2" s="396" t="s">
        <v>211</v>
      </c>
      <c r="B2" s="397" t="s">
        <v>167</v>
      </c>
      <c r="C2" s="398"/>
      <c r="D2" s="424" t="s">
        <v>160</v>
      </c>
      <c r="E2" s="398"/>
      <c r="F2" s="398" t="s">
        <v>75</v>
      </c>
      <c r="G2" s="398"/>
      <c r="H2" s="449" t="s">
        <v>168</v>
      </c>
      <c r="I2" s="400"/>
      <c r="J2" s="398" t="s">
        <v>77</v>
      </c>
      <c r="K2" s="401"/>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c r="BW2" s="206"/>
      <c r="BX2" s="206"/>
      <c r="BY2" s="206"/>
      <c r="BZ2" s="206"/>
      <c r="CA2" s="206"/>
      <c r="CB2" s="206"/>
      <c r="CC2" s="206"/>
      <c r="CD2" s="206"/>
      <c r="CE2" s="206"/>
      <c r="CF2" s="206"/>
      <c r="CG2" s="206"/>
      <c r="CH2" s="206"/>
      <c r="CI2" s="206"/>
      <c r="CJ2" s="206"/>
      <c r="CK2" s="206"/>
      <c r="CL2" s="206"/>
      <c r="CM2" s="206"/>
      <c r="CN2" s="206"/>
      <c r="CO2" s="206"/>
      <c r="CP2" s="206"/>
      <c r="CQ2" s="206"/>
      <c r="CR2" s="206"/>
      <c r="CS2" s="206"/>
      <c r="CT2" s="206"/>
      <c r="CU2" s="206"/>
      <c r="CV2" s="206"/>
      <c r="CW2" s="206"/>
      <c r="CX2" s="206"/>
      <c r="CY2" s="206"/>
      <c r="CZ2" s="206"/>
      <c r="DA2" s="206"/>
      <c r="DB2" s="206"/>
      <c r="DC2" s="206"/>
      <c r="DD2" s="206"/>
      <c r="DE2" s="206"/>
      <c r="DF2" s="206"/>
      <c r="DG2" s="206"/>
      <c r="DH2" s="206"/>
      <c r="DI2" s="206"/>
      <c r="DJ2" s="206"/>
      <c r="DK2" s="206"/>
      <c r="DL2" s="206"/>
      <c r="DM2" s="206"/>
      <c r="DN2" s="206"/>
      <c r="DO2" s="206"/>
      <c r="DP2" s="206"/>
      <c r="DQ2" s="206"/>
      <c r="DR2" s="206"/>
      <c r="DS2" s="206"/>
      <c r="DT2" s="206"/>
      <c r="DU2" s="206"/>
      <c r="DV2" s="206"/>
      <c r="DW2" s="206"/>
      <c r="DX2" s="206"/>
      <c r="DY2" s="206"/>
      <c r="DZ2" s="206"/>
      <c r="EA2" s="206"/>
      <c r="EB2" s="206"/>
      <c r="EC2" s="206"/>
      <c r="ED2" s="206"/>
      <c r="EE2" s="206"/>
      <c r="EF2" s="206"/>
      <c r="EG2" s="206"/>
      <c r="EH2" s="206"/>
      <c r="EI2" s="206"/>
      <c r="EJ2" s="206"/>
      <c r="EK2" s="206"/>
      <c r="EL2" s="206"/>
      <c r="EM2" s="206"/>
      <c r="EN2" s="206"/>
      <c r="EO2" s="206"/>
      <c r="EP2" s="206"/>
      <c r="EQ2" s="206"/>
      <c r="ER2" s="206"/>
      <c r="ES2" s="206"/>
      <c r="ET2" s="206"/>
      <c r="EU2" s="206"/>
      <c r="EV2" s="206"/>
      <c r="EW2" s="206"/>
      <c r="EX2" s="206"/>
      <c r="EY2" s="206"/>
      <c r="EZ2" s="206"/>
      <c r="FA2" s="206"/>
      <c r="FB2" s="206"/>
      <c r="FC2" s="206"/>
      <c r="FD2" s="206"/>
      <c r="FE2" s="206"/>
      <c r="FF2" s="206"/>
      <c r="FG2" s="206"/>
      <c r="FH2" s="206"/>
      <c r="FI2" s="206"/>
      <c r="FJ2" s="206"/>
      <c r="FK2" s="206"/>
      <c r="FL2" s="206"/>
      <c r="FM2" s="206"/>
      <c r="FN2" s="206"/>
      <c r="FO2" s="206"/>
      <c r="FP2" s="206"/>
      <c r="FQ2" s="206"/>
      <c r="FR2" s="206"/>
      <c r="FS2" s="206"/>
      <c r="FT2" s="206"/>
      <c r="FU2" s="206"/>
      <c r="FV2" s="206"/>
      <c r="FW2" s="206"/>
      <c r="FX2" s="206"/>
      <c r="FY2" s="206"/>
      <c r="FZ2" s="206"/>
      <c r="GA2" s="206"/>
      <c r="GB2" s="206"/>
      <c r="GC2" s="206"/>
      <c r="GD2" s="206"/>
      <c r="GE2" s="206"/>
      <c r="GF2" s="206"/>
      <c r="GG2" s="206"/>
      <c r="GH2" s="206"/>
      <c r="GI2" s="206"/>
      <c r="GJ2" s="206"/>
      <c r="GK2" s="206"/>
      <c r="GL2" s="206"/>
      <c r="GM2" s="206"/>
      <c r="GN2" s="206"/>
      <c r="GO2" s="206"/>
      <c r="GP2" s="206"/>
      <c r="GQ2" s="206"/>
      <c r="GR2" s="206"/>
      <c r="GS2" s="206"/>
      <c r="GT2" s="206"/>
      <c r="GU2" s="206"/>
      <c r="GV2" s="206"/>
      <c r="GW2" s="206"/>
      <c r="GX2" s="206"/>
      <c r="GY2" s="206"/>
      <c r="GZ2" s="206"/>
      <c r="HA2" s="206"/>
      <c r="HB2" s="206"/>
      <c r="HC2" s="206"/>
      <c r="HD2" s="206"/>
      <c r="HE2" s="206"/>
      <c r="HF2" s="206"/>
      <c r="HG2" s="206"/>
      <c r="HH2" s="206"/>
      <c r="HI2" s="206"/>
      <c r="HJ2" s="206"/>
      <c r="HK2" s="206"/>
      <c r="HL2" s="206"/>
      <c r="HM2" s="206"/>
      <c r="HN2" s="206"/>
      <c r="HO2" s="206"/>
      <c r="HP2" s="206"/>
      <c r="HQ2" s="206"/>
      <c r="HR2" s="206"/>
      <c r="HS2" s="206"/>
      <c r="HT2" s="206"/>
      <c r="HU2" s="206"/>
      <c r="HV2" s="206"/>
      <c r="HW2" s="206"/>
      <c r="HX2" s="206"/>
      <c r="HY2" s="206"/>
      <c r="HZ2" s="206"/>
      <c r="IA2" s="206"/>
      <c r="IB2" s="206"/>
      <c r="IC2" s="206"/>
      <c r="ID2" s="206"/>
      <c r="IE2" s="206"/>
      <c r="IF2" s="206"/>
      <c r="IG2" s="206"/>
      <c r="IH2" s="206"/>
      <c r="II2" s="206"/>
      <c r="IJ2" s="206"/>
      <c r="IK2" s="206"/>
      <c r="IL2" s="206"/>
      <c r="IM2" s="206"/>
      <c r="IN2" s="206"/>
      <c r="IO2" s="206"/>
      <c r="IP2" s="206"/>
      <c r="IQ2" s="206"/>
      <c r="IR2" s="206"/>
      <c r="IS2" s="206"/>
      <c r="IT2" s="206"/>
      <c r="IU2" s="206"/>
      <c r="IV2" s="206"/>
    </row>
    <row r="3" spans="1:256" x14ac:dyDescent="0.25">
      <c r="A3" s="402" t="s">
        <v>78</v>
      </c>
      <c r="B3" s="403">
        <f>(B9+B33+B27+B21+B15)/5</f>
        <v>1134506.2</v>
      </c>
      <c r="C3" s="404">
        <f>B3/B$6</f>
        <v>5.728372666126292E-2</v>
      </c>
      <c r="D3" s="405">
        <f t="shared" ref="D3:D5" si="0">(D9+D33+D27+D21+D15)/5</f>
        <v>180532.6</v>
      </c>
      <c r="E3" s="404">
        <f>D3/D$6</f>
        <v>8.6615104370441291E-3</v>
      </c>
      <c r="F3" s="405">
        <f>(F9)/5</f>
        <v>37246.400000000001</v>
      </c>
      <c r="G3" s="499">
        <f>F3/F$6</f>
        <v>1.9276977736069926E-3</v>
      </c>
      <c r="H3" s="418" t="s">
        <v>79</v>
      </c>
      <c r="I3" s="418" t="s">
        <v>79</v>
      </c>
      <c r="J3" s="405">
        <f>(J9+J33+J27+J21+J15)/5</f>
        <v>1352285.2</v>
      </c>
      <c r="K3" s="407">
        <f>J3/J$6</f>
        <v>2.0656668424221179E-2</v>
      </c>
    </row>
    <row r="4" spans="1:256" x14ac:dyDescent="0.25">
      <c r="A4" s="402" t="s">
        <v>81</v>
      </c>
      <c r="B4" s="408">
        <f t="shared" ref="B4" si="1">(B10+B34+B28+B22+B16)/5</f>
        <v>862662.6</v>
      </c>
      <c r="C4" s="409">
        <f>B4/B$6</f>
        <v>4.3557742195938984E-2</v>
      </c>
      <c r="D4" s="417">
        <f t="shared" si="0"/>
        <v>146141.6</v>
      </c>
      <c r="E4" s="409">
        <f>D4/D$6</f>
        <v>7.011514782849902E-3</v>
      </c>
      <c r="F4" s="417">
        <f>(F10+F34+F28+F22+F16)/5</f>
        <v>4550591.2</v>
      </c>
      <c r="G4" s="409">
        <f>F4/F$6</f>
        <v>0.23551711104524389</v>
      </c>
      <c r="H4" s="419" t="s">
        <v>79</v>
      </c>
      <c r="I4" s="410" t="s">
        <v>79</v>
      </c>
      <c r="J4" s="417">
        <f>(J10+J34+J28+J22+J16)/5</f>
        <v>5559395.4000000004</v>
      </c>
      <c r="K4" s="411">
        <f>J4/J$6</f>
        <v>8.4921869600392344E-2</v>
      </c>
    </row>
    <row r="5" spans="1:256" x14ac:dyDescent="0.25">
      <c r="A5" s="402" t="s">
        <v>82</v>
      </c>
      <c r="B5" s="412">
        <f>(B11+B35+B29+B23+B17)/5</f>
        <v>17807866</v>
      </c>
      <c r="C5" s="409">
        <f>B5/B$6</f>
        <v>0.89915853114279809</v>
      </c>
      <c r="D5" s="389">
        <f t="shared" si="0"/>
        <v>20516411</v>
      </c>
      <c r="E5" s="409">
        <f>D5/D$6</f>
        <v>0.984326974780106</v>
      </c>
      <c r="F5" s="389">
        <f>(F11+F35+F29+F23+F17)/5</f>
        <v>14733863.4</v>
      </c>
      <c r="G5" s="409">
        <f>F5/F$6</f>
        <v>0.76255519118114912</v>
      </c>
      <c r="H5" s="277">
        <f>(H11+H35+H29+H23+H17)/5</f>
        <v>5495004.7999999998</v>
      </c>
      <c r="I5" s="409">
        <f>H5/H$6</f>
        <v>1</v>
      </c>
      <c r="J5" s="277">
        <f>(J11+J35+J29+J23+J17)/5</f>
        <v>58553145.200000003</v>
      </c>
      <c r="K5" s="411">
        <f>J5/J$6</f>
        <v>0.89442146197538652</v>
      </c>
    </row>
    <row r="6" spans="1:256" x14ac:dyDescent="0.25">
      <c r="A6" s="413" t="s">
        <v>83</v>
      </c>
      <c r="B6" s="403">
        <f>(B12+B36+B30+B24+B18)/5</f>
        <v>19805034.800000001</v>
      </c>
      <c r="C6" s="414">
        <f>B6/B$6</f>
        <v>1</v>
      </c>
      <c r="D6" s="415">
        <f>(D12+D36+D30+D24+D18)/5</f>
        <v>20843085.199999999</v>
      </c>
      <c r="E6" s="414">
        <f>D6/D$6</f>
        <v>1</v>
      </c>
      <c r="F6" s="415">
        <f>(F12+F36+F30+F24+F18)/5</f>
        <v>19321701</v>
      </c>
      <c r="G6" s="414">
        <f>F6/F$6</f>
        <v>1</v>
      </c>
      <c r="H6" s="415">
        <f>(H12+H36+H30+H24+H18)/5</f>
        <v>5495004.7999999998</v>
      </c>
      <c r="I6" s="414">
        <f>H6/H$6</f>
        <v>1</v>
      </c>
      <c r="J6" s="415">
        <f>(J12+J36+J30+J24+J18)/5</f>
        <v>65464825.799999997</v>
      </c>
      <c r="K6" s="407">
        <f>J6/J$6</f>
        <v>1</v>
      </c>
    </row>
    <row r="7" spans="1:256" ht="6.75" customHeight="1" x14ac:dyDescent="0.25">
      <c r="A7" s="416"/>
      <c r="B7" s="415"/>
      <c r="C7" s="389"/>
      <c r="D7" s="389"/>
      <c r="E7" s="389"/>
      <c r="F7" s="389"/>
      <c r="G7" s="389"/>
      <c r="H7" s="420"/>
      <c r="I7" s="389"/>
      <c r="J7" s="389"/>
      <c r="K7" s="421"/>
    </row>
    <row r="8" spans="1:256" ht="12.75" customHeight="1" x14ac:dyDescent="0.25">
      <c r="A8" s="396">
        <v>2017</v>
      </c>
      <c r="B8" s="397" t="s">
        <v>167</v>
      </c>
      <c r="C8" s="398"/>
      <c r="D8" s="398" t="s">
        <v>160</v>
      </c>
      <c r="E8" s="398"/>
      <c r="F8" s="398" t="s">
        <v>75</v>
      </c>
      <c r="G8" s="398"/>
      <c r="H8" s="449" t="s">
        <v>168</v>
      </c>
      <c r="I8" s="400"/>
      <c r="J8" s="398" t="s">
        <v>77</v>
      </c>
      <c r="K8" s="401"/>
    </row>
    <row r="9" spans="1:256" x14ac:dyDescent="0.25">
      <c r="A9" s="402" t="s">
        <v>78</v>
      </c>
      <c r="B9" s="403">
        <v>885107</v>
      </c>
      <c r="C9" s="404">
        <f>B9/$B$12</f>
        <v>4.2912377119384865E-2</v>
      </c>
      <c r="D9" s="405">
        <v>121114</v>
      </c>
      <c r="E9" s="404">
        <f>D9/D$12</f>
        <v>6.346459553909614E-3</v>
      </c>
      <c r="F9" s="498">
        <v>186232</v>
      </c>
      <c r="G9" s="497">
        <f>F9/F$12</f>
        <v>1.0977933370678617E-2</v>
      </c>
      <c r="H9" s="406" t="s">
        <v>79</v>
      </c>
      <c r="I9" s="406" t="s">
        <v>79</v>
      </c>
      <c r="J9" s="405">
        <f>D9+B9+F9</f>
        <v>1192453</v>
      </c>
      <c r="K9" s="407">
        <f>J9/J$12</f>
        <v>1.8182551750382411E-2</v>
      </c>
    </row>
    <row r="10" spans="1:256" x14ac:dyDescent="0.25">
      <c r="A10" s="402" t="s">
        <v>81</v>
      </c>
      <c r="B10" s="408">
        <v>590633</v>
      </c>
      <c r="C10" s="409">
        <f t="shared" ref="C10:C11" si="2">B10/$B$12</f>
        <v>2.8635482529404514E-2</v>
      </c>
      <c r="D10" s="277">
        <v>141133</v>
      </c>
      <c r="E10" s="409">
        <f t="shared" ref="E10" si="3">D10/D$12</f>
        <v>7.395469361278841E-3</v>
      </c>
      <c r="F10" s="277">
        <v>2611949</v>
      </c>
      <c r="G10" s="409">
        <f>F10/F$12</f>
        <v>0.15396817995624082</v>
      </c>
      <c r="H10" s="410" t="s">
        <v>79</v>
      </c>
      <c r="I10" s="410" t="s">
        <v>79</v>
      </c>
      <c r="J10" s="277">
        <f>B10+D10+F10</f>
        <v>3343715</v>
      </c>
      <c r="K10" s="411">
        <f>J10/J$12</f>
        <v>5.0985045973325503E-2</v>
      </c>
    </row>
    <row r="11" spans="1:256" x14ac:dyDescent="0.25">
      <c r="A11" s="402" t="s">
        <v>82</v>
      </c>
      <c r="B11" s="412">
        <v>19150174</v>
      </c>
      <c r="C11" s="451">
        <f t="shared" si="2"/>
        <v>0.9284521403512106</v>
      </c>
      <c r="D11" s="277">
        <v>18821464</v>
      </c>
      <c r="E11" s="409">
        <f>D11/D$12</f>
        <v>0.98625807108481156</v>
      </c>
      <c r="F11" s="277">
        <v>14166032</v>
      </c>
      <c r="G11" s="409">
        <f>F11/F$12</f>
        <v>0.83505388667308056</v>
      </c>
      <c r="H11" s="277">
        <v>8908431</v>
      </c>
      <c r="I11" s="409">
        <f>H11/H$12</f>
        <v>1</v>
      </c>
      <c r="J11" s="277">
        <f>B11+D11+F11+H11</f>
        <v>61046101</v>
      </c>
      <c r="K11" s="450">
        <f>J11/J$12</f>
        <v>0.93083240227629205</v>
      </c>
    </row>
    <row r="12" spans="1:256" x14ac:dyDescent="0.25">
      <c r="A12" s="413" t="s">
        <v>83</v>
      </c>
      <c r="B12" s="408">
        <f>SUM(B9:B11)</f>
        <v>20625914</v>
      </c>
      <c r="C12" s="414">
        <v>1</v>
      </c>
      <c r="D12" s="415">
        <f>SUM(D9:D11)</f>
        <v>19083711</v>
      </c>
      <c r="E12" s="414">
        <v>1</v>
      </c>
      <c r="F12" s="415">
        <f>SUM(F9:F11)</f>
        <v>16964213</v>
      </c>
      <c r="G12" s="414">
        <v>1</v>
      </c>
      <c r="H12" s="415">
        <f>SUM(H9:H11)</f>
        <v>8908431</v>
      </c>
      <c r="I12" s="414">
        <v>1</v>
      </c>
      <c r="J12" s="415">
        <f>SUM(J9:J11)</f>
        <v>65582269</v>
      </c>
      <c r="K12" s="407">
        <v>1</v>
      </c>
    </row>
    <row r="13" spans="1:256" ht="6.75" customHeight="1" x14ac:dyDescent="0.25">
      <c r="A13" s="416"/>
      <c r="B13" s="405"/>
      <c r="C13" s="277"/>
      <c r="D13" s="277"/>
      <c r="E13" s="277"/>
      <c r="F13" s="277"/>
      <c r="G13" s="277"/>
      <c r="H13" s="447"/>
      <c r="I13" s="277"/>
      <c r="J13" s="277"/>
      <c r="K13" s="448"/>
    </row>
    <row r="14" spans="1:256" ht="13.5" customHeight="1" x14ac:dyDescent="0.25">
      <c r="A14" s="396">
        <v>2016</v>
      </c>
      <c r="B14" s="397" t="s">
        <v>167</v>
      </c>
      <c r="C14" s="398"/>
      <c r="D14" s="398" t="s">
        <v>160</v>
      </c>
      <c r="E14" s="398"/>
      <c r="F14" s="398" t="s">
        <v>75</v>
      </c>
      <c r="G14" s="398"/>
      <c r="H14" s="449" t="s">
        <v>168</v>
      </c>
      <c r="I14" s="400"/>
      <c r="J14" s="398" t="s">
        <v>77</v>
      </c>
      <c r="K14" s="401"/>
    </row>
    <row r="15" spans="1:256" x14ac:dyDescent="0.25">
      <c r="A15" s="402" t="s">
        <v>78</v>
      </c>
      <c r="B15" s="403">
        <v>1001940</v>
      </c>
      <c r="C15" s="404">
        <f>B15/$B$18</f>
        <v>5.0314729444461491E-2</v>
      </c>
      <c r="D15" s="405">
        <v>169564</v>
      </c>
      <c r="E15" s="404">
        <f>D15/D$18</f>
        <v>8.1131034486718358E-3</v>
      </c>
      <c r="F15" s="406" t="s">
        <v>79</v>
      </c>
      <c r="G15" s="406" t="s">
        <v>79</v>
      </c>
      <c r="H15" s="406" t="s">
        <v>79</v>
      </c>
      <c r="I15" s="406" t="s">
        <v>79</v>
      </c>
      <c r="J15" s="405">
        <f>D15+B15</f>
        <v>1171504</v>
      </c>
      <c r="K15" s="407">
        <f>J15/J$18</f>
        <v>1.7590195314165145E-2</v>
      </c>
    </row>
    <row r="16" spans="1:256" x14ac:dyDescent="0.25">
      <c r="A16" s="402" t="s">
        <v>81</v>
      </c>
      <c r="B16" s="408">
        <v>596515</v>
      </c>
      <c r="C16" s="409">
        <f t="shared" ref="C16:C17" si="4">B16/$B$18</f>
        <v>2.9955377402402287E-2</v>
      </c>
      <c r="D16" s="277">
        <v>180133</v>
      </c>
      <c r="E16" s="409">
        <f t="shared" ref="E16:E17" si="5">D16/D$18</f>
        <v>8.6187968172466087E-3</v>
      </c>
      <c r="F16" s="277">
        <v>3859391</v>
      </c>
      <c r="G16" s="409">
        <f>F16/F$18</f>
        <v>0.21366706160711069</v>
      </c>
      <c r="H16" s="410" t="s">
        <v>79</v>
      </c>
      <c r="I16" s="410" t="s">
        <v>79</v>
      </c>
      <c r="J16" s="277">
        <f>B16+D16+F16</f>
        <v>4636039</v>
      </c>
      <c r="K16" s="411">
        <f>J16/J$18</f>
        <v>6.9610373924533647E-2</v>
      </c>
    </row>
    <row r="17" spans="1:11" x14ac:dyDescent="0.25">
      <c r="A17" s="402" t="s">
        <v>82</v>
      </c>
      <c r="B17" s="412">
        <v>18314998</v>
      </c>
      <c r="C17" s="451">
        <f t="shared" si="4"/>
        <v>0.91972989315313625</v>
      </c>
      <c r="D17" s="277">
        <v>20550320</v>
      </c>
      <c r="E17" s="409">
        <f t="shared" si="5"/>
        <v>0.98326809973408158</v>
      </c>
      <c r="F17" s="277">
        <v>14203248</v>
      </c>
      <c r="G17" s="409">
        <f>F17/F$18</f>
        <v>0.78633293839288931</v>
      </c>
      <c r="H17" s="277">
        <v>7723720</v>
      </c>
      <c r="I17" s="409">
        <f>H17/H$18</f>
        <v>1</v>
      </c>
      <c r="J17" s="277">
        <f>B17+D17+F17+H17</f>
        <v>60792286</v>
      </c>
      <c r="K17" s="450">
        <f>J17/J$18</f>
        <v>0.91279943076130121</v>
      </c>
    </row>
    <row r="18" spans="1:11" x14ac:dyDescent="0.25">
      <c r="A18" s="413" t="s">
        <v>83</v>
      </c>
      <c r="B18" s="408">
        <f>SUM(B15:B17)</f>
        <v>19913453</v>
      </c>
      <c r="C18" s="414">
        <v>1</v>
      </c>
      <c r="D18" s="415">
        <f>SUM(D15:D17)</f>
        <v>20900017</v>
      </c>
      <c r="E18" s="414">
        <v>1</v>
      </c>
      <c r="F18" s="415">
        <f>SUM(F15:F17)</f>
        <v>18062639</v>
      </c>
      <c r="G18" s="414">
        <v>1</v>
      </c>
      <c r="H18" s="415">
        <f>SUM(H15:H17)</f>
        <v>7723720</v>
      </c>
      <c r="I18" s="414">
        <v>1</v>
      </c>
      <c r="J18" s="415">
        <f>SUM(J15:J17)</f>
        <v>66599829</v>
      </c>
      <c r="K18" s="407">
        <v>1</v>
      </c>
    </row>
    <row r="19" spans="1:11" ht="6.75" customHeight="1" x14ac:dyDescent="0.25">
      <c r="A19" s="416"/>
      <c r="B19" s="405"/>
      <c r="C19" s="277"/>
      <c r="D19" s="277"/>
      <c r="E19" s="277"/>
      <c r="F19" s="277"/>
      <c r="G19" s="277"/>
      <c r="H19" s="447"/>
      <c r="I19" s="277"/>
      <c r="J19" s="277"/>
      <c r="K19" s="448"/>
    </row>
    <row r="20" spans="1:11" ht="13.5" customHeight="1" x14ac:dyDescent="0.25">
      <c r="A20" s="396">
        <v>2015</v>
      </c>
      <c r="B20" s="397" t="s">
        <v>167</v>
      </c>
      <c r="C20" s="398"/>
      <c r="D20" s="398" t="s">
        <v>160</v>
      </c>
      <c r="E20" s="398"/>
      <c r="F20" s="398" t="s">
        <v>75</v>
      </c>
      <c r="G20" s="398"/>
      <c r="H20" s="449" t="s">
        <v>168</v>
      </c>
      <c r="I20" s="400"/>
      <c r="J20" s="398" t="s">
        <v>77</v>
      </c>
      <c r="K20" s="401"/>
    </row>
    <row r="21" spans="1:11" x14ac:dyDescent="0.25">
      <c r="A21" s="402" t="s">
        <v>78</v>
      </c>
      <c r="B21" s="403">
        <v>1239201</v>
      </c>
      <c r="C21" s="404">
        <f>B21/$B$24</f>
        <v>6.2171423514234873E-2</v>
      </c>
      <c r="D21" s="405">
        <v>244246</v>
      </c>
      <c r="E21" s="404">
        <f>D21/D$24</f>
        <v>1.0881527781719349E-2</v>
      </c>
      <c r="F21" s="406" t="s">
        <v>79</v>
      </c>
      <c r="G21" s="406" t="s">
        <v>79</v>
      </c>
      <c r="H21" s="406" t="s">
        <v>79</v>
      </c>
      <c r="I21" s="406" t="s">
        <v>79</v>
      </c>
      <c r="J21" s="405">
        <f>D21+B21</f>
        <v>1483447</v>
      </c>
      <c r="K21" s="407">
        <f>J21/J$24</f>
        <v>2.1757558748424135E-2</v>
      </c>
    </row>
    <row r="22" spans="1:11" x14ac:dyDescent="0.25">
      <c r="A22" s="402" t="s">
        <v>81</v>
      </c>
      <c r="B22" s="408">
        <v>807359</v>
      </c>
      <c r="C22" s="409">
        <f t="shared" ref="C22:C23" si="6">B22/$B$24</f>
        <v>4.0505663178958984E-2</v>
      </c>
      <c r="D22" s="277">
        <v>205851</v>
      </c>
      <c r="E22" s="409">
        <f>D22/D$24</f>
        <v>9.170972607103943E-3</v>
      </c>
      <c r="F22" s="277">
        <v>5561106</v>
      </c>
      <c r="G22" s="409">
        <f>F22/F$24</f>
        <v>0.25228030098131127</v>
      </c>
      <c r="H22" s="410" t="s">
        <v>79</v>
      </c>
      <c r="I22" s="410" t="s">
        <v>79</v>
      </c>
      <c r="J22" s="277">
        <f>B22+D22+F22</f>
        <v>6574316</v>
      </c>
      <c r="K22" s="411">
        <f t="shared" ref="K22:K23" si="7">J22/J$24</f>
        <v>9.6424790774934835E-2</v>
      </c>
    </row>
    <row r="23" spans="1:11" x14ac:dyDescent="0.25">
      <c r="A23" s="402" t="s">
        <v>82</v>
      </c>
      <c r="B23" s="412">
        <v>17885443</v>
      </c>
      <c r="C23" s="451">
        <f t="shared" si="6"/>
        <v>0.89732291330680614</v>
      </c>
      <c r="D23" s="277">
        <v>21995832</v>
      </c>
      <c r="E23" s="409">
        <f>D23/D$24</f>
        <v>0.97994749961117666</v>
      </c>
      <c r="F23" s="277">
        <v>16482256</v>
      </c>
      <c r="G23" s="409">
        <f>F23/F$24</f>
        <v>0.74771969901868873</v>
      </c>
      <c r="H23" s="277">
        <v>3759471</v>
      </c>
      <c r="I23" s="409">
        <f>H23/H$24</f>
        <v>1</v>
      </c>
      <c r="J23" s="277">
        <f>B23+D23+F23+H23</f>
        <v>60123002</v>
      </c>
      <c r="K23" s="450">
        <f t="shared" si="7"/>
        <v>0.88181765047664107</v>
      </c>
    </row>
    <row r="24" spans="1:11" x14ac:dyDescent="0.25">
      <c r="A24" s="413" t="s">
        <v>83</v>
      </c>
      <c r="B24" s="408">
        <f>SUM(B21:B23)</f>
        <v>19932003</v>
      </c>
      <c r="C24" s="414">
        <v>1</v>
      </c>
      <c r="D24" s="415">
        <f>SUM(D21:D23)</f>
        <v>22445929</v>
      </c>
      <c r="E24" s="414">
        <v>1</v>
      </c>
      <c r="F24" s="415">
        <f>SUM(F21:F23)</f>
        <v>22043362</v>
      </c>
      <c r="G24" s="414">
        <v>1</v>
      </c>
      <c r="H24" s="415">
        <f>SUM(H23)</f>
        <v>3759471</v>
      </c>
      <c r="I24" s="414">
        <v>1</v>
      </c>
      <c r="J24" s="415">
        <f>SUM(J21:J23)</f>
        <v>68180765</v>
      </c>
      <c r="K24" s="407">
        <v>1</v>
      </c>
    </row>
    <row r="25" spans="1:11" ht="6.75" customHeight="1" x14ac:dyDescent="0.25">
      <c r="A25" s="416"/>
      <c r="B25" s="405"/>
      <c r="C25" s="277"/>
      <c r="D25" s="277"/>
      <c r="E25" s="277"/>
      <c r="F25" s="277"/>
      <c r="G25" s="277"/>
      <c r="H25" s="447"/>
      <c r="I25" s="277"/>
      <c r="J25" s="277"/>
      <c r="K25" s="448"/>
    </row>
    <row r="26" spans="1:11" ht="12.75" customHeight="1" x14ac:dyDescent="0.25">
      <c r="A26" s="396">
        <v>2014</v>
      </c>
      <c r="B26" s="397" t="s">
        <v>167</v>
      </c>
      <c r="C26" s="398"/>
      <c r="D26" s="398" t="s">
        <v>160</v>
      </c>
      <c r="E26" s="398"/>
      <c r="F26" s="398" t="s">
        <v>75</v>
      </c>
      <c r="G26" s="398"/>
      <c r="H26" s="399" t="s">
        <v>168</v>
      </c>
      <c r="I26" s="400"/>
      <c r="J26" s="398" t="s">
        <v>77</v>
      </c>
      <c r="K26" s="401"/>
    </row>
    <row r="27" spans="1:11" x14ac:dyDescent="0.25">
      <c r="A27" s="402" t="s">
        <v>78</v>
      </c>
      <c r="B27" s="403">
        <v>1263769</v>
      </c>
      <c r="C27" s="404">
        <f>B27/$B$30</f>
        <v>6.0591265975237424E-2</v>
      </c>
      <c r="D27" s="405">
        <v>216151</v>
      </c>
      <c r="E27" s="404">
        <f>D27/D$30</f>
        <v>1.0738216023689046E-2</v>
      </c>
      <c r="F27" s="406" t="s">
        <v>79</v>
      </c>
      <c r="G27" s="406" t="s">
        <v>79</v>
      </c>
      <c r="H27" s="406" t="s">
        <v>79</v>
      </c>
      <c r="I27" s="406" t="s">
        <v>79</v>
      </c>
      <c r="J27" s="405">
        <f>D27+B27</f>
        <v>1479920</v>
      </c>
      <c r="K27" s="407">
        <f>J27/J$30</f>
        <v>2.3379945248159464E-2</v>
      </c>
    </row>
    <row r="28" spans="1:11" x14ac:dyDescent="0.25">
      <c r="A28" s="402" t="s">
        <v>81</v>
      </c>
      <c r="B28" s="408">
        <v>1291915</v>
      </c>
      <c r="C28" s="409">
        <f t="shared" ref="C28:C29" si="8">B28/$B$30</f>
        <v>6.1940722855520949E-2</v>
      </c>
      <c r="D28" s="277">
        <v>61470</v>
      </c>
      <c r="E28" s="409">
        <f t="shared" ref="E28:E29" si="9">D28/D$30</f>
        <v>3.0537824899082846E-3</v>
      </c>
      <c r="F28" s="277">
        <v>4763049</v>
      </c>
      <c r="G28" s="409">
        <f>F28/F$30</f>
        <v>0.25595973514807974</v>
      </c>
      <c r="H28" s="410" t="s">
        <v>79</v>
      </c>
      <c r="I28" s="410" t="s">
        <v>79</v>
      </c>
      <c r="J28" s="277">
        <f>B28+D28+F28</f>
        <v>6116434</v>
      </c>
      <c r="K28" s="411">
        <f t="shared" ref="K28:K29" si="10">J28/J$30</f>
        <v>9.6628123164752819E-2</v>
      </c>
    </row>
    <row r="29" spans="1:11" x14ac:dyDescent="0.25">
      <c r="A29" s="402" t="s">
        <v>82</v>
      </c>
      <c r="B29" s="412">
        <v>18301596</v>
      </c>
      <c r="C29" s="409">
        <f t="shared" si="8"/>
        <v>0.87746801116924167</v>
      </c>
      <c r="D29" s="277">
        <v>19851514</v>
      </c>
      <c r="E29" s="409">
        <f t="shared" si="9"/>
        <v>0.98620800148640264</v>
      </c>
      <c r="F29" s="277">
        <v>13845538</v>
      </c>
      <c r="G29" s="409">
        <f>F29/F$30</f>
        <v>0.74404026485192021</v>
      </c>
      <c r="H29" s="277">
        <v>3703692</v>
      </c>
      <c r="I29" s="409">
        <f>H29/H$30</f>
        <v>1</v>
      </c>
      <c r="J29" s="277">
        <f>B29+D29+F29+H29</f>
        <v>55702340</v>
      </c>
      <c r="K29" s="411">
        <f t="shared" si="10"/>
        <v>0.87999193158708777</v>
      </c>
    </row>
    <row r="30" spans="1:11" x14ac:dyDescent="0.25">
      <c r="A30" s="413" t="s">
        <v>83</v>
      </c>
      <c r="B30" s="408">
        <f>SUM(B27:B29)</f>
        <v>20857280</v>
      </c>
      <c r="C30" s="414">
        <v>1</v>
      </c>
      <c r="D30" s="415">
        <f>SUM(D27:D29)</f>
        <v>20129135</v>
      </c>
      <c r="E30" s="414">
        <v>1</v>
      </c>
      <c r="F30" s="415">
        <f>SUM(F28:F29)</f>
        <v>18608587</v>
      </c>
      <c r="G30" s="414">
        <v>1</v>
      </c>
      <c r="H30" s="415">
        <f>SUM(H29)</f>
        <v>3703692</v>
      </c>
      <c r="I30" s="414">
        <v>1</v>
      </c>
      <c r="J30" s="415">
        <f>SUM(J27:J29)</f>
        <v>63298694</v>
      </c>
      <c r="K30" s="407">
        <v>1</v>
      </c>
    </row>
    <row r="31" spans="1:11" ht="6.75" customHeight="1" x14ac:dyDescent="0.25">
      <c r="A31" s="222"/>
      <c r="B31" s="221"/>
      <c r="C31" s="218"/>
      <c r="D31" s="218"/>
      <c r="E31" s="218"/>
      <c r="F31" s="218"/>
      <c r="G31" s="218"/>
      <c r="H31" s="223"/>
      <c r="I31" s="218"/>
      <c r="J31" s="218"/>
      <c r="K31" s="224"/>
    </row>
    <row r="32" spans="1:11" ht="13.5" customHeight="1" x14ac:dyDescent="0.25">
      <c r="A32" s="200">
        <v>2013</v>
      </c>
      <c r="B32" s="201" t="s">
        <v>167</v>
      </c>
      <c r="C32" s="202"/>
      <c r="D32" s="202" t="s">
        <v>160</v>
      </c>
      <c r="E32" s="202"/>
      <c r="F32" s="202" t="s">
        <v>75</v>
      </c>
      <c r="G32" s="202"/>
      <c r="H32" s="496" t="s">
        <v>168</v>
      </c>
      <c r="I32" s="204"/>
      <c r="J32" s="202" t="s">
        <v>77</v>
      </c>
      <c r="K32" s="205"/>
    </row>
    <row r="33" spans="1:256" x14ac:dyDescent="0.25">
      <c r="A33" s="208" t="s">
        <v>78</v>
      </c>
      <c r="B33" s="209">
        <v>1282514</v>
      </c>
      <c r="C33" s="210">
        <f>B33/$B$36</f>
        <v>7.2472650561206262E-2</v>
      </c>
      <c r="D33" s="211">
        <v>151588</v>
      </c>
      <c r="E33" s="210">
        <f t="shared" ref="E33:E34" si="11">D33/D$36</f>
        <v>6.9996103734310698E-3</v>
      </c>
      <c r="F33" s="225" t="s">
        <v>79</v>
      </c>
      <c r="G33" s="225" t="s">
        <v>79</v>
      </c>
      <c r="H33" s="225" t="s">
        <v>79</v>
      </c>
      <c r="I33" s="225" t="s">
        <v>79</v>
      </c>
      <c r="J33" s="211">
        <f>D33+B33</f>
        <v>1434102</v>
      </c>
      <c r="K33" s="213">
        <f>J33/J$36</f>
        <v>2.2526611083196577E-2</v>
      </c>
    </row>
    <row r="34" spans="1:256" x14ac:dyDescent="0.25">
      <c r="A34" s="208" t="s">
        <v>81</v>
      </c>
      <c r="B34" s="227">
        <v>1026891</v>
      </c>
      <c r="C34" s="215">
        <f>B34/$B$36</f>
        <v>5.8027836427085908E-2</v>
      </c>
      <c r="D34" s="179">
        <v>142121</v>
      </c>
      <c r="E34" s="215">
        <f t="shared" si="11"/>
        <v>6.5624694954903888E-3</v>
      </c>
      <c r="F34" s="179">
        <v>5957461</v>
      </c>
      <c r="G34" s="215">
        <f>F34/F$36</f>
        <v>0.28464143592283964</v>
      </c>
      <c r="H34" s="214" t="s">
        <v>79</v>
      </c>
      <c r="I34" s="214" t="s">
        <v>79</v>
      </c>
      <c r="J34" s="179">
        <f>B34+D34+F34</f>
        <v>7126473</v>
      </c>
      <c r="K34" s="216">
        <f t="shared" ref="K34" si="12">J34/J$36</f>
        <v>0.11194133030000736</v>
      </c>
    </row>
    <row r="35" spans="1:256" x14ac:dyDescent="0.25">
      <c r="A35" s="208" t="s">
        <v>82</v>
      </c>
      <c r="B35" s="217">
        <v>15387119</v>
      </c>
      <c r="C35" s="215">
        <f>B35/$B$36</f>
        <v>0.8694995130117078</v>
      </c>
      <c r="D35" s="179">
        <v>21362925</v>
      </c>
      <c r="E35" s="215">
        <f>D35/D$36</f>
        <v>0.98643792013107856</v>
      </c>
      <c r="F35" s="179">
        <v>14972243</v>
      </c>
      <c r="G35" s="215">
        <f>F35/F$36</f>
        <v>0.71535856407716036</v>
      </c>
      <c r="H35" s="179">
        <v>3379710</v>
      </c>
      <c r="I35" s="215">
        <v>1</v>
      </c>
      <c r="J35" s="179">
        <f>B35+D35+F35+H35</f>
        <v>55101997</v>
      </c>
      <c r="K35" s="216">
        <f>J35/J$36</f>
        <v>0.86553205861679605</v>
      </c>
    </row>
    <row r="36" spans="1:256" x14ac:dyDescent="0.25">
      <c r="A36" s="219" t="s">
        <v>83</v>
      </c>
      <c r="B36" s="227">
        <f>SUM(B33:B35)</f>
        <v>17696524</v>
      </c>
      <c r="C36" s="220">
        <v>1</v>
      </c>
      <c r="D36" s="221">
        <f>SUM(D33:D35)</f>
        <v>21656634</v>
      </c>
      <c r="E36" s="220">
        <v>1</v>
      </c>
      <c r="F36" s="221">
        <f>SUM(F34:F35)</f>
        <v>20929704</v>
      </c>
      <c r="G36" s="220">
        <v>1</v>
      </c>
      <c r="H36" s="221">
        <f>SUM(H35)</f>
        <v>3379710</v>
      </c>
      <c r="I36" s="220">
        <v>1</v>
      </c>
      <c r="J36" s="221">
        <f>SUM(J33:J35)</f>
        <v>63662572</v>
      </c>
      <c r="K36" s="213">
        <v>1</v>
      </c>
    </row>
    <row r="37" spans="1:256" ht="6.75" customHeight="1" x14ac:dyDescent="0.25">
      <c r="A37" s="222"/>
      <c r="B37" s="211"/>
      <c r="C37" s="179"/>
      <c r="D37" s="179"/>
      <c r="E37" s="179"/>
      <c r="F37" s="179"/>
      <c r="G37" s="179"/>
      <c r="H37" s="387"/>
      <c r="I37" s="179"/>
      <c r="J37" s="179"/>
      <c r="K37" s="388"/>
    </row>
    <row r="38" spans="1:256" ht="12.75" customHeight="1" x14ac:dyDescent="0.25">
      <c r="A38" s="200">
        <v>2012</v>
      </c>
      <c r="B38" s="201" t="s">
        <v>167</v>
      </c>
      <c r="C38" s="202"/>
      <c r="D38" s="202" t="s">
        <v>160</v>
      </c>
      <c r="E38" s="202"/>
      <c r="F38" s="202" t="s">
        <v>75</v>
      </c>
      <c r="G38" s="202"/>
      <c r="H38" s="203" t="s">
        <v>168</v>
      </c>
      <c r="I38" s="204"/>
      <c r="J38" s="202" t="s">
        <v>77</v>
      </c>
      <c r="K38" s="205"/>
    </row>
    <row r="39" spans="1:256" x14ac:dyDescent="0.25">
      <c r="A39" s="208" t="s">
        <v>78</v>
      </c>
      <c r="B39" s="209">
        <v>1467560</v>
      </c>
      <c r="C39" s="210">
        <f>B39/$B$42</f>
        <v>7.1663892846180077E-2</v>
      </c>
      <c r="D39" s="211">
        <v>192053</v>
      </c>
      <c r="E39" s="210">
        <f>D39/D$42</f>
        <v>9.8319336421141962E-3</v>
      </c>
      <c r="F39" s="225" t="s">
        <v>79</v>
      </c>
      <c r="G39" s="225" t="s">
        <v>79</v>
      </c>
      <c r="H39" s="225" t="s">
        <v>79</v>
      </c>
      <c r="I39" s="225" t="s">
        <v>79</v>
      </c>
      <c r="J39" s="211">
        <f>D39+B39</f>
        <v>1659613</v>
      </c>
      <c r="K39" s="213">
        <f>J39/J$42</f>
        <v>2.7092596073974681E-2</v>
      </c>
    </row>
    <row r="40" spans="1:256" x14ac:dyDescent="0.25">
      <c r="A40" s="208" t="s">
        <v>81</v>
      </c>
      <c r="B40" s="227">
        <v>1737442</v>
      </c>
      <c r="C40" s="215">
        <f t="shared" ref="C40:C41" si="13">B40/$B$42</f>
        <v>8.4842771208300027E-2</v>
      </c>
      <c r="D40" s="179">
        <v>103164</v>
      </c>
      <c r="E40" s="215">
        <f t="shared" ref="E40:G41" si="14">D40/D$42</f>
        <v>5.2813629688422932E-3</v>
      </c>
      <c r="F40" s="179">
        <v>5565743</v>
      </c>
      <c r="G40" s="215">
        <f t="shared" si="14"/>
        <v>0.31676540384160951</v>
      </c>
      <c r="H40" s="214" t="s">
        <v>79</v>
      </c>
      <c r="I40" s="214" t="s">
        <v>79</v>
      </c>
      <c r="J40" s="179">
        <f>B40+D40+F40</f>
        <v>7406349</v>
      </c>
      <c r="K40" s="216">
        <f t="shared" ref="K40" si="15">J40/J$42</f>
        <v>0.1209060316109155</v>
      </c>
    </row>
    <row r="41" spans="1:256" x14ac:dyDescent="0.25">
      <c r="A41" s="208" t="s">
        <v>82</v>
      </c>
      <c r="B41" s="217">
        <v>17273372</v>
      </c>
      <c r="C41" s="215">
        <f t="shared" si="13"/>
        <v>0.8434933359455199</v>
      </c>
      <c r="D41" s="179">
        <v>19238377</v>
      </c>
      <c r="E41" s="215">
        <f t="shared" si="14"/>
        <v>0.98488670338904349</v>
      </c>
      <c r="F41" s="179">
        <v>12004809</v>
      </c>
      <c r="G41" s="215">
        <f t="shared" si="14"/>
        <v>0.68323459615839044</v>
      </c>
      <c r="H41" s="179">
        <v>3674548</v>
      </c>
      <c r="I41" s="215">
        <v>1</v>
      </c>
      <c r="J41" s="179">
        <f>B41+D41+F41+H41</f>
        <v>52191106</v>
      </c>
      <c r="K41" s="216">
        <f t="shared" ref="K41" si="16">J41/J$42</f>
        <v>0.85200137231510986</v>
      </c>
    </row>
    <row r="42" spans="1:256" x14ac:dyDescent="0.25">
      <c r="A42" s="219" t="s">
        <v>83</v>
      </c>
      <c r="B42" s="227">
        <f>SUM(B39:B41)</f>
        <v>20478374</v>
      </c>
      <c r="C42" s="220">
        <v>1</v>
      </c>
      <c r="D42" s="221">
        <f>SUM(D39:D41)</f>
        <v>19533594</v>
      </c>
      <c r="E42" s="220">
        <v>1</v>
      </c>
      <c r="F42" s="221">
        <f>SUM(F40:F41)</f>
        <v>17570552</v>
      </c>
      <c r="G42" s="220">
        <v>1</v>
      </c>
      <c r="H42" s="221">
        <f>SUM(H41)</f>
        <v>3674548</v>
      </c>
      <c r="I42" s="220">
        <v>1</v>
      </c>
      <c r="J42" s="221">
        <f>SUM(J39:J41)</f>
        <v>61257068</v>
      </c>
      <c r="K42" s="213">
        <v>1</v>
      </c>
    </row>
    <row r="43" spans="1:256" ht="6.75" customHeight="1" x14ac:dyDescent="0.25">
      <c r="A43" s="222"/>
      <c r="B43" s="211"/>
      <c r="C43" s="179"/>
      <c r="D43" s="179"/>
      <c r="E43" s="179"/>
      <c r="F43" s="179"/>
      <c r="G43" s="179"/>
      <c r="H43" s="387"/>
      <c r="I43" s="179"/>
      <c r="J43" s="179"/>
      <c r="K43" s="388"/>
    </row>
    <row r="44" spans="1:256" s="207" customFormat="1" ht="26.25" customHeight="1" x14ac:dyDescent="0.25">
      <c r="A44" s="200">
        <v>2011</v>
      </c>
      <c r="B44" s="201" t="s">
        <v>73</v>
      </c>
      <c r="C44" s="202"/>
      <c r="D44" s="202" t="s">
        <v>74</v>
      </c>
      <c r="E44" s="202"/>
      <c r="F44" s="202" t="s">
        <v>75</v>
      </c>
      <c r="G44" s="202"/>
      <c r="H44" s="203" t="s">
        <v>76</v>
      </c>
      <c r="I44" s="204"/>
      <c r="J44" s="202" t="s">
        <v>77</v>
      </c>
      <c r="K44" s="205"/>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6"/>
      <c r="BR44" s="206"/>
      <c r="BS44" s="206"/>
      <c r="BT44" s="206"/>
      <c r="BU44" s="206"/>
      <c r="BV44" s="206"/>
      <c r="BW44" s="206"/>
      <c r="BX44" s="206"/>
      <c r="BY44" s="206"/>
      <c r="BZ44" s="206"/>
      <c r="CA44" s="206"/>
      <c r="CB44" s="206"/>
      <c r="CC44" s="206"/>
      <c r="CD44" s="206"/>
      <c r="CE44" s="206"/>
      <c r="CF44" s="206"/>
      <c r="CG44" s="206"/>
      <c r="CH44" s="206"/>
      <c r="CI44" s="206"/>
      <c r="CJ44" s="206"/>
      <c r="CK44" s="206"/>
      <c r="CL44" s="206"/>
      <c r="CM44" s="206"/>
      <c r="CN44" s="206"/>
      <c r="CO44" s="206"/>
      <c r="CP44" s="206"/>
      <c r="CQ44" s="206"/>
      <c r="CR44" s="206"/>
      <c r="CS44" s="206"/>
      <c r="CT44" s="206"/>
      <c r="CU44" s="206"/>
      <c r="CV44" s="206"/>
      <c r="CW44" s="206"/>
      <c r="CX44" s="206"/>
      <c r="CY44" s="206"/>
      <c r="CZ44" s="206"/>
      <c r="DA44" s="206"/>
      <c r="DB44" s="206"/>
      <c r="DC44" s="206"/>
      <c r="DD44" s="206"/>
      <c r="DE44" s="206"/>
      <c r="DF44" s="206"/>
      <c r="DG44" s="206"/>
      <c r="DH44" s="206"/>
      <c r="DI44" s="206"/>
      <c r="DJ44" s="206"/>
      <c r="DK44" s="206"/>
      <c r="DL44" s="206"/>
      <c r="DM44" s="206"/>
      <c r="DN44" s="206"/>
      <c r="DO44" s="206"/>
      <c r="DP44" s="206"/>
      <c r="DQ44" s="206"/>
      <c r="DR44" s="206"/>
      <c r="DS44" s="206"/>
      <c r="DT44" s="206"/>
      <c r="DU44" s="206"/>
      <c r="DV44" s="206"/>
      <c r="DW44" s="206"/>
      <c r="DX44" s="206"/>
      <c r="DY44" s="206"/>
      <c r="DZ44" s="206"/>
      <c r="EA44" s="206"/>
      <c r="EB44" s="206"/>
      <c r="EC44" s="206"/>
      <c r="ED44" s="206"/>
      <c r="EE44" s="206"/>
      <c r="EF44" s="206"/>
      <c r="EG44" s="206"/>
      <c r="EH44" s="206"/>
      <c r="EI44" s="206"/>
      <c r="EJ44" s="206"/>
      <c r="EK44" s="206"/>
      <c r="EL44" s="206"/>
      <c r="EM44" s="206"/>
      <c r="EN44" s="206"/>
      <c r="EO44" s="206"/>
      <c r="EP44" s="206"/>
      <c r="EQ44" s="206"/>
      <c r="ER44" s="206"/>
      <c r="ES44" s="206"/>
      <c r="ET44" s="206"/>
      <c r="EU44" s="206"/>
      <c r="EV44" s="206"/>
      <c r="EW44" s="206"/>
      <c r="EX44" s="206"/>
      <c r="EY44" s="206"/>
      <c r="EZ44" s="206"/>
      <c r="FA44" s="206"/>
      <c r="FB44" s="206"/>
      <c r="FC44" s="206"/>
      <c r="FD44" s="206"/>
      <c r="FE44" s="206"/>
      <c r="FF44" s="206"/>
      <c r="FG44" s="206"/>
      <c r="FH44" s="206"/>
      <c r="FI44" s="206"/>
      <c r="FJ44" s="206"/>
      <c r="FK44" s="206"/>
      <c r="FL44" s="206"/>
      <c r="FM44" s="206"/>
      <c r="FN44" s="206"/>
      <c r="FO44" s="206"/>
      <c r="FP44" s="206"/>
      <c r="FQ44" s="206"/>
      <c r="FR44" s="206"/>
      <c r="FS44" s="206"/>
      <c r="FT44" s="206"/>
      <c r="FU44" s="206"/>
      <c r="FV44" s="206"/>
      <c r="FW44" s="206"/>
      <c r="FX44" s="206"/>
      <c r="FY44" s="206"/>
      <c r="FZ44" s="206"/>
      <c r="GA44" s="206"/>
      <c r="GB44" s="206"/>
      <c r="GC44" s="206"/>
      <c r="GD44" s="206"/>
      <c r="GE44" s="206"/>
      <c r="GF44" s="206"/>
      <c r="GG44" s="206"/>
      <c r="GH44" s="206"/>
      <c r="GI44" s="206"/>
      <c r="GJ44" s="206"/>
      <c r="GK44" s="206"/>
      <c r="GL44" s="206"/>
      <c r="GM44" s="206"/>
      <c r="GN44" s="206"/>
      <c r="GO44" s="206"/>
      <c r="GP44" s="206"/>
      <c r="GQ44" s="206"/>
      <c r="GR44" s="206"/>
      <c r="GS44" s="206"/>
      <c r="GT44" s="206"/>
      <c r="GU44" s="206"/>
      <c r="GV44" s="206"/>
      <c r="GW44" s="206"/>
      <c r="GX44" s="206"/>
      <c r="GY44" s="206"/>
      <c r="GZ44" s="206"/>
      <c r="HA44" s="206"/>
      <c r="HB44" s="206"/>
      <c r="HC44" s="206"/>
      <c r="HD44" s="206"/>
      <c r="HE44" s="206"/>
      <c r="HF44" s="206"/>
      <c r="HG44" s="206"/>
      <c r="HH44" s="206"/>
      <c r="HI44" s="206"/>
      <c r="HJ44" s="206"/>
      <c r="HK44" s="206"/>
      <c r="HL44" s="206"/>
      <c r="HM44" s="206"/>
      <c r="HN44" s="206"/>
      <c r="HO44" s="206"/>
      <c r="HP44" s="206"/>
      <c r="HQ44" s="206"/>
      <c r="HR44" s="206"/>
      <c r="HS44" s="206"/>
      <c r="HT44" s="206"/>
      <c r="HU44" s="206"/>
      <c r="HV44" s="206"/>
      <c r="HW44" s="206"/>
      <c r="HX44" s="206"/>
      <c r="HY44" s="206"/>
      <c r="HZ44" s="206"/>
      <c r="IA44" s="206"/>
      <c r="IB44" s="206"/>
      <c r="IC44" s="206"/>
      <c r="ID44" s="206"/>
      <c r="IE44" s="206"/>
      <c r="IF44" s="206"/>
      <c r="IG44" s="206"/>
      <c r="IH44" s="206"/>
      <c r="II44" s="206"/>
      <c r="IJ44" s="206"/>
      <c r="IK44" s="206"/>
      <c r="IL44" s="206"/>
      <c r="IM44" s="206"/>
      <c r="IN44" s="206"/>
      <c r="IO44" s="206"/>
      <c r="IP44" s="206"/>
      <c r="IQ44" s="206"/>
      <c r="IR44" s="206"/>
      <c r="IS44" s="206"/>
      <c r="IT44" s="206"/>
      <c r="IU44" s="206"/>
      <c r="IV44" s="206"/>
    </row>
    <row r="45" spans="1:256" x14ac:dyDescent="0.25">
      <c r="A45" s="208" t="s">
        <v>78</v>
      </c>
      <c r="B45" s="209">
        <v>1524393</v>
      </c>
      <c r="C45" s="210">
        <v>8.0070660423675749E-2</v>
      </c>
      <c r="D45" s="211">
        <v>128801</v>
      </c>
      <c r="E45" s="210">
        <v>6.1165546019355324E-3</v>
      </c>
      <c r="F45" s="225" t="s">
        <v>79</v>
      </c>
      <c r="G45" s="225" t="s">
        <v>79</v>
      </c>
      <c r="H45" s="225" t="s">
        <v>79</v>
      </c>
      <c r="I45" s="225" t="s">
        <v>79</v>
      </c>
      <c r="J45" s="211">
        <v>1653194</v>
      </c>
      <c r="K45" s="213">
        <v>2.6907697489780384E-2</v>
      </c>
      <c r="L45" s="226"/>
      <c r="M45" s="179"/>
      <c r="N45" s="215"/>
      <c r="O45" s="179"/>
      <c r="P45" s="215"/>
      <c r="Q45" s="179"/>
      <c r="R45" s="215"/>
      <c r="S45" s="179"/>
      <c r="T45" s="215"/>
      <c r="U45" s="179"/>
      <c r="V45" s="215"/>
      <c r="W45" s="226"/>
      <c r="X45" s="179"/>
      <c r="Y45" s="215"/>
      <c r="Z45" s="179"/>
      <c r="AA45" s="215"/>
      <c r="AB45" s="179"/>
      <c r="AC45" s="215"/>
      <c r="AD45" s="179"/>
      <c r="AE45" s="215"/>
      <c r="AF45" s="179"/>
      <c r="AG45" s="215"/>
      <c r="AH45" s="226"/>
      <c r="AI45" s="179"/>
      <c r="AJ45" s="215"/>
      <c r="AK45" s="179"/>
      <c r="AL45" s="215"/>
      <c r="AM45" s="179"/>
      <c r="AN45" s="215"/>
      <c r="AO45" s="179"/>
      <c r="AP45" s="215"/>
      <c r="AQ45" s="179"/>
      <c r="AR45" s="215"/>
      <c r="AS45" s="226"/>
      <c r="AT45" s="179"/>
      <c r="AU45" s="215"/>
      <c r="AV45" s="179"/>
      <c r="AW45" s="215"/>
      <c r="AX45" s="179"/>
      <c r="AY45" s="215"/>
      <c r="AZ45" s="179"/>
      <c r="BA45" s="215"/>
      <c r="BB45" s="179"/>
      <c r="BC45" s="215"/>
      <c r="BD45" s="226"/>
      <c r="BE45" s="179"/>
      <c r="BF45" s="215"/>
      <c r="BG45" s="179"/>
      <c r="BH45" s="215"/>
      <c r="BI45" s="179"/>
      <c r="BJ45" s="215"/>
      <c r="BK45" s="179"/>
      <c r="BL45" s="215"/>
      <c r="BM45" s="179"/>
      <c r="BN45" s="215"/>
      <c r="BO45" s="226"/>
      <c r="BP45" s="179"/>
      <c r="BQ45" s="215"/>
      <c r="BR45" s="179"/>
      <c r="BS45" s="215"/>
      <c r="BT45" s="179"/>
      <c r="BU45" s="215"/>
      <c r="BV45" s="179"/>
      <c r="BW45" s="215"/>
      <c r="BX45" s="179"/>
      <c r="BY45" s="215"/>
      <c r="BZ45" s="226"/>
      <c r="CA45" s="179"/>
      <c r="CB45" s="215"/>
      <c r="CC45" s="179"/>
      <c r="CD45" s="215"/>
      <c r="CE45" s="179"/>
      <c r="CF45" s="215"/>
      <c r="CG45" s="179"/>
      <c r="CH45" s="215"/>
      <c r="CI45" s="179"/>
      <c r="CJ45" s="215"/>
      <c r="CK45" s="226"/>
      <c r="CL45" s="179"/>
      <c r="CM45" s="215"/>
      <c r="CN45" s="179"/>
      <c r="CO45" s="215"/>
      <c r="CP45" s="179"/>
      <c r="CQ45" s="215"/>
      <c r="CR45" s="179"/>
      <c r="CS45" s="215"/>
      <c r="CT45" s="179"/>
      <c r="CU45" s="215"/>
      <c r="CV45" s="226"/>
      <c r="CW45" s="179"/>
      <c r="CX45" s="215"/>
      <c r="CY45" s="179"/>
      <c r="CZ45" s="215"/>
      <c r="DA45" s="179"/>
      <c r="DB45" s="215"/>
      <c r="DC45" s="179"/>
      <c r="DD45" s="215"/>
      <c r="DE45" s="179"/>
      <c r="DF45" s="215"/>
      <c r="DG45" s="226"/>
      <c r="DH45" s="179"/>
      <c r="DI45" s="215"/>
      <c r="DJ45" s="179"/>
      <c r="DK45" s="215"/>
      <c r="DL45" s="179"/>
      <c r="DM45" s="215"/>
      <c r="DN45" s="179"/>
      <c r="DO45" s="215"/>
      <c r="DP45" s="179"/>
      <c r="DQ45" s="215"/>
      <c r="DR45" s="226"/>
      <c r="DS45" s="179"/>
      <c r="DT45" s="215"/>
      <c r="DU45" s="179"/>
      <c r="DV45" s="215"/>
      <c r="DW45" s="179"/>
      <c r="DX45" s="215"/>
      <c r="DY45" s="179"/>
      <c r="DZ45" s="215"/>
      <c r="EA45" s="179"/>
      <c r="EB45" s="215"/>
      <c r="EC45" s="226"/>
      <c r="ED45" s="179"/>
      <c r="EE45" s="215"/>
      <c r="EF45" s="179"/>
      <c r="EG45" s="215"/>
      <c r="EH45" s="179"/>
      <c r="EI45" s="215"/>
      <c r="EJ45" s="179"/>
      <c r="EK45" s="215"/>
      <c r="EL45" s="179"/>
      <c r="EM45" s="215"/>
      <c r="EN45" s="226"/>
      <c r="EO45" s="179"/>
      <c r="EP45" s="215"/>
      <c r="EQ45" s="179"/>
      <c r="ER45" s="215"/>
      <c r="ES45" s="179"/>
      <c r="ET45" s="215"/>
      <c r="EU45" s="179"/>
      <c r="EV45" s="215"/>
      <c r="EW45" s="179"/>
      <c r="EX45" s="215"/>
      <c r="EY45" s="226"/>
      <c r="EZ45" s="179"/>
      <c r="FA45" s="215"/>
      <c r="FB45" s="179"/>
      <c r="FC45" s="215"/>
      <c r="FD45" s="179"/>
      <c r="FE45" s="215"/>
      <c r="FF45" s="179"/>
      <c r="FG45" s="215"/>
      <c r="FH45" s="179"/>
      <c r="FI45" s="215"/>
      <c r="FJ45" s="226"/>
      <c r="FK45" s="179"/>
      <c r="FL45" s="215"/>
      <c r="FM45" s="179"/>
      <c r="FN45" s="215"/>
      <c r="FO45" s="179"/>
      <c r="FP45" s="215"/>
      <c r="FQ45" s="179"/>
      <c r="FR45" s="215"/>
      <c r="FS45" s="179"/>
      <c r="FT45" s="215"/>
      <c r="FU45" s="226"/>
      <c r="FV45" s="179"/>
      <c r="FW45" s="215"/>
      <c r="FX45" s="179"/>
      <c r="FY45" s="215"/>
      <c r="FZ45" s="179"/>
      <c r="GA45" s="215"/>
      <c r="GB45" s="179"/>
      <c r="GC45" s="215"/>
      <c r="GD45" s="179"/>
      <c r="GE45" s="215"/>
      <c r="GF45" s="226"/>
      <c r="GG45" s="179"/>
      <c r="GH45" s="215"/>
      <c r="GI45" s="179"/>
      <c r="GJ45" s="215"/>
      <c r="GK45" s="179"/>
      <c r="GL45" s="215"/>
      <c r="GM45" s="179"/>
      <c r="GN45" s="215"/>
      <c r="GO45" s="179"/>
      <c r="GP45" s="215"/>
      <c r="GQ45" s="226"/>
      <c r="GR45" s="179"/>
      <c r="GS45" s="215"/>
      <c r="GT45" s="179"/>
      <c r="GU45" s="215"/>
      <c r="GV45" s="179"/>
      <c r="GW45" s="215"/>
      <c r="GX45" s="179"/>
      <c r="GY45" s="215"/>
      <c r="GZ45" s="179"/>
      <c r="HA45" s="215"/>
      <c r="HB45" s="226"/>
      <c r="HC45" s="179"/>
      <c r="HD45" s="215"/>
      <c r="HE45" s="179"/>
      <c r="HF45" s="215"/>
      <c r="HG45" s="179"/>
      <c r="HH45" s="215"/>
      <c r="HI45" s="179"/>
      <c r="HJ45" s="215"/>
      <c r="HK45" s="179"/>
      <c r="HL45" s="215"/>
      <c r="HM45" s="226"/>
      <c r="HN45" s="179"/>
      <c r="HO45" s="215"/>
      <c r="HP45" s="179"/>
      <c r="HQ45" s="215"/>
      <c r="HR45" s="179"/>
      <c r="HS45" s="215"/>
      <c r="HT45" s="179"/>
      <c r="HU45" s="215"/>
      <c r="HV45" s="179"/>
      <c r="HW45" s="215"/>
      <c r="HX45" s="226"/>
      <c r="HY45" s="179"/>
      <c r="HZ45" s="215"/>
      <c r="IA45" s="179"/>
      <c r="IB45" s="215"/>
      <c r="IC45" s="179"/>
      <c r="ID45" s="215"/>
      <c r="IE45" s="179"/>
      <c r="IF45" s="215"/>
      <c r="IG45" s="179"/>
      <c r="IH45" s="215"/>
      <c r="II45" s="226"/>
      <c r="IJ45" s="179"/>
      <c r="IK45" s="215"/>
      <c r="IL45" s="179"/>
      <c r="IM45" s="215"/>
      <c r="IN45" s="179"/>
      <c r="IO45" s="215"/>
      <c r="IP45" s="179"/>
      <c r="IQ45" s="215"/>
      <c r="IR45" s="179"/>
      <c r="IS45" s="215"/>
      <c r="IT45" s="226"/>
      <c r="IU45" s="179"/>
      <c r="IV45" s="215"/>
    </row>
    <row r="46" spans="1:256" x14ac:dyDescent="0.25">
      <c r="A46" s="208" t="s">
        <v>81</v>
      </c>
      <c r="B46" s="227">
        <v>1390369</v>
      </c>
      <c r="C46" s="215">
        <v>7.303088118523611E-2</v>
      </c>
      <c r="D46" s="179">
        <v>101513</v>
      </c>
      <c r="E46" s="215">
        <v>4.8206908898710543E-3</v>
      </c>
      <c r="F46" s="179">
        <v>4366870</v>
      </c>
      <c r="G46" s="215">
        <v>0.24629716968095924</v>
      </c>
      <c r="H46" s="214" t="s">
        <v>79</v>
      </c>
      <c r="I46" s="214" t="s">
        <v>79</v>
      </c>
      <c r="J46" s="179">
        <v>5858752</v>
      </c>
      <c r="K46" s="216">
        <v>9.5358153056232853E-2</v>
      </c>
      <c r="L46" s="226"/>
      <c r="M46" s="179"/>
      <c r="N46" s="215"/>
      <c r="O46" s="179"/>
      <c r="P46" s="215"/>
      <c r="Q46" s="179"/>
      <c r="R46" s="215"/>
      <c r="S46" s="214"/>
      <c r="T46" s="214"/>
      <c r="U46" s="179"/>
      <c r="V46" s="215"/>
      <c r="W46" s="226"/>
      <c r="X46" s="179"/>
      <c r="Y46" s="215"/>
      <c r="Z46" s="179"/>
      <c r="AA46" s="215"/>
      <c r="AB46" s="179"/>
      <c r="AC46" s="215"/>
      <c r="AD46" s="214"/>
      <c r="AE46" s="214"/>
      <c r="AF46" s="179"/>
      <c r="AG46" s="215"/>
      <c r="AH46" s="226"/>
      <c r="AI46" s="179"/>
      <c r="AJ46" s="215"/>
      <c r="AK46" s="179"/>
      <c r="AL46" s="215"/>
      <c r="AM46" s="179"/>
      <c r="AN46" s="215"/>
      <c r="AO46" s="214"/>
      <c r="AP46" s="214"/>
      <c r="AQ46" s="179"/>
      <c r="AR46" s="215"/>
      <c r="AS46" s="226"/>
      <c r="AT46" s="179"/>
      <c r="AU46" s="215"/>
      <c r="AV46" s="179"/>
      <c r="AW46" s="215"/>
      <c r="AX46" s="179"/>
      <c r="AY46" s="215"/>
      <c r="AZ46" s="214"/>
      <c r="BA46" s="214"/>
      <c r="BB46" s="179"/>
      <c r="BC46" s="215"/>
      <c r="BD46" s="226"/>
      <c r="BE46" s="179"/>
      <c r="BF46" s="215"/>
      <c r="BG46" s="179"/>
      <c r="BH46" s="215"/>
      <c r="BI46" s="179"/>
      <c r="BJ46" s="215"/>
      <c r="BK46" s="214"/>
      <c r="BL46" s="214"/>
      <c r="BM46" s="179"/>
      <c r="BN46" s="215"/>
      <c r="BO46" s="226"/>
      <c r="BP46" s="179"/>
      <c r="BQ46" s="215"/>
      <c r="BR46" s="179"/>
      <c r="BS46" s="215"/>
      <c r="BT46" s="179"/>
      <c r="BU46" s="215"/>
      <c r="BV46" s="214"/>
      <c r="BW46" s="214"/>
      <c r="BX46" s="179"/>
      <c r="BY46" s="215"/>
      <c r="BZ46" s="226"/>
      <c r="CA46" s="179"/>
      <c r="CB46" s="215"/>
      <c r="CC46" s="179"/>
      <c r="CD46" s="215"/>
      <c r="CE46" s="179"/>
      <c r="CF46" s="215"/>
      <c r="CG46" s="214"/>
      <c r="CH46" s="214"/>
      <c r="CI46" s="179"/>
      <c r="CJ46" s="215"/>
      <c r="CK46" s="226"/>
      <c r="CL46" s="179"/>
      <c r="CM46" s="215"/>
      <c r="CN46" s="179"/>
      <c r="CO46" s="215"/>
      <c r="CP46" s="179"/>
      <c r="CQ46" s="215"/>
      <c r="CR46" s="214"/>
      <c r="CS46" s="214"/>
      <c r="CT46" s="179"/>
      <c r="CU46" s="215"/>
      <c r="CV46" s="226"/>
      <c r="CW46" s="179"/>
      <c r="CX46" s="215"/>
      <c r="CY46" s="179"/>
      <c r="CZ46" s="215"/>
      <c r="DA46" s="179"/>
      <c r="DB46" s="215"/>
      <c r="DC46" s="214"/>
      <c r="DD46" s="214"/>
      <c r="DE46" s="179"/>
      <c r="DF46" s="215"/>
      <c r="DG46" s="226"/>
      <c r="DH46" s="179"/>
      <c r="DI46" s="215"/>
      <c r="DJ46" s="179"/>
      <c r="DK46" s="215"/>
      <c r="DL46" s="179"/>
      <c r="DM46" s="215"/>
      <c r="DN46" s="214"/>
      <c r="DO46" s="214"/>
      <c r="DP46" s="179"/>
      <c r="DQ46" s="215"/>
      <c r="DR46" s="226"/>
      <c r="DS46" s="179"/>
      <c r="DT46" s="215"/>
      <c r="DU46" s="179"/>
      <c r="DV46" s="215"/>
      <c r="DW46" s="179"/>
      <c r="DX46" s="215"/>
      <c r="DY46" s="214"/>
      <c r="DZ46" s="214"/>
      <c r="EA46" s="179"/>
      <c r="EB46" s="215"/>
      <c r="EC46" s="226"/>
      <c r="ED46" s="179"/>
      <c r="EE46" s="215"/>
      <c r="EF46" s="179"/>
      <c r="EG46" s="215"/>
      <c r="EH46" s="179"/>
      <c r="EI46" s="215"/>
      <c r="EJ46" s="214"/>
      <c r="EK46" s="214"/>
      <c r="EL46" s="179"/>
      <c r="EM46" s="215"/>
      <c r="EN46" s="226"/>
      <c r="EO46" s="179"/>
      <c r="EP46" s="215"/>
      <c r="EQ46" s="179"/>
      <c r="ER46" s="215"/>
      <c r="ES46" s="179"/>
      <c r="ET46" s="215"/>
      <c r="EU46" s="214"/>
      <c r="EV46" s="214"/>
      <c r="EW46" s="179"/>
      <c r="EX46" s="215"/>
      <c r="EY46" s="226"/>
      <c r="EZ46" s="179"/>
      <c r="FA46" s="215"/>
      <c r="FB46" s="179"/>
      <c r="FC46" s="215"/>
      <c r="FD46" s="179"/>
      <c r="FE46" s="215"/>
      <c r="FF46" s="214"/>
      <c r="FG46" s="214"/>
      <c r="FH46" s="179"/>
      <c r="FI46" s="215"/>
      <c r="FJ46" s="226"/>
      <c r="FK46" s="179"/>
      <c r="FL46" s="215"/>
      <c r="FM46" s="179"/>
      <c r="FN46" s="215"/>
      <c r="FO46" s="179"/>
      <c r="FP46" s="215"/>
      <c r="FQ46" s="214"/>
      <c r="FR46" s="214"/>
      <c r="FS46" s="179"/>
      <c r="FT46" s="215"/>
      <c r="FU46" s="226"/>
      <c r="FV46" s="179"/>
      <c r="FW46" s="215"/>
      <c r="FX46" s="179"/>
      <c r="FY46" s="215"/>
      <c r="FZ46" s="179"/>
      <c r="GA46" s="215"/>
      <c r="GB46" s="214"/>
      <c r="GC46" s="214"/>
      <c r="GD46" s="179"/>
      <c r="GE46" s="215"/>
      <c r="GF46" s="226"/>
      <c r="GG46" s="179"/>
      <c r="GH46" s="215"/>
      <c r="GI46" s="179"/>
      <c r="GJ46" s="215"/>
      <c r="GK46" s="179"/>
      <c r="GL46" s="215"/>
      <c r="GM46" s="214"/>
      <c r="GN46" s="214"/>
      <c r="GO46" s="179"/>
      <c r="GP46" s="215"/>
      <c r="GQ46" s="226"/>
      <c r="GR46" s="179"/>
      <c r="GS46" s="215"/>
      <c r="GT46" s="179"/>
      <c r="GU46" s="215"/>
      <c r="GV46" s="179"/>
      <c r="GW46" s="215"/>
      <c r="GX46" s="214"/>
      <c r="GY46" s="214"/>
      <c r="GZ46" s="179"/>
      <c r="HA46" s="215"/>
      <c r="HB46" s="226"/>
      <c r="HC46" s="179"/>
      <c r="HD46" s="215"/>
      <c r="HE46" s="179"/>
      <c r="HF46" s="215"/>
      <c r="HG46" s="179"/>
      <c r="HH46" s="215"/>
      <c r="HI46" s="214"/>
      <c r="HJ46" s="214"/>
      <c r="HK46" s="179"/>
      <c r="HL46" s="215"/>
      <c r="HM46" s="226"/>
      <c r="HN46" s="179"/>
      <c r="HO46" s="215"/>
      <c r="HP46" s="179"/>
      <c r="HQ46" s="215"/>
      <c r="HR46" s="179"/>
      <c r="HS46" s="215"/>
      <c r="HT46" s="214"/>
      <c r="HU46" s="214"/>
      <c r="HV46" s="179"/>
      <c r="HW46" s="215"/>
      <c r="HX46" s="226"/>
      <c r="HY46" s="179"/>
      <c r="HZ46" s="215"/>
      <c r="IA46" s="179"/>
      <c r="IB46" s="215"/>
      <c r="IC46" s="179"/>
      <c r="ID46" s="215"/>
      <c r="IE46" s="214"/>
      <c r="IF46" s="214"/>
      <c r="IG46" s="179"/>
      <c r="IH46" s="215"/>
      <c r="II46" s="226"/>
      <c r="IJ46" s="179"/>
      <c r="IK46" s="215"/>
      <c r="IL46" s="179"/>
      <c r="IM46" s="215"/>
      <c r="IN46" s="179"/>
      <c r="IO46" s="215"/>
      <c r="IP46" s="214"/>
      <c r="IQ46" s="214"/>
      <c r="IR46" s="179"/>
      <c r="IS46" s="215"/>
      <c r="IT46" s="226"/>
      <c r="IU46" s="179"/>
      <c r="IV46" s="215"/>
    </row>
    <row r="47" spans="1:256" x14ac:dyDescent="0.25">
      <c r="A47" s="208" t="s">
        <v>82</v>
      </c>
      <c r="B47" s="217">
        <v>16123335</v>
      </c>
      <c r="C47" s="215">
        <v>0.84689845839108813</v>
      </c>
      <c r="D47" s="179">
        <v>20827456</v>
      </c>
      <c r="E47" s="215">
        <v>0.98906275450819336</v>
      </c>
      <c r="F47" s="179">
        <v>13363216</v>
      </c>
      <c r="G47" s="215">
        <v>0.75370283031904073</v>
      </c>
      <c r="H47" s="179">
        <v>3613492</v>
      </c>
      <c r="I47" s="215">
        <v>1</v>
      </c>
      <c r="J47" s="179">
        <v>53927499</v>
      </c>
      <c r="K47" s="216">
        <v>0.87773414945398676</v>
      </c>
      <c r="L47" s="226"/>
      <c r="M47" s="179"/>
      <c r="N47" s="215"/>
      <c r="O47" s="179"/>
      <c r="P47" s="215"/>
      <c r="Q47" s="179"/>
      <c r="R47" s="215"/>
      <c r="S47" s="179"/>
      <c r="T47" s="215"/>
      <c r="U47" s="179"/>
      <c r="V47" s="215"/>
      <c r="W47" s="226"/>
      <c r="X47" s="179"/>
      <c r="Y47" s="215"/>
      <c r="Z47" s="179"/>
      <c r="AA47" s="215"/>
      <c r="AB47" s="179"/>
      <c r="AC47" s="215"/>
      <c r="AD47" s="179"/>
      <c r="AE47" s="215"/>
      <c r="AF47" s="179"/>
      <c r="AG47" s="215"/>
      <c r="AH47" s="226"/>
      <c r="AI47" s="179"/>
      <c r="AJ47" s="215"/>
      <c r="AK47" s="179"/>
      <c r="AL47" s="215"/>
      <c r="AM47" s="179"/>
      <c r="AN47" s="215"/>
      <c r="AO47" s="179"/>
      <c r="AP47" s="215"/>
      <c r="AQ47" s="179"/>
      <c r="AR47" s="215"/>
      <c r="AS47" s="226"/>
      <c r="AT47" s="179"/>
      <c r="AU47" s="215"/>
      <c r="AV47" s="179"/>
      <c r="AW47" s="215"/>
      <c r="AX47" s="179"/>
      <c r="AY47" s="215"/>
      <c r="AZ47" s="179"/>
      <c r="BA47" s="215"/>
      <c r="BB47" s="179"/>
      <c r="BC47" s="215"/>
      <c r="BD47" s="226"/>
      <c r="BE47" s="179"/>
      <c r="BF47" s="215"/>
      <c r="BG47" s="179"/>
      <c r="BH47" s="215"/>
      <c r="BI47" s="179"/>
      <c r="BJ47" s="215"/>
      <c r="BK47" s="179"/>
      <c r="BL47" s="215"/>
      <c r="BM47" s="179"/>
      <c r="BN47" s="215"/>
      <c r="BO47" s="226"/>
      <c r="BP47" s="179"/>
      <c r="BQ47" s="215"/>
      <c r="BR47" s="179"/>
      <c r="BS47" s="215"/>
      <c r="BT47" s="179"/>
      <c r="BU47" s="215"/>
      <c r="BV47" s="179"/>
      <c r="BW47" s="215"/>
      <c r="BX47" s="179"/>
      <c r="BY47" s="215"/>
      <c r="BZ47" s="226"/>
      <c r="CA47" s="179"/>
      <c r="CB47" s="215"/>
      <c r="CC47" s="179"/>
      <c r="CD47" s="215"/>
      <c r="CE47" s="179"/>
      <c r="CF47" s="215"/>
      <c r="CG47" s="179"/>
      <c r="CH47" s="215"/>
      <c r="CI47" s="179"/>
      <c r="CJ47" s="215"/>
      <c r="CK47" s="226"/>
      <c r="CL47" s="179"/>
      <c r="CM47" s="215"/>
      <c r="CN47" s="179"/>
      <c r="CO47" s="215"/>
      <c r="CP47" s="179"/>
      <c r="CQ47" s="215"/>
      <c r="CR47" s="179"/>
      <c r="CS47" s="215"/>
      <c r="CT47" s="179"/>
      <c r="CU47" s="215"/>
      <c r="CV47" s="226"/>
      <c r="CW47" s="179"/>
      <c r="CX47" s="215"/>
      <c r="CY47" s="179"/>
      <c r="CZ47" s="215"/>
      <c r="DA47" s="179"/>
      <c r="DB47" s="215"/>
      <c r="DC47" s="179"/>
      <c r="DD47" s="215"/>
      <c r="DE47" s="179"/>
      <c r="DF47" s="215"/>
      <c r="DG47" s="226"/>
      <c r="DH47" s="179"/>
      <c r="DI47" s="215"/>
      <c r="DJ47" s="179"/>
      <c r="DK47" s="215"/>
      <c r="DL47" s="179"/>
      <c r="DM47" s="215"/>
      <c r="DN47" s="179"/>
      <c r="DO47" s="215"/>
      <c r="DP47" s="179"/>
      <c r="DQ47" s="215"/>
      <c r="DR47" s="226"/>
      <c r="DS47" s="179"/>
      <c r="DT47" s="215"/>
      <c r="DU47" s="179"/>
      <c r="DV47" s="215"/>
      <c r="DW47" s="179"/>
      <c r="DX47" s="215"/>
      <c r="DY47" s="179"/>
      <c r="DZ47" s="215"/>
      <c r="EA47" s="179"/>
      <c r="EB47" s="215"/>
      <c r="EC47" s="226"/>
      <c r="ED47" s="179"/>
      <c r="EE47" s="215"/>
      <c r="EF47" s="179"/>
      <c r="EG47" s="215"/>
      <c r="EH47" s="179"/>
      <c r="EI47" s="215"/>
      <c r="EJ47" s="179"/>
      <c r="EK47" s="215"/>
      <c r="EL47" s="179"/>
      <c r="EM47" s="215"/>
      <c r="EN47" s="226"/>
      <c r="EO47" s="179"/>
      <c r="EP47" s="215"/>
      <c r="EQ47" s="179"/>
      <c r="ER47" s="215"/>
      <c r="ES47" s="179"/>
      <c r="ET47" s="215"/>
      <c r="EU47" s="179"/>
      <c r="EV47" s="215"/>
      <c r="EW47" s="179"/>
      <c r="EX47" s="215"/>
      <c r="EY47" s="226"/>
      <c r="EZ47" s="179"/>
      <c r="FA47" s="215"/>
      <c r="FB47" s="179"/>
      <c r="FC47" s="215"/>
      <c r="FD47" s="179"/>
      <c r="FE47" s="215"/>
      <c r="FF47" s="179"/>
      <c r="FG47" s="215"/>
      <c r="FH47" s="179"/>
      <c r="FI47" s="215"/>
      <c r="FJ47" s="226"/>
      <c r="FK47" s="179"/>
      <c r="FL47" s="215"/>
      <c r="FM47" s="179"/>
      <c r="FN47" s="215"/>
      <c r="FO47" s="179"/>
      <c r="FP47" s="215"/>
      <c r="FQ47" s="179"/>
      <c r="FR47" s="215"/>
      <c r="FS47" s="179"/>
      <c r="FT47" s="215"/>
      <c r="FU47" s="226"/>
      <c r="FV47" s="179"/>
      <c r="FW47" s="215"/>
      <c r="FX47" s="179"/>
      <c r="FY47" s="215"/>
      <c r="FZ47" s="179"/>
      <c r="GA47" s="215"/>
      <c r="GB47" s="179"/>
      <c r="GC47" s="215"/>
      <c r="GD47" s="179"/>
      <c r="GE47" s="215"/>
      <c r="GF47" s="226"/>
      <c r="GG47" s="179"/>
      <c r="GH47" s="215"/>
      <c r="GI47" s="179"/>
      <c r="GJ47" s="215"/>
      <c r="GK47" s="179"/>
      <c r="GL47" s="215"/>
      <c r="GM47" s="179"/>
      <c r="GN47" s="215"/>
      <c r="GO47" s="179"/>
      <c r="GP47" s="215"/>
      <c r="GQ47" s="226"/>
      <c r="GR47" s="179"/>
      <c r="GS47" s="215"/>
      <c r="GT47" s="179"/>
      <c r="GU47" s="215"/>
      <c r="GV47" s="179"/>
      <c r="GW47" s="215"/>
      <c r="GX47" s="179"/>
      <c r="GY47" s="215"/>
      <c r="GZ47" s="179"/>
      <c r="HA47" s="215"/>
      <c r="HB47" s="226"/>
      <c r="HC47" s="179"/>
      <c r="HD47" s="215"/>
      <c r="HE47" s="179"/>
      <c r="HF47" s="215"/>
      <c r="HG47" s="179"/>
      <c r="HH47" s="215"/>
      <c r="HI47" s="179"/>
      <c r="HJ47" s="215"/>
      <c r="HK47" s="179"/>
      <c r="HL47" s="215"/>
      <c r="HM47" s="226"/>
      <c r="HN47" s="179"/>
      <c r="HO47" s="215"/>
      <c r="HP47" s="179"/>
      <c r="HQ47" s="215"/>
      <c r="HR47" s="179"/>
      <c r="HS47" s="215"/>
      <c r="HT47" s="179"/>
      <c r="HU47" s="215"/>
      <c r="HV47" s="179"/>
      <c r="HW47" s="215"/>
      <c r="HX47" s="226"/>
      <c r="HY47" s="179"/>
      <c r="HZ47" s="215"/>
      <c r="IA47" s="179"/>
      <c r="IB47" s="215"/>
      <c r="IC47" s="179"/>
      <c r="ID47" s="215"/>
      <c r="IE47" s="179"/>
      <c r="IF47" s="215"/>
      <c r="IG47" s="179"/>
      <c r="IH47" s="215"/>
      <c r="II47" s="226"/>
      <c r="IJ47" s="179"/>
      <c r="IK47" s="215"/>
      <c r="IL47" s="179"/>
      <c r="IM47" s="215"/>
      <c r="IN47" s="179"/>
      <c r="IO47" s="215"/>
      <c r="IP47" s="179"/>
      <c r="IQ47" s="215"/>
      <c r="IR47" s="179"/>
      <c r="IS47" s="215"/>
      <c r="IT47" s="226"/>
      <c r="IU47" s="179"/>
      <c r="IV47" s="215"/>
    </row>
    <row r="48" spans="1:256" x14ac:dyDescent="0.25">
      <c r="A48" s="219" t="s">
        <v>83</v>
      </c>
      <c r="B48" s="227">
        <v>19038097</v>
      </c>
      <c r="C48" s="210">
        <v>1</v>
      </c>
      <c r="D48" s="221">
        <v>21057770</v>
      </c>
      <c r="E48" s="220">
        <v>1</v>
      </c>
      <c r="F48" s="221">
        <v>17730086</v>
      </c>
      <c r="G48" s="220">
        <v>1</v>
      </c>
      <c r="H48" s="221">
        <v>3613492</v>
      </c>
      <c r="I48" s="220">
        <v>1</v>
      </c>
      <c r="J48" s="221">
        <v>61439445</v>
      </c>
      <c r="K48" s="213">
        <v>1</v>
      </c>
      <c r="L48" s="226"/>
      <c r="M48" s="228"/>
      <c r="N48" s="215"/>
      <c r="O48" s="179"/>
      <c r="P48" s="215"/>
      <c r="Q48" s="179"/>
      <c r="R48" s="215"/>
      <c r="S48" s="179"/>
      <c r="T48" s="215"/>
      <c r="U48" s="179"/>
      <c r="V48" s="215"/>
      <c r="W48" s="226"/>
      <c r="X48" s="179"/>
      <c r="Y48" s="215"/>
      <c r="Z48" s="179"/>
      <c r="AA48" s="215"/>
      <c r="AB48" s="179"/>
      <c r="AC48" s="215"/>
      <c r="AD48" s="179"/>
      <c r="AE48" s="215"/>
      <c r="AF48" s="179"/>
      <c r="AG48" s="215"/>
      <c r="AH48" s="226"/>
      <c r="AI48" s="179"/>
      <c r="AJ48" s="215"/>
      <c r="AK48" s="179"/>
      <c r="AL48" s="215"/>
      <c r="AM48" s="179"/>
      <c r="AN48" s="215"/>
      <c r="AO48" s="179"/>
      <c r="AP48" s="215"/>
      <c r="AQ48" s="179"/>
      <c r="AR48" s="215"/>
      <c r="AS48" s="226"/>
      <c r="AT48" s="179"/>
      <c r="AU48" s="215"/>
      <c r="AV48" s="179"/>
      <c r="AW48" s="215"/>
      <c r="AX48" s="179"/>
      <c r="AY48" s="215"/>
      <c r="AZ48" s="179"/>
      <c r="BA48" s="215"/>
      <c r="BB48" s="179"/>
      <c r="BC48" s="215"/>
      <c r="BD48" s="226"/>
      <c r="BE48" s="179"/>
      <c r="BF48" s="215"/>
      <c r="BG48" s="179"/>
      <c r="BH48" s="215"/>
      <c r="BI48" s="179"/>
      <c r="BJ48" s="215"/>
      <c r="BK48" s="179"/>
      <c r="BL48" s="215"/>
      <c r="BM48" s="179"/>
      <c r="BN48" s="215"/>
      <c r="BO48" s="226"/>
      <c r="BP48" s="179"/>
      <c r="BQ48" s="215"/>
      <c r="BR48" s="179"/>
      <c r="BS48" s="215"/>
      <c r="BT48" s="179"/>
      <c r="BU48" s="215"/>
      <c r="BV48" s="179"/>
      <c r="BW48" s="215"/>
      <c r="BX48" s="179"/>
      <c r="BY48" s="215"/>
      <c r="BZ48" s="226"/>
      <c r="CA48" s="179"/>
      <c r="CB48" s="215"/>
      <c r="CC48" s="179"/>
      <c r="CD48" s="215"/>
      <c r="CE48" s="179"/>
      <c r="CF48" s="215"/>
      <c r="CG48" s="179"/>
      <c r="CH48" s="215"/>
      <c r="CI48" s="179"/>
      <c r="CJ48" s="215"/>
      <c r="CK48" s="226"/>
      <c r="CL48" s="179"/>
      <c r="CM48" s="215"/>
      <c r="CN48" s="179"/>
      <c r="CO48" s="215"/>
      <c r="CP48" s="179"/>
      <c r="CQ48" s="215"/>
      <c r="CR48" s="179"/>
      <c r="CS48" s="215"/>
      <c r="CT48" s="179"/>
      <c r="CU48" s="215"/>
      <c r="CV48" s="226"/>
      <c r="CW48" s="179"/>
      <c r="CX48" s="215"/>
      <c r="CY48" s="179"/>
      <c r="CZ48" s="215"/>
      <c r="DA48" s="179"/>
      <c r="DB48" s="215"/>
      <c r="DC48" s="179"/>
      <c r="DD48" s="215"/>
      <c r="DE48" s="179"/>
      <c r="DF48" s="215"/>
      <c r="DG48" s="226"/>
      <c r="DH48" s="179"/>
      <c r="DI48" s="215"/>
      <c r="DJ48" s="179"/>
      <c r="DK48" s="215"/>
      <c r="DL48" s="179"/>
      <c r="DM48" s="215"/>
      <c r="DN48" s="179"/>
      <c r="DO48" s="215"/>
      <c r="DP48" s="179"/>
      <c r="DQ48" s="215"/>
      <c r="DR48" s="226"/>
      <c r="DS48" s="179"/>
      <c r="DT48" s="215"/>
      <c r="DU48" s="179"/>
      <c r="DV48" s="215"/>
      <c r="DW48" s="179"/>
      <c r="DX48" s="215"/>
      <c r="DY48" s="179"/>
      <c r="DZ48" s="215"/>
      <c r="EA48" s="179"/>
      <c r="EB48" s="215"/>
      <c r="EC48" s="226"/>
      <c r="ED48" s="179"/>
      <c r="EE48" s="215"/>
      <c r="EF48" s="179"/>
      <c r="EG48" s="215"/>
      <c r="EH48" s="179"/>
      <c r="EI48" s="215"/>
      <c r="EJ48" s="179"/>
      <c r="EK48" s="215"/>
      <c r="EL48" s="179"/>
      <c r="EM48" s="215"/>
      <c r="EN48" s="226"/>
      <c r="EO48" s="179"/>
      <c r="EP48" s="215"/>
      <c r="EQ48" s="179"/>
      <c r="ER48" s="215"/>
      <c r="ES48" s="179"/>
      <c r="ET48" s="215"/>
      <c r="EU48" s="179"/>
      <c r="EV48" s="215"/>
      <c r="EW48" s="179"/>
      <c r="EX48" s="215"/>
      <c r="EY48" s="226"/>
      <c r="EZ48" s="179"/>
      <c r="FA48" s="215"/>
      <c r="FB48" s="179"/>
      <c r="FC48" s="215"/>
      <c r="FD48" s="179"/>
      <c r="FE48" s="215"/>
      <c r="FF48" s="179"/>
      <c r="FG48" s="215"/>
      <c r="FH48" s="179"/>
      <c r="FI48" s="215"/>
      <c r="FJ48" s="226"/>
      <c r="FK48" s="179"/>
      <c r="FL48" s="215"/>
      <c r="FM48" s="179"/>
      <c r="FN48" s="215"/>
      <c r="FO48" s="179"/>
      <c r="FP48" s="215"/>
      <c r="FQ48" s="179"/>
      <c r="FR48" s="215"/>
      <c r="FS48" s="179"/>
      <c r="FT48" s="215"/>
      <c r="FU48" s="226"/>
      <c r="FV48" s="179"/>
      <c r="FW48" s="215"/>
      <c r="FX48" s="179"/>
      <c r="FY48" s="215"/>
      <c r="FZ48" s="179"/>
      <c r="GA48" s="215"/>
      <c r="GB48" s="179"/>
      <c r="GC48" s="215"/>
      <c r="GD48" s="179"/>
      <c r="GE48" s="215"/>
      <c r="GF48" s="226"/>
      <c r="GG48" s="179"/>
      <c r="GH48" s="215"/>
      <c r="GI48" s="179"/>
      <c r="GJ48" s="215"/>
      <c r="GK48" s="179"/>
      <c r="GL48" s="215"/>
      <c r="GM48" s="179"/>
      <c r="GN48" s="215"/>
      <c r="GO48" s="179"/>
      <c r="GP48" s="215"/>
      <c r="GQ48" s="226"/>
      <c r="GR48" s="179"/>
      <c r="GS48" s="215"/>
      <c r="GT48" s="179"/>
      <c r="GU48" s="215"/>
      <c r="GV48" s="179"/>
      <c r="GW48" s="215"/>
      <c r="GX48" s="179"/>
      <c r="GY48" s="215"/>
      <c r="GZ48" s="179"/>
      <c r="HA48" s="215"/>
      <c r="HB48" s="226"/>
      <c r="HC48" s="179"/>
      <c r="HD48" s="215"/>
      <c r="HE48" s="179"/>
      <c r="HF48" s="215"/>
      <c r="HG48" s="179"/>
      <c r="HH48" s="215"/>
      <c r="HI48" s="179"/>
      <c r="HJ48" s="215"/>
      <c r="HK48" s="179"/>
      <c r="HL48" s="215"/>
      <c r="HM48" s="226"/>
      <c r="HN48" s="179"/>
      <c r="HO48" s="215"/>
      <c r="HP48" s="179"/>
      <c r="HQ48" s="215"/>
      <c r="HR48" s="179"/>
      <c r="HS48" s="215"/>
      <c r="HT48" s="179"/>
      <c r="HU48" s="215"/>
      <c r="HV48" s="179"/>
      <c r="HW48" s="215"/>
      <c r="HX48" s="226"/>
      <c r="HY48" s="179"/>
      <c r="HZ48" s="215"/>
      <c r="IA48" s="179"/>
      <c r="IB48" s="215"/>
      <c r="IC48" s="179"/>
      <c r="ID48" s="215"/>
      <c r="IE48" s="179"/>
      <c r="IF48" s="215"/>
      <c r="IG48" s="179"/>
      <c r="IH48" s="215"/>
      <c r="II48" s="226"/>
      <c r="IJ48" s="179"/>
      <c r="IK48" s="215"/>
      <c r="IL48" s="179"/>
      <c r="IM48" s="215"/>
      <c r="IN48" s="179"/>
      <c r="IO48" s="215"/>
      <c r="IP48" s="179"/>
      <c r="IQ48" s="215"/>
      <c r="IR48" s="179"/>
      <c r="IS48" s="215"/>
      <c r="IT48" s="226"/>
      <c r="IU48" s="179"/>
      <c r="IV48" s="215"/>
    </row>
    <row r="49" spans="1:256" ht="6.75" customHeight="1" x14ac:dyDescent="0.25">
      <c r="A49" s="222"/>
      <c r="B49" s="221"/>
      <c r="C49" s="221"/>
      <c r="D49" s="218"/>
      <c r="E49" s="218"/>
      <c r="F49" s="218"/>
      <c r="G49" s="218"/>
      <c r="H49" s="223"/>
      <c r="I49" s="218"/>
      <c r="J49" s="218"/>
      <c r="K49" s="224"/>
    </row>
    <row r="50" spans="1:256" s="207" customFormat="1" ht="26.25" customHeight="1" x14ac:dyDescent="0.25">
      <c r="A50" s="200">
        <v>2010</v>
      </c>
      <c r="B50" s="201" t="s">
        <v>73</v>
      </c>
      <c r="C50" s="202"/>
      <c r="D50" s="202" t="s">
        <v>74</v>
      </c>
      <c r="E50" s="202"/>
      <c r="F50" s="202" t="s">
        <v>75</v>
      </c>
      <c r="G50" s="202"/>
      <c r="H50" s="203" t="s">
        <v>76</v>
      </c>
      <c r="I50" s="204"/>
      <c r="J50" s="202" t="s">
        <v>77</v>
      </c>
      <c r="K50" s="205"/>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6"/>
      <c r="BR50" s="206"/>
      <c r="BS50" s="206"/>
      <c r="BT50" s="206"/>
      <c r="BU50" s="206"/>
      <c r="BV50" s="206"/>
      <c r="BW50" s="206"/>
      <c r="BX50" s="206"/>
      <c r="BY50" s="206"/>
      <c r="BZ50" s="206"/>
      <c r="CA50" s="206"/>
      <c r="CB50" s="206"/>
      <c r="CC50" s="206"/>
      <c r="CD50" s="206"/>
      <c r="CE50" s="206"/>
      <c r="CF50" s="206"/>
      <c r="CG50" s="206"/>
      <c r="CH50" s="206"/>
      <c r="CI50" s="206"/>
      <c r="CJ50" s="206"/>
      <c r="CK50" s="206"/>
      <c r="CL50" s="206"/>
      <c r="CM50" s="206"/>
      <c r="CN50" s="206"/>
      <c r="CO50" s="206"/>
      <c r="CP50" s="206"/>
      <c r="CQ50" s="206"/>
      <c r="CR50" s="206"/>
      <c r="CS50" s="206"/>
      <c r="CT50" s="206"/>
      <c r="CU50" s="206"/>
      <c r="CV50" s="206"/>
      <c r="CW50" s="206"/>
      <c r="CX50" s="206"/>
      <c r="CY50" s="206"/>
      <c r="CZ50" s="206"/>
      <c r="DA50" s="206"/>
      <c r="DB50" s="206"/>
      <c r="DC50" s="206"/>
      <c r="DD50" s="206"/>
      <c r="DE50" s="206"/>
      <c r="DF50" s="206"/>
      <c r="DG50" s="206"/>
      <c r="DH50" s="206"/>
      <c r="DI50" s="206"/>
      <c r="DJ50" s="206"/>
      <c r="DK50" s="206"/>
      <c r="DL50" s="206"/>
      <c r="DM50" s="206"/>
      <c r="DN50" s="206"/>
      <c r="DO50" s="206"/>
      <c r="DP50" s="206"/>
      <c r="DQ50" s="206"/>
      <c r="DR50" s="206"/>
      <c r="DS50" s="206"/>
      <c r="DT50" s="206"/>
      <c r="DU50" s="206"/>
      <c r="DV50" s="206"/>
      <c r="DW50" s="206"/>
      <c r="DX50" s="206"/>
      <c r="DY50" s="206"/>
      <c r="DZ50" s="206"/>
      <c r="EA50" s="206"/>
      <c r="EB50" s="206"/>
      <c r="EC50" s="206"/>
      <c r="ED50" s="206"/>
      <c r="EE50" s="206"/>
      <c r="EF50" s="206"/>
      <c r="EG50" s="206"/>
      <c r="EH50" s="206"/>
      <c r="EI50" s="206"/>
      <c r="EJ50" s="206"/>
      <c r="EK50" s="206"/>
      <c r="EL50" s="206"/>
      <c r="EM50" s="206"/>
      <c r="EN50" s="206"/>
      <c r="EO50" s="206"/>
      <c r="EP50" s="206"/>
      <c r="EQ50" s="206"/>
      <c r="ER50" s="206"/>
      <c r="ES50" s="206"/>
      <c r="ET50" s="206"/>
      <c r="EU50" s="206"/>
      <c r="EV50" s="206"/>
      <c r="EW50" s="206"/>
      <c r="EX50" s="206"/>
      <c r="EY50" s="206"/>
      <c r="EZ50" s="206"/>
      <c r="FA50" s="206"/>
      <c r="FB50" s="206"/>
      <c r="FC50" s="206"/>
      <c r="FD50" s="206"/>
      <c r="FE50" s="206"/>
      <c r="FF50" s="206"/>
      <c r="FG50" s="206"/>
      <c r="FH50" s="206"/>
      <c r="FI50" s="206"/>
      <c r="FJ50" s="206"/>
      <c r="FK50" s="206"/>
      <c r="FL50" s="206"/>
      <c r="FM50" s="206"/>
      <c r="FN50" s="206"/>
      <c r="FO50" s="206"/>
      <c r="FP50" s="206"/>
      <c r="FQ50" s="206"/>
      <c r="FR50" s="206"/>
      <c r="FS50" s="206"/>
      <c r="FT50" s="206"/>
      <c r="FU50" s="206"/>
      <c r="FV50" s="206"/>
      <c r="FW50" s="206"/>
      <c r="FX50" s="206"/>
      <c r="FY50" s="206"/>
      <c r="FZ50" s="206"/>
      <c r="GA50" s="206"/>
      <c r="GB50" s="206"/>
      <c r="GC50" s="206"/>
      <c r="GD50" s="206"/>
      <c r="GE50" s="206"/>
      <c r="GF50" s="206"/>
      <c r="GG50" s="206"/>
      <c r="GH50" s="206"/>
      <c r="GI50" s="206"/>
      <c r="GJ50" s="206"/>
      <c r="GK50" s="206"/>
      <c r="GL50" s="206"/>
      <c r="GM50" s="206"/>
      <c r="GN50" s="206"/>
      <c r="GO50" s="206"/>
      <c r="GP50" s="206"/>
      <c r="GQ50" s="206"/>
      <c r="GR50" s="206"/>
      <c r="GS50" s="206"/>
      <c r="GT50" s="206"/>
      <c r="GU50" s="206"/>
      <c r="GV50" s="206"/>
      <c r="GW50" s="206"/>
      <c r="GX50" s="206"/>
      <c r="GY50" s="206"/>
      <c r="GZ50" s="206"/>
      <c r="HA50" s="206"/>
      <c r="HB50" s="206"/>
      <c r="HC50" s="206"/>
      <c r="HD50" s="206"/>
      <c r="HE50" s="206"/>
      <c r="HF50" s="206"/>
      <c r="HG50" s="206"/>
      <c r="HH50" s="206"/>
      <c r="HI50" s="206"/>
      <c r="HJ50" s="206"/>
      <c r="HK50" s="206"/>
      <c r="HL50" s="206"/>
      <c r="HM50" s="206"/>
      <c r="HN50" s="206"/>
      <c r="HO50" s="206"/>
      <c r="HP50" s="206"/>
      <c r="HQ50" s="206"/>
      <c r="HR50" s="206"/>
      <c r="HS50" s="206"/>
      <c r="HT50" s="206"/>
      <c r="HU50" s="206"/>
      <c r="HV50" s="206"/>
      <c r="HW50" s="206"/>
      <c r="HX50" s="206"/>
      <c r="HY50" s="206"/>
      <c r="HZ50" s="206"/>
      <c r="IA50" s="206"/>
      <c r="IB50" s="206"/>
      <c r="IC50" s="206"/>
      <c r="ID50" s="206"/>
      <c r="IE50" s="206"/>
      <c r="IF50" s="206"/>
      <c r="IG50" s="206"/>
      <c r="IH50" s="206"/>
      <c r="II50" s="206"/>
      <c r="IJ50" s="206"/>
      <c r="IK50" s="206"/>
      <c r="IL50" s="206"/>
      <c r="IM50" s="206"/>
      <c r="IN50" s="206"/>
      <c r="IO50" s="206"/>
      <c r="IP50" s="206"/>
      <c r="IQ50" s="206"/>
      <c r="IR50" s="206"/>
      <c r="IS50" s="206"/>
      <c r="IT50" s="206"/>
      <c r="IU50" s="206"/>
      <c r="IV50" s="206"/>
    </row>
    <row r="51" spans="1:256" x14ac:dyDescent="0.25">
      <c r="A51" s="208" t="s">
        <v>78</v>
      </c>
      <c r="B51" s="209">
        <v>1468482</v>
      </c>
      <c r="C51" s="210">
        <v>7.704944998296076E-2</v>
      </c>
      <c r="D51" s="211">
        <v>105880</v>
      </c>
      <c r="E51" s="210">
        <v>4.9072889462528574E-3</v>
      </c>
      <c r="F51" s="225" t="s">
        <v>79</v>
      </c>
      <c r="G51" s="225" t="s">
        <v>79</v>
      </c>
      <c r="H51" s="225" t="s">
        <v>79</v>
      </c>
      <c r="I51" s="225" t="s">
        <v>79</v>
      </c>
      <c r="J51" s="211">
        <v>1574362</v>
      </c>
      <c r="K51" s="213">
        <v>2.580844652558878E-2</v>
      </c>
      <c r="L51" s="226"/>
      <c r="M51" s="179"/>
      <c r="N51" s="215"/>
      <c r="O51" s="179"/>
      <c r="P51" s="215"/>
      <c r="Q51" s="179"/>
      <c r="R51" s="215"/>
      <c r="S51" s="179"/>
      <c r="T51" s="215"/>
      <c r="U51" s="179"/>
      <c r="V51" s="215"/>
      <c r="W51" s="226"/>
      <c r="X51" s="179"/>
      <c r="Y51" s="215"/>
      <c r="Z51" s="179"/>
      <c r="AA51" s="215"/>
      <c r="AB51" s="179"/>
      <c r="AC51" s="215"/>
      <c r="AD51" s="179"/>
      <c r="AE51" s="215"/>
      <c r="AF51" s="179"/>
      <c r="AG51" s="215"/>
      <c r="AH51" s="226"/>
      <c r="AI51" s="179"/>
      <c r="AJ51" s="215"/>
      <c r="AK51" s="179"/>
      <c r="AL51" s="215"/>
      <c r="AM51" s="179"/>
      <c r="AN51" s="215"/>
      <c r="AO51" s="179"/>
      <c r="AP51" s="215"/>
      <c r="AQ51" s="179"/>
      <c r="AR51" s="215"/>
      <c r="AS51" s="226"/>
      <c r="AT51" s="179"/>
      <c r="AU51" s="215"/>
      <c r="AV51" s="179"/>
      <c r="AW51" s="215"/>
      <c r="AX51" s="179"/>
      <c r="AY51" s="215"/>
      <c r="AZ51" s="179"/>
      <c r="BA51" s="215"/>
      <c r="BB51" s="179"/>
      <c r="BC51" s="215"/>
      <c r="BD51" s="226"/>
      <c r="BE51" s="179"/>
      <c r="BF51" s="215"/>
      <c r="BG51" s="179"/>
      <c r="BH51" s="215"/>
      <c r="BI51" s="179"/>
      <c r="BJ51" s="215"/>
      <c r="BK51" s="179"/>
      <c r="BL51" s="215"/>
      <c r="BM51" s="179"/>
      <c r="BN51" s="215"/>
      <c r="BO51" s="226"/>
      <c r="BP51" s="179"/>
      <c r="BQ51" s="215"/>
      <c r="BR51" s="179"/>
      <c r="BS51" s="215"/>
      <c r="BT51" s="179"/>
      <c r="BU51" s="215"/>
      <c r="BV51" s="179"/>
      <c r="BW51" s="215"/>
      <c r="BX51" s="179"/>
      <c r="BY51" s="215"/>
      <c r="BZ51" s="226"/>
      <c r="CA51" s="179"/>
      <c r="CB51" s="215"/>
      <c r="CC51" s="179"/>
      <c r="CD51" s="215"/>
      <c r="CE51" s="179"/>
      <c r="CF51" s="215"/>
      <c r="CG51" s="179"/>
      <c r="CH51" s="215"/>
      <c r="CI51" s="179"/>
      <c r="CJ51" s="215"/>
      <c r="CK51" s="226"/>
      <c r="CL51" s="179"/>
      <c r="CM51" s="215"/>
      <c r="CN51" s="179"/>
      <c r="CO51" s="215"/>
      <c r="CP51" s="179"/>
      <c r="CQ51" s="215"/>
      <c r="CR51" s="179"/>
      <c r="CS51" s="215"/>
      <c r="CT51" s="179"/>
      <c r="CU51" s="215"/>
      <c r="CV51" s="226"/>
      <c r="CW51" s="179"/>
      <c r="CX51" s="215"/>
      <c r="CY51" s="179"/>
      <c r="CZ51" s="215"/>
      <c r="DA51" s="179"/>
      <c r="DB51" s="215"/>
      <c r="DC51" s="179"/>
      <c r="DD51" s="215"/>
      <c r="DE51" s="179"/>
      <c r="DF51" s="215"/>
      <c r="DG51" s="226"/>
      <c r="DH51" s="179"/>
      <c r="DI51" s="215"/>
      <c r="DJ51" s="179"/>
      <c r="DK51" s="215"/>
      <c r="DL51" s="179"/>
      <c r="DM51" s="215"/>
      <c r="DN51" s="179"/>
      <c r="DO51" s="215"/>
      <c r="DP51" s="179"/>
      <c r="DQ51" s="215"/>
      <c r="DR51" s="226"/>
      <c r="DS51" s="179"/>
      <c r="DT51" s="215"/>
      <c r="DU51" s="179"/>
      <c r="DV51" s="215"/>
      <c r="DW51" s="179"/>
      <c r="DX51" s="215"/>
      <c r="DY51" s="179"/>
      <c r="DZ51" s="215"/>
      <c r="EA51" s="179"/>
      <c r="EB51" s="215"/>
      <c r="EC51" s="226"/>
      <c r="ED51" s="179"/>
      <c r="EE51" s="215"/>
      <c r="EF51" s="179"/>
      <c r="EG51" s="215"/>
      <c r="EH51" s="179"/>
      <c r="EI51" s="215"/>
      <c r="EJ51" s="179"/>
      <c r="EK51" s="215"/>
      <c r="EL51" s="179"/>
      <c r="EM51" s="215"/>
      <c r="EN51" s="226"/>
      <c r="EO51" s="179"/>
      <c r="EP51" s="215"/>
      <c r="EQ51" s="179"/>
      <c r="ER51" s="215"/>
      <c r="ES51" s="179"/>
      <c r="ET51" s="215"/>
      <c r="EU51" s="179"/>
      <c r="EV51" s="215"/>
      <c r="EW51" s="179"/>
      <c r="EX51" s="215"/>
      <c r="EY51" s="226"/>
      <c r="EZ51" s="179"/>
      <c r="FA51" s="215"/>
      <c r="FB51" s="179"/>
      <c r="FC51" s="215"/>
      <c r="FD51" s="179"/>
      <c r="FE51" s="215"/>
      <c r="FF51" s="179"/>
      <c r="FG51" s="215"/>
      <c r="FH51" s="179"/>
      <c r="FI51" s="215"/>
      <c r="FJ51" s="226"/>
      <c r="FK51" s="179"/>
      <c r="FL51" s="215"/>
      <c r="FM51" s="179"/>
      <c r="FN51" s="215"/>
      <c r="FO51" s="179"/>
      <c r="FP51" s="215"/>
      <c r="FQ51" s="179"/>
      <c r="FR51" s="215"/>
      <c r="FS51" s="179"/>
      <c r="FT51" s="215"/>
      <c r="FU51" s="226"/>
      <c r="FV51" s="179"/>
      <c r="FW51" s="215"/>
      <c r="FX51" s="179"/>
      <c r="FY51" s="215"/>
      <c r="FZ51" s="179"/>
      <c r="GA51" s="215"/>
      <c r="GB51" s="179"/>
      <c r="GC51" s="215"/>
      <c r="GD51" s="179"/>
      <c r="GE51" s="215"/>
      <c r="GF51" s="226"/>
      <c r="GG51" s="179"/>
      <c r="GH51" s="215"/>
      <c r="GI51" s="179"/>
      <c r="GJ51" s="215"/>
      <c r="GK51" s="179"/>
      <c r="GL51" s="215"/>
      <c r="GM51" s="179"/>
      <c r="GN51" s="215"/>
      <c r="GO51" s="179"/>
      <c r="GP51" s="215"/>
      <c r="GQ51" s="226"/>
      <c r="GR51" s="179"/>
      <c r="GS51" s="215"/>
      <c r="GT51" s="179"/>
      <c r="GU51" s="215"/>
      <c r="GV51" s="179"/>
      <c r="GW51" s="215"/>
      <c r="GX51" s="179"/>
      <c r="GY51" s="215"/>
      <c r="GZ51" s="179"/>
      <c r="HA51" s="215"/>
      <c r="HB51" s="226"/>
      <c r="HC51" s="179"/>
      <c r="HD51" s="215"/>
      <c r="HE51" s="179"/>
      <c r="HF51" s="215"/>
      <c r="HG51" s="179"/>
      <c r="HH51" s="215"/>
      <c r="HI51" s="179"/>
      <c r="HJ51" s="215"/>
      <c r="HK51" s="179"/>
      <c r="HL51" s="215"/>
      <c r="HM51" s="226"/>
      <c r="HN51" s="179"/>
      <c r="HO51" s="215"/>
      <c r="HP51" s="179"/>
      <c r="HQ51" s="215"/>
      <c r="HR51" s="179"/>
      <c r="HS51" s="215"/>
      <c r="HT51" s="179"/>
      <c r="HU51" s="215"/>
      <c r="HV51" s="179"/>
      <c r="HW51" s="215"/>
      <c r="HX51" s="226"/>
      <c r="HY51" s="179"/>
      <c r="HZ51" s="215"/>
      <c r="IA51" s="179"/>
      <c r="IB51" s="215"/>
      <c r="IC51" s="179"/>
      <c r="ID51" s="215"/>
      <c r="IE51" s="179"/>
      <c r="IF51" s="215"/>
      <c r="IG51" s="179"/>
      <c r="IH51" s="215"/>
      <c r="II51" s="226"/>
      <c r="IJ51" s="179"/>
      <c r="IK51" s="215"/>
      <c r="IL51" s="179"/>
      <c r="IM51" s="215"/>
      <c r="IN51" s="179"/>
      <c r="IO51" s="215"/>
      <c r="IP51" s="179"/>
      <c r="IQ51" s="215"/>
      <c r="IR51" s="179"/>
      <c r="IS51" s="215"/>
      <c r="IT51" s="226"/>
      <c r="IU51" s="179"/>
      <c r="IV51" s="215"/>
    </row>
    <row r="52" spans="1:256" x14ac:dyDescent="0.25">
      <c r="A52" s="208" t="s">
        <v>81</v>
      </c>
      <c r="B52" s="227">
        <v>2144378</v>
      </c>
      <c r="C52" s="215">
        <v>0.11251288436328225</v>
      </c>
      <c r="D52" s="179">
        <v>54872</v>
      </c>
      <c r="E52" s="215">
        <v>2.5431881286247337E-3</v>
      </c>
      <c r="F52" s="179">
        <v>5706014</v>
      </c>
      <c r="G52" s="215">
        <v>0.31239717156973718</v>
      </c>
      <c r="H52" s="214" t="s">
        <v>79</v>
      </c>
      <c r="I52" s="214" t="s">
        <v>79</v>
      </c>
      <c r="J52" s="179">
        <v>7905264</v>
      </c>
      <c r="K52" s="216">
        <v>0.13600367266369737</v>
      </c>
      <c r="L52" s="226"/>
      <c r="M52" s="179"/>
      <c r="N52" s="215"/>
      <c r="O52" s="179"/>
      <c r="P52" s="215"/>
      <c r="Q52" s="179"/>
      <c r="R52" s="215"/>
      <c r="S52" s="214"/>
      <c r="T52" s="214"/>
      <c r="U52" s="179"/>
      <c r="V52" s="215"/>
      <c r="W52" s="226"/>
      <c r="X52" s="179"/>
      <c r="Y52" s="215"/>
      <c r="Z52" s="179"/>
      <c r="AA52" s="215"/>
      <c r="AB52" s="179"/>
      <c r="AC52" s="215"/>
      <c r="AD52" s="214"/>
      <c r="AE52" s="214"/>
      <c r="AF52" s="179"/>
      <c r="AG52" s="215"/>
      <c r="AH52" s="226"/>
      <c r="AI52" s="179"/>
      <c r="AJ52" s="215"/>
      <c r="AK52" s="179"/>
      <c r="AL52" s="215"/>
      <c r="AM52" s="179"/>
      <c r="AN52" s="215"/>
      <c r="AO52" s="214"/>
      <c r="AP52" s="214"/>
      <c r="AQ52" s="179"/>
      <c r="AR52" s="215"/>
      <c r="AS52" s="226"/>
      <c r="AT52" s="179"/>
      <c r="AU52" s="215"/>
      <c r="AV52" s="179"/>
      <c r="AW52" s="215"/>
      <c r="AX52" s="179"/>
      <c r="AY52" s="215"/>
      <c r="AZ52" s="214"/>
      <c r="BA52" s="214"/>
      <c r="BB52" s="179"/>
      <c r="BC52" s="215"/>
      <c r="BD52" s="226"/>
      <c r="BE52" s="179"/>
      <c r="BF52" s="215"/>
      <c r="BG52" s="179"/>
      <c r="BH52" s="215"/>
      <c r="BI52" s="179"/>
      <c r="BJ52" s="215"/>
      <c r="BK52" s="214"/>
      <c r="BL52" s="214"/>
      <c r="BM52" s="179"/>
      <c r="BN52" s="215"/>
      <c r="BO52" s="226"/>
      <c r="BP52" s="179"/>
      <c r="BQ52" s="215"/>
      <c r="BR52" s="179"/>
      <c r="BS52" s="215"/>
      <c r="BT52" s="179"/>
      <c r="BU52" s="215"/>
      <c r="BV52" s="214"/>
      <c r="BW52" s="214"/>
      <c r="BX52" s="179"/>
      <c r="BY52" s="215"/>
      <c r="BZ52" s="226"/>
      <c r="CA52" s="179"/>
      <c r="CB52" s="215"/>
      <c r="CC52" s="179"/>
      <c r="CD52" s="215"/>
      <c r="CE52" s="179"/>
      <c r="CF52" s="215"/>
      <c r="CG52" s="214"/>
      <c r="CH52" s="214"/>
      <c r="CI52" s="179"/>
      <c r="CJ52" s="215"/>
      <c r="CK52" s="226"/>
      <c r="CL52" s="179"/>
      <c r="CM52" s="215"/>
      <c r="CN52" s="179"/>
      <c r="CO52" s="215"/>
      <c r="CP52" s="179"/>
      <c r="CQ52" s="215"/>
      <c r="CR52" s="214"/>
      <c r="CS52" s="214"/>
      <c r="CT52" s="179"/>
      <c r="CU52" s="215"/>
      <c r="CV52" s="226"/>
      <c r="CW52" s="179"/>
      <c r="CX52" s="215"/>
      <c r="CY52" s="179"/>
      <c r="CZ52" s="215"/>
      <c r="DA52" s="179"/>
      <c r="DB52" s="215"/>
      <c r="DC52" s="214"/>
      <c r="DD52" s="214"/>
      <c r="DE52" s="179"/>
      <c r="DF52" s="215"/>
      <c r="DG52" s="226"/>
      <c r="DH52" s="179"/>
      <c r="DI52" s="215"/>
      <c r="DJ52" s="179"/>
      <c r="DK52" s="215"/>
      <c r="DL52" s="179"/>
      <c r="DM52" s="215"/>
      <c r="DN52" s="214"/>
      <c r="DO52" s="214"/>
      <c r="DP52" s="179"/>
      <c r="DQ52" s="215"/>
      <c r="DR52" s="226"/>
      <c r="DS52" s="179"/>
      <c r="DT52" s="215"/>
      <c r="DU52" s="179"/>
      <c r="DV52" s="215"/>
      <c r="DW52" s="179"/>
      <c r="DX52" s="215"/>
      <c r="DY52" s="214"/>
      <c r="DZ52" s="214"/>
      <c r="EA52" s="179"/>
      <c r="EB52" s="215"/>
      <c r="EC52" s="226"/>
      <c r="ED52" s="179"/>
      <c r="EE52" s="215"/>
      <c r="EF52" s="179"/>
      <c r="EG52" s="215"/>
      <c r="EH52" s="179"/>
      <c r="EI52" s="215"/>
      <c r="EJ52" s="214"/>
      <c r="EK52" s="214"/>
      <c r="EL52" s="179"/>
      <c r="EM52" s="215"/>
      <c r="EN52" s="226"/>
      <c r="EO52" s="179"/>
      <c r="EP52" s="215"/>
      <c r="EQ52" s="179"/>
      <c r="ER52" s="215"/>
      <c r="ES52" s="179"/>
      <c r="ET52" s="215"/>
      <c r="EU52" s="214"/>
      <c r="EV52" s="214"/>
      <c r="EW52" s="179"/>
      <c r="EX52" s="215"/>
      <c r="EY52" s="226"/>
      <c r="EZ52" s="179"/>
      <c r="FA52" s="215"/>
      <c r="FB52" s="179"/>
      <c r="FC52" s="215"/>
      <c r="FD52" s="179"/>
      <c r="FE52" s="215"/>
      <c r="FF52" s="214"/>
      <c r="FG52" s="214"/>
      <c r="FH52" s="179"/>
      <c r="FI52" s="215"/>
      <c r="FJ52" s="226"/>
      <c r="FK52" s="179"/>
      <c r="FL52" s="215"/>
      <c r="FM52" s="179"/>
      <c r="FN52" s="215"/>
      <c r="FO52" s="179"/>
      <c r="FP52" s="215"/>
      <c r="FQ52" s="214"/>
      <c r="FR52" s="214"/>
      <c r="FS52" s="179"/>
      <c r="FT52" s="215"/>
      <c r="FU52" s="226"/>
      <c r="FV52" s="179"/>
      <c r="FW52" s="215"/>
      <c r="FX52" s="179"/>
      <c r="FY52" s="215"/>
      <c r="FZ52" s="179"/>
      <c r="GA52" s="215"/>
      <c r="GB52" s="214"/>
      <c r="GC52" s="214"/>
      <c r="GD52" s="179"/>
      <c r="GE52" s="215"/>
      <c r="GF52" s="226"/>
      <c r="GG52" s="179"/>
      <c r="GH52" s="215"/>
      <c r="GI52" s="179"/>
      <c r="GJ52" s="215"/>
      <c r="GK52" s="179"/>
      <c r="GL52" s="215"/>
      <c r="GM52" s="214"/>
      <c r="GN52" s="214"/>
      <c r="GO52" s="179"/>
      <c r="GP52" s="215"/>
      <c r="GQ52" s="226"/>
      <c r="GR52" s="179"/>
      <c r="GS52" s="215"/>
      <c r="GT52" s="179"/>
      <c r="GU52" s="215"/>
      <c r="GV52" s="179"/>
      <c r="GW52" s="215"/>
      <c r="GX52" s="214"/>
      <c r="GY52" s="214"/>
      <c r="GZ52" s="179"/>
      <c r="HA52" s="215"/>
      <c r="HB52" s="226"/>
      <c r="HC52" s="179"/>
      <c r="HD52" s="215"/>
      <c r="HE52" s="179"/>
      <c r="HF52" s="215"/>
      <c r="HG52" s="179"/>
      <c r="HH52" s="215"/>
      <c r="HI52" s="214"/>
      <c r="HJ52" s="214"/>
      <c r="HK52" s="179"/>
      <c r="HL52" s="215"/>
      <c r="HM52" s="226"/>
      <c r="HN52" s="179"/>
      <c r="HO52" s="215"/>
      <c r="HP52" s="179"/>
      <c r="HQ52" s="215"/>
      <c r="HR52" s="179"/>
      <c r="HS52" s="215"/>
      <c r="HT52" s="214"/>
      <c r="HU52" s="214"/>
      <c r="HV52" s="179"/>
      <c r="HW52" s="215"/>
      <c r="HX52" s="226"/>
      <c r="HY52" s="179"/>
      <c r="HZ52" s="215"/>
      <c r="IA52" s="179"/>
      <c r="IB52" s="215"/>
      <c r="IC52" s="179"/>
      <c r="ID52" s="215"/>
      <c r="IE52" s="214"/>
      <c r="IF52" s="214"/>
      <c r="IG52" s="179"/>
      <c r="IH52" s="215"/>
      <c r="II52" s="226"/>
      <c r="IJ52" s="179"/>
      <c r="IK52" s="215"/>
      <c r="IL52" s="179"/>
      <c r="IM52" s="215"/>
      <c r="IN52" s="179"/>
      <c r="IO52" s="215"/>
      <c r="IP52" s="214"/>
      <c r="IQ52" s="214"/>
      <c r="IR52" s="179"/>
      <c r="IS52" s="215"/>
      <c r="IT52" s="226"/>
      <c r="IU52" s="179"/>
      <c r="IV52" s="215"/>
    </row>
    <row r="53" spans="1:256" x14ac:dyDescent="0.25">
      <c r="A53" s="208" t="s">
        <v>82</v>
      </c>
      <c r="B53" s="217">
        <v>15446095</v>
      </c>
      <c r="C53" s="215">
        <v>0.81043766565375697</v>
      </c>
      <c r="D53" s="179">
        <v>21415316</v>
      </c>
      <c r="E53" s="215">
        <v>0.99254952292512244</v>
      </c>
      <c r="F53" s="179">
        <v>12559241</v>
      </c>
      <c r="G53" s="215">
        <v>0.68760282843026277</v>
      </c>
      <c r="H53" s="179">
        <v>3539657</v>
      </c>
      <c r="I53" s="215">
        <v>1</v>
      </c>
      <c r="J53" s="179">
        <v>52960309</v>
      </c>
      <c r="K53" s="216">
        <v>0.8380144274539375</v>
      </c>
      <c r="L53" s="226"/>
      <c r="M53" s="179"/>
      <c r="N53" s="215"/>
      <c r="O53" s="179"/>
      <c r="P53" s="215"/>
      <c r="Q53" s="179"/>
      <c r="R53" s="215"/>
      <c r="S53" s="179"/>
      <c r="T53" s="215"/>
      <c r="U53" s="179"/>
      <c r="V53" s="215"/>
      <c r="W53" s="226"/>
      <c r="X53" s="179"/>
      <c r="Y53" s="215"/>
      <c r="Z53" s="179"/>
      <c r="AA53" s="215"/>
      <c r="AB53" s="179"/>
      <c r="AC53" s="215"/>
      <c r="AD53" s="179"/>
      <c r="AE53" s="215"/>
      <c r="AF53" s="179"/>
      <c r="AG53" s="215"/>
      <c r="AH53" s="226"/>
      <c r="AI53" s="179"/>
      <c r="AJ53" s="215"/>
      <c r="AK53" s="179"/>
      <c r="AL53" s="215"/>
      <c r="AM53" s="179"/>
      <c r="AN53" s="215"/>
      <c r="AO53" s="179"/>
      <c r="AP53" s="215"/>
      <c r="AQ53" s="179"/>
      <c r="AR53" s="215"/>
      <c r="AS53" s="226"/>
      <c r="AT53" s="179"/>
      <c r="AU53" s="215"/>
      <c r="AV53" s="179"/>
      <c r="AW53" s="215"/>
      <c r="AX53" s="179"/>
      <c r="AY53" s="215"/>
      <c r="AZ53" s="179"/>
      <c r="BA53" s="215"/>
      <c r="BB53" s="179"/>
      <c r="BC53" s="215"/>
      <c r="BD53" s="226"/>
      <c r="BE53" s="179"/>
      <c r="BF53" s="215"/>
      <c r="BG53" s="179"/>
      <c r="BH53" s="215"/>
      <c r="BI53" s="179"/>
      <c r="BJ53" s="215"/>
      <c r="BK53" s="179"/>
      <c r="BL53" s="215"/>
      <c r="BM53" s="179"/>
      <c r="BN53" s="215"/>
      <c r="BO53" s="226"/>
      <c r="BP53" s="179"/>
      <c r="BQ53" s="215"/>
      <c r="BR53" s="179"/>
      <c r="BS53" s="215"/>
      <c r="BT53" s="179"/>
      <c r="BU53" s="215"/>
      <c r="BV53" s="179"/>
      <c r="BW53" s="215"/>
      <c r="BX53" s="179"/>
      <c r="BY53" s="215"/>
      <c r="BZ53" s="226"/>
      <c r="CA53" s="179"/>
      <c r="CB53" s="215"/>
      <c r="CC53" s="179"/>
      <c r="CD53" s="215"/>
      <c r="CE53" s="179"/>
      <c r="CF53" s="215"/>
      <c r="CG53" s="179"/>
      <c r="CH53" s="215"/>
      <c r="CI53" s="179"/>
      <c r="CJ53" s="215"/>
      <c r="CK53" s="226"/>
      <c r="CL53" s="179"/>
      <c r="CM53" s="215"/>
      <c r="CN53" s="179"/>
      <c r="CO53" s="215"/>
      <c r="CP53" s="179"/>
      <c r="CQ53" s="215"/>
      <c r="CR53" s="179"/>
      <c r="CS53" s="215"/>
      <c r="CT53" s="179"/>
      <c r="CU53" s="215"/>
      <c r="CV53" s="226"/>
      <c r="CW53" s="179"/>
      <c r="CX53" s="215"/>
      <c r="CY53" s="179"/>
      <c r="CZ53" s="215"/>
      <c r="DA53" s="179"/>
      <c r="DB53" s="215"/>
      <c r="DC53" s="179"/>
      <c r="DD53" s="215"/>
      <c r="DE53" s="179"/>
      <c r="DF53" s="215"/>
      <c r="DG53" s="226"/>
      <c r="DH53" s="179"/>
      <c r="DI53" s="215"/>
      <c r="DJ53" s="179"/>
      <c r="DK53" s="215"/>
      <c r="DL53" s="179"/>
      <c r="DM53" s="215"/>
      <c r="DN53" s="179"/>
      <c r="DO53" s="215"/>
      <c r="DP53" s="179"/>
      <c r="DQ53" s="215"/>
      <c r="DR53" s="226"/>
      <c r="DS53" s="179"/>
      <c r="DT53" s="215"/>
      <c r="DU53" s="179"/>
      <c r="DV53" s="215"/>
      <c r="DW53" s="179"/>
      <c r="DX53" s="215"/>
      <c r="DY53" s="179"/>
      <c r="DZ53" s="215"/>
      <c r="EA53" s="179"/>
      <c r="EB53" s="215"/>
      <c r="EC53" s="226"/>
      <c r="ED53" s="179"/>
      <c r="EE53" s="215"/>
      <c r="EF53" s="179"/>
      <c r="EG53" s="215"/>
      <c r="EH53" s="179"/>
      <c r="EI53" s="215"/>
      <c r="EJ53" s="179"/>
      <c r="EK53" s="215"/>
      <c r="EL53" s="179"/>
      <c r="EM53" s="215"/>
      <c r="EN53" s="226"/>
      <c r="EO53" s="179"/>
      <c r="EP53" s="215"/>
      <c r="EQ53" s="179"/>
      <c r="ER53" s="215"/>
      <c r="ES53" s="179"/>
      <c r="ET53" s="215"/>
      <c r="EU53" s="179"/>
      <c r="EV53" s="215"/>
      <c r="EW53" s="179"/>
      <c r="EX53" s="215"/>
      <c r="EY53" s="226"/>
      <c r="EZ53" s="179"/>
      <c r="FA53" s="215"/>
      <c r="FB53" s="179"/>
      <c r="FC53" s="215"/>
      <c r="FD53" s="179"/>
      <c r="FE53" s="215"/>
      <c r="FF53" s="179"/>
      <c r="FG53" s="215"/>
      <c r="FH53" s="179"/>
      <c r="FI53" s="215"/>
      <c r="FJ53" s="226"/>
      <c r="FK53" s="179"/>
      <c r="FL53" s="215"/>
      <c r="FM53" s="179"/>
      <c r="FN53" s="215"/>
      <c r="FO53" s="179"/>
      <c r="FP53" s="215"/>
      <c r="FQ53" s="179"/>
      <c r="FR53" s="215"/>
      <c r="FS53" s="179"/>
      <c r="FT53" s="215"/>
      <c r="FU53" s="226"/>
      <c r="FV53" s="179"/>
      <c r="FW53" s="215"/>
      <c r="FX53" s="179"/>
      <c r="FY53" s="215"/>
      <c r="FZ53" s="179"/>
      <c r="GA53" s="215"/>
      <c r="GB53" s="179"/>
      <c r="GC53" s="215"/>
      <c r="GD53" s="179"/>
      <c r="GE53" s="215"/>
      <c r="GF53" s="226"/>
      <c r="GG53" s="179"/>
      <c r="GH53" s="215"/>
      <c r="GI53" s="179"/>
      <c r="GJ53" s="215"/>
      <c r="GK53" s="179"/>
      <c r="GL53" s="215"/>
      <c r="GM53" s="179"/>
      <c r="GN53" s="215"/>
      <c r="GO53" s="179"/>
      <c r="GP53" s="215"/>
      <c r="GQ53" s="226"/>
      <c r="GR53" s="179"/>
      <c r="GS53" s="215"/>
      <c r="GT53" s="179"/>
      <c r="GU53" s="215"/>
      <c r="GV53" s="179"/>
      <c r="GW53" s="215"/>
      <c r="GX53" s="179"/>
      <c r="GY53" s="215"/>
      <c r="GZ53" s="179"/>
      <c r="HA53" s="215"/>
      <c r="HB53" s="226"/>
      <c r="HC53" s="179"/>
      <c r="HD53" s="215"/>
      <c r="HE53" s="179"/>
      <c r="HF53" s="215"/>
      <c r="HG53" s="179"/>
      <c r="HH53" s="215"/>
      <c r="HI53" s="179"/>
      <c r="HJ53" s="215"/>
      <c r="HK53" s="179"/>
      <c r="HL53" s="215"/>
      <c r="HM53" s="226"/>
      <c r="HN53" s="179"/>
      <c r="HO53" s="215"/>
      <c r="HP53" s="179"/>
      <c r="HQ53" s="215"/>
      <c r="HR53" s="179"/>
      <c r="HS53" s="215"/>
      <c r="HT53" s="179"/>
      <c r="HU53" s="215"/>
      <c r="HV53" s="179"/>
      <c r="HW53" s="215"/>
      <c r="HX53" s="226"/>
      <c r="HY53" s="179"/>
      <c r="HZ53" s="215"/>
      <c r="IA53" s="179"/>
      <c r="IB53" s="215"/>
      <c r="IC53" s="179"/>
      <c r="ID53" s="215"/>
      <c r="IE53" s="179"/>
      <c r="IF53" s="215"/>
      <c r="IG53" s="179"/>
      <c r="IH53" s="215"/>
      <c r="II53" s="226"/>
      <c r="IJ53" s="179"/>
      <c r="IK53" s="215"/>
      <c r="IL53" s="179"/>
      <c r="IM53" s="215"/>
      <c r="IN53" s="179"/>
      <c r="IO53" s="215"/>
      <c r="IP53" s="179"/>
      <c r="IQ53" s="215"/>
      <c r="IR53" s="179"/>
      <c r="IS53" s="215"/>
      <c r="IT53" s="226"/>
      <c r="IU53" s="179"/>
      <c r="IV53" s="215"/>
    </row>
    <row r="54" spans="1:256" x14ac:dyDescent="0.25">
      <c r="A54" s="219" t="s">
        <v>83</v>
      </c>
      <c r="B54" s="227">
        <v>19058955</v>
      </c>
      <c r="C54" s="210">
        <v>1</v>
      </c>
      <c r="D54" s="221">
        <v>21576068</v>
      </c>
      <c r="E54" s="220">
        <v>1</v>
      </c>
      <c r="F54" s="221">
        <v>18265255</v>
      </c>
      <c r="G54" s="220">
        <v>1</v>
      </c>
      <c r="H54" s="221">
        <v>3539657</v>
      </c>
      <c r="I54" s="220">
        <v>1</v>
      </c>
      <c r="J54" s="221">
        <v>62439935</v>
      </c>
      <c r="K54" s="213">
        <v>1</v>
      </c>
      <c r="L54" s="226"/>
      <c r="M54" s="228"/>
      <c r="N54" s="215"/>
      <c r="O54" s="179"/>
      <c r="P54" s="215"/>
      <c r="Q54" s="179"/>
      <c r="R54" s="215"/>
      <c r="S54" s="179"/>
      <c r="T54" s="215"/>
      <c r="U54" s="179"/>
      <c r="V54" s="215"/>
      <c r="W54" s="226"/>
      <c r="X54" s="179"/>
      <c r="Y54" s="215"/>
      <c r="Z54" s="179"/>
      <c r="AA54" s="215"/>
      <c r="AB54" s="179"/>
      <c r="AC54" s="215"/>
      <c r="AD54" s="179"/>
      <c r="AE54" s="215"/>
      <c r="AF54" s="179"/>
      <c r="AG54" s="215"/>
      <c r="AH54" s="226"/>
      <c r="AI54" s="179"/>
      <c r="AJ54" s="215"/>
      <c r="AK54" s="179"/>
      <c r="AL54" s="215"/>
      <c r="AM54" s="179"/>
      <c r="AN54" s="215"/>
      <c r="AO54" s="179"/>
      <c r="AP54" s="215"/>
      <c r="AQ54" s="179"/>
      <c r="AR54" s="215"/>
      <c r="AS54" s="226"/>
      <c r="AT54" s="179"/>
      <c r="AU54" s="215"/>
      <c r="AV54" s="179"/>
      <c r="AW54" s="215"/>
      <c r="AX54" s="179"/>
      <c r="AY54" s="215"/>
      <c r="AZ54" s="179"/>
      <c r="BA54" s="215"/>
      <c r="BB54" s="179"/>
      <c r="BC54" s="215"/>
      <c r="BD54" s="226"/>
      <c r="BE54" s="179"/>
      <c r="BF54" s="215"/>
      <c r="BG54" s="179"/>
      <c r="BH54" s="215"/>
      <c r="BI54" s="179"/>
      <c r="BJ54" s="215"/>
      <c r="BK54" s="179"/>
      <c r="BL54" s="215"/>
      <c r="BM54" s="179"/>
      <c r="BN54" s="215"/>
      <c r="BO54" s="226"/>
      <c r="BP54" s="179"/>
      <c r="BQ54" s="215"/>
      <c r="BR54" s="179"/>
      <c r="BS54" s="215"/>
      <c r="BT54" s="179"/>
      <c r="BU54" s="215"/>
      <c r="BV54" s="179"/>
      <c r="BW54" s="215"/>
      <c r="BX54" s="179"/>
      <c r="BY54" s="215"/>
      <c r="BZ54" s="226"/>
      <c r="CA54" s="179"/>
      <c r="CB54" s="215"/>
      <c r="CC54" s="179"/>
      <c r="CD54" s="215"/>
      <c r="CE54" s="179"/>
      <c r="CF54" s="215"/>
      <c r="CG54" s="179"/>
      <c r="CH54" s="215"/>
      <c r="CI54" s="179"/>
      <c r="CJ54" s="215"/>
      <c r="CK54" s="226"/>
      <c r="CL54" s="179"/>
      <c r="CM54" s="215"/>
      <c r="CN54" s="179"/>
      <c r="CO54" s="215"/>
      <c r="CP54" s="179"/>
      <c r="CQ54" s="215"/>
      <c r="CR54" s="179"/>
      <c r="CS54" s="215"/>
      <c r="CT54" s="179"/>
      <c r="CU54" s="215"/>
      <c r="CV54" s="226"/>
      <c r="CW54" s="179"/>
      <c r="CX54" s="215"/>
      <c r="CY54" s="179"/>
      <c r="CZ54" s="215"/>
      <c r="DA54" s="179"/>
      <c r="DB54" s="215"/>
      <c r="DC54" s="179"/>
      <c r="DD54" s="215"/>
      <c r="DE54" s="179"/>
      <c r="DF54" s="215"/>
      <c r="DG54" s="226"/>
      <c r="DH54" s="179"/>
      <c r="DI54" s="215"/>
      <c r="DJ54" s="179"/>
      <c r="DK54" s="215"/>
      <c r="DL54" s="179"/>
      <c r="DM54" s="215"/>
      <c r="DN54" s="179"/>
      <c r="DO54" s="215"/>
      <c r="DP54" s="179"/>
      <c r="DQ54" s="215"/>
      <c r="DR54" s="226"/>
      <c r="DS54" s="179"/>
      <c r="DT54" s="215"/>
      <c r="DU54" s="179"/>
      <c r="DV54" s="215"/>
      <c r="DW54" s="179"/>
      <c r="DX54" s="215"/>
      <c r="DY54" s="179"/>
      <c r="DZ54" s="215"/>
      <c r="EA54" s="179"/>
      <c r="EB54" s="215"/>
      <c r="EC54" s="226"/>
      <c r="ED54" s="179"/>
      <c r="EE54" s="215"/>
      <c r="EF54" s="179"/>
      <c r="EG54" s="215"/>
      <c r="EH54" s="179"/>
      <c r="EI54" s="215"/>
      <c r="EJ54" s="179"/>
      <c r="EK54" s="215"/>
      <c r="EL54" s="179"/>
      <c r="EM54" s="215"/>
      <c r="EN54" s="226"/>
      <c r="EO54" s="179"/>
      <c r="EP54" s="215"/>
      <c r="EQ54" s="179"/>
      <c r="ER54" s="215"/>
      <c r="ES54" s="179"/>
      <c r="ET54" s="215"/>
      <c r="EU54" s="179"/>
      <c r="EV54" s="215"/>
      <c r="EW54" s="179"/>
      <c r="EX54" s="215"/>
      <c r="EY54" s="226"/>
      <c r="EZ54" s="179"/>
      <c r="FA54" s="215"/>
      <c r="FB54" s="179"/>
      <c r="FC54" s="215"/>
      <c r="FD54" s="179"/>
      <c r="FE54" s="215"/>
      <c r="FF54" s="179"/>
      <c r="FG54" s="215"/>
      <c r="FH54" s="179"/>
      <c r="FI54" s="215"/>
      <c r="FJ54" s="226"/>
      <c r="FK54" s="179"/>
      <c r="FL54" s="215"/>
      <c r="FM54" s="179"/>
      <c r="FN54" s="215"/>
      <c r="FO54" s="179"/>
      <c r="FP54" s="215"/>
      <c r="FQ54" s="179"/>
      <c r="FR54" s="215"/>
      <c r="FS54" s="179"/>
      <c r="FT54" s="215"/>
      <c r="FU54" s="226"/>
      <c r="FV54" s="179"/>
      <c r="FW54" s="215"/>
      <c r="FX54" s="179"/>
      <c r="FY54" s="215"/>
      <c r="FZ54" s="179"/>
      <c r="GA54" s="215"/>
      <c r="GB54" s="179"/>
      <c r="GC54" s="215"/>
      <c r="GD54" s="179"/>
      <c r="GE54" s="215"/>
      <c r="GF54" s="226"/>
      <c r="GG54" s="179"/>
      <c r="GH54" s="215"/>
      <c r="GI54" s="179"/>
      <c r="GJ54" s="215"/>
      <c r="GK54" s="179"/>
      <c r="GL54" s="215"/>
      <c r="GM54" s="179"/>
      <c r="GN54" s="215"/>
      <c r="GO54" s="179"/>
      <c r="GP54" s="215"/>
      <c r="GQ54" s="226"/>
      <c r="GR54" s="179"/>
      <c r="GS54" s="215"/>
      <c r="GT54" s="179"/>
      <c r="GU54" s="215"/>
      <c r="GV54" s="179"/>
      <c r="GW54" s="215"/>
      <c r="GX54" s="179"/>
      <c r="GY54" s="215"/>
      <c r="GZ54" s="179"/>
      <c r="HA54" s="215"/>
      <c r="HB54" s="226"/>
      <c r="HC54" s="179"/>
      <c r="HD54" s="215"/>
      <c r="HE54" s="179"/>
      <c r="HF54" s="215"/>
      <c r="HG54" s="179"/>
      <c r="HH54" s="215"/>
      <c r="HI54" s="179"/>
      <c r="HJ54" s="215"/>
      <c r="HK54" s="179"/>
      <c r="HL54" s="215"/>
      <c r="HM54" s="226"/>
      <c r="HN54" s="179"/>
      <c r="HO54" s="215"/>
      <c r="HP54" s="179"/>
      <c r="HQ54" s="215"/>
      <c r="HR54" s="179"/>
      <c r="HS54" s="215"/>
      <c r="HT54" s="179"/>
      <c r="HU54" s="215"/>
      <c r="HV54" s="179"/>
      <c r="HW54" s="215"/>
      <c r="HX54" s="226"/>
      <c r="HY54" s="179"/>
      <c r="HZ54" s="215"/>
      <c r="IA54" s="179"/>
      <c r="IB54" s="215"/>
      <c r="IC54" s="179"/>
      <c r="ID54" s="215"/>
      <c r="IE54" s="179"/>
      <c r="IF54" s="215"/>
      <c r="IG54" s="179"/>
      <c r="IH54" s="215"/>
      <c r="II54" s="226"/>
      <c r="IJ54" s="179"/>
      <c r="IK54" s="215"/>
      <c r="IL54" s="179"/>
      <c r="IM54" s="215"/>
      <c r="IN54" s="179"/>
      <c r="IO54" s="215"/>
      <c r="IP54" s="179"/>
      <c r="IQ54" s="215"/>
      <c r="IR54" s="179"/>
      <c r="IS54" s="215"/>
      <c r="IT54" s="226"/>
      <c r="IU54" s="179"/>
      <c r="IV54" s="215"/>
    </row>
    <row r="55" spans="1:256" ht="6.75" customHeight="1" x14ac:dyDescent="0.25">
      <c r="A55" s="222"/>
      <c r="B55" s="221"/>
      <c r="C55" s="221"/>
      <c r="D55" s="218"/>
      <c r="E55" s="218"/>
      <c r="F55" s="218"/>
      <c r="G55" s="218"/>
      <c r="H55" s="223"/>
      <c r="I55" s="218"/>
      <c r="J55" s="218"/>
      <c r="K55" s="224"/>
    </row>
    <row r="56" spans="1:256" s="207" customFormat="1" ht="26.25" customHeight="1" x14ac:dyDescent="0.25">
      <c r="A56" s="200">
        <v>2009</v>
      </c>
      <c r="B56" s="201" t="s">
        <v>73</v>
      </c>
      <c r="C56" s="202"/>
      <c r="D56" s="202" t="s">
        <v>74</v>
      </c>
      <c r="E56" s="202"/>
      <c r="F56" s="202" t="s">
        <v>75</v>
      </c>
      <c r="G56" s="202"/>
      <c r="H56" s="203" t="s">
        <v>76</v>
      </c>
      <c r="I56" s="204"/>
      <c r="J56" s="202" t="s">
        <v>77</v>
      </c>
      <c r="K56" s="205"/>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c r="AN56" s="206"/>
      <c r="AO56" s="206"/>
      <c r="AP56" s="206"/>
      <c r="AQ56" s="206"/>
      <c r="AR56" s="206"/>
      <c r="AS56" s="206"/>
      <c r="AT56" s="206"/>
      <c r="AU56" s="206"/>
      <c r="AV56" s="206"/>
      <c r="AW56" s="206"/>
      <c r="AX56" s="206"/>
      <c r="AY56" s="206"/>
      <c r="AZ56" s="206"/>
      <c r="BA56" s="206"/>
      <c r="BB56" s="206"/>
      <c r="BC56" s="206"/>
      <c r="BD56" s="206"/>
      <c r="BE56" s="206"/>
      <c r="BF56" s="206"/>
      <c r="BG56" s="206"/>
      <c r="BH56" s="206"/>
      <c r="BI56" s="206"/>
      <c r="BJ56" s="206"/>
      <c r="BK56" s="206"/>
      <c r="BL56" s="206"/>
      <c r="BM56" s="206"/>
      <c r="BN56" s="206"/>
      <c r="BO56" s="206"/>
      <c r="BP56" s="206"/>
      <c r="BQ56" s="206"/>
      <c r="BR56" s="206"/>
      <c r="BS56" s="206"/>
      <c r="BT56" s="206"/>
      <c r="BU56" s="206"/>
      <c r="BV56" s="206"/>
      <c r="BW56" s="206"/>
      <c r="BX56" s="206"/>
      <c r="BY56" s="206"/>
      <c r="BZ56" s="206"/>
      <c r="CA56" s="206"/>
      <c r="CB56" s="206"/>
      <c r="CC56" s="206"/>
      <c r="CD56" s="206"/>
      <c r="CE56" s="206"/>
      <c r="CF56" s="206"/>
      <c r="CG56" s="206"/>
      <c r="CH56" s="206"/>
      <c r="CI56" s="206"/>
      <c r="CJ56" s="206"/>
      <c r="CK56" s="206"/>
      <c r="CL56" s="206"/>
      <c r="CM56" s="206"/>
      <c r="CN56" s="206"/>
      <c r="CO56" s="206"/>
      <c r="CP56" s="206"/>
      <c r="CQ56" s="206"/>
      <c r="CR56" s="206"/>
      <c r="CS56" s="206"/>
      <c r="CT56" s="206"/>
      <c r="CU56" s="206"/>
      <c r="CV56" s="206"/>
      <c r="CW56" s="206"/>
      <c r="CX56" s="206"/>
      <c r="CY56" s="206"/>
      <c r="CZ56" s="206"/>
      <c r="DA56" s="206"/>
      <c r="DB56" s="206"/>
      <c r="DC56" s="206"/>
      <c r="DD56" s="206"/>
      <c r="DE56" s="206"/>
      <c r="DF56" s="206"/>
      <c r="DG56" s="206"/>
      <c r="DH56" s="206"/>
      <c r="DI56" s="206"/>
      <c r="DJ56" s="206"/>
      <c r="DK56" s="206"/>
      <c r="DL56" s="206"/>
      <c r="DM56" s="206"/>
      <c r="DN56" s="206"/>
      <c r="DO56" s="206"/>
      <c r="DP56" s="206"/>
      <c r="DQ56" s="206"/>
      <c r="DR56" s="206"/>
      <c r="DS56" s="206"/>
      <c r="DT56" s="206"/>
      <c r="DU56" s="206"/>
      <c r="DV56" s="206"/>
      <c r="DW56" s="206"/>
      <c r="DX56" s="206"/>
      <c r="DY56" s="206"/>
      <c r="DZ56" s="206"/>
      <c r="EA56" s="206"/>
      <c r="EB56" s="206"/>
      <c r="EC56" s="206"/>
      <c r="ED56" s="206"/>
      <c r="EE56" s="206"/>
      <c r="EF56" s="206"/>
      <c r="EG56" s="206"/>
      <c r="EH56" s="206"/>
      <c r="EI56" s="206"/>
      <c r="EJ56" s="206"/>
      <c r="EK56" s="206"/>
      <c r="EL56" s="206"/>
      <c r="EM56" s="206"/>
      <c r="EN56" s="206"/>
      <c r="EO56" s="206"/>
      <c r="EP56" s="206"/>
      <c r="EQ56" s="206"/>
      <c r="ER56" s="206"/>
      <c r="ES56" s="206"/>
      <c r="ET56" s="206"/>
      <c r="EU56" s="206"/>
      <c r="EV56" s="206"/>
      <c r="EW56" s="206"/>
      <c r="EX56" s="206"/>
      <c r="EY56" s="206"/>
      <c r="EZ56" s="206"/>
      <c r="FA56" s="206"/>
      <c r="FB56" s="206"/>
      <c r="FC56" s="206"/>
      <c r="FD56" s="206"/>
      <c r="FE56" s="206"/>
      <c r="FF56" s="206"/>
      <c r="FG56" s="206"/>
      <c r="FH56" s="206"/>
      <c r="FI56" s="206"/>
      <c r="FJ56" s="206"/>
      <c r="FK56" s="206"/>
      <c r="FL56" s="206"/>
      <c r="FM56" s="206"/>
      <c r="FN56" s="206"/>
      <c r="FO56" s="206"/>
      <c r="FP56" s="206"/>
      <c r="FQ56" s="206"/>
      <c r="FR56" s="206"/>
      <c r="FS56" s="206"/>
      <c r="FT56" s="206"/>
      <c r="FU56" s="206"/>
      <c r="FV56" s="206"/>
      <c r="FW56" s="206"/>
      <c r="FX56" s="206"/>
      <c r="FY56" s="206"/>
      <c r="FZ56" s="206"/>
      <c r="GA56" s="206"/>
      <c r="GB56" s="206"/>
      <c r="GC56" s="206"/>
      <c r="GD56" s="206"/>
      <c r="GE56" s="206"/>
      <c r="GF56" s="206"/>
      <c r="GG56" s="206"/>
      <c r="GH56" s="206"/>
      <c r="GI56" s="206"/>
      <c r="GJ56" s="206"/>
      <c r="GK56" s="206"/>
      <c r="GL56" s="206"/>
      <c r="GM56" s="206"/>
      <c r="GN56" s="206"/>
      <c r="GO56" s="206"/>
      <c r="GP56" s="206"/>
      <c r="GQ56" s="206"/>
      <c r="GR56" s="206"/>
      <c r="GS56" s="206"/>
      <c r="GT56" s="206"/>
      <c r="GU56" s="206"/>
      <c r="GV56" s="206"/>
      <c r="GW56" s="206"/>
      <c r="GX56" s="206"/>
      <c r="GY56" s="206"/>
      <c r="GZ56" s="206"/>
      <c r="HA56" s="206"/>
      <c r="HB56" s="206"/>
      <c r="HC56" s="206"/>
      <c r="HD56" s="206"/>
      <c r="HE56" s="206"/>
      <c r="HF56" s="206"/>
      <c r="HG56" s="206"/>
      <c r="HH56" s="206"/>
      <c r="HI56" s="206"/>
      <c r="HJ56" s="206"/>
      <c r="HK56" s="206"/>
      <c r="HL56" s="206"/>
      <c r="HM56" s="206"/>
      <c r="HN56" s="206"/>
      <c r="HO56" s="206"/>
      <c r="HP56" s="206"/>
      <c r="HQ56" s="206"/>
      <c r="HR56" s="206"/>
      <c r="HS56" s="206"/>
      <c r="HT56" s="206"/>
      <c r="HU56" s="206"/>
      <c r="HV56" s="206"/>
      <c r="HW56" s="206"/>
      <c r="HX56" s="206"/>
      <c r="HY56" s="206"/>
      <c r="HZ56" s="206"/>
      <c r="IA56" s="206"/>
      <c r="IB56" s="206"/>
      <c r="IC56" s="206"/>
      <c r="ID56" s="206"/>
      <c r="IE56" s="206"/>
      <c r="IF56" s="206"/>
      <c r="IG56" s="206"/>
      <c r="IH56" s="206"/>
      <c r="II56" s="206"/>
      <c r="IJ56" s="206"/>
      <c r="IK56" s="206"/>
      <c r="IL56" s="206"/>
      <c r="IM56" s="206"/>
      <c r="IN56" s="206"/>
      <c r="IO56" s="206"/>
      <c r="IP56" s="206"/>
      <c r="IQ56" s="206"/>
      <c r="IR56" s="206"/>
      <c r="IS56" s="206"/>
      <c r="IT56" s="206"/>
      <c r="IU56" s="206"/>
      <c r="IV56" s="206"/>
    </row>
    <row r="57" spans="1:256" x14ac:dyDescent="0.25">
      <c r="A57" s="208" t="s">
        <v>78</v>
      </c>
      <c r="B57" s="209">
        <v>1473524</v>
      </c>
      <c r="C57" s="210">
        <v>7.545682255292159E-2</v>
      </c>
      <c r="D57" s="211">
        <v>115573</v>
      </c>
      <c r="E57" s="210">
        <v>5.746842662573322E-3</v>
      </c>
      <c r="F57" s="229" t="s">
        <v>79</v>
      </c>
      <c r="G57" s="212" t="s">
        <v>79</v>
      </c>
      <c r="H57" s="229" t="s">
        <v>79</v>
      </c>
      <c r="I57" s="212" t="s">
        <v>79</v>
      </c>
      <c r="J57" s="211">
        <v>1589097</v>
      </c>
      <c r="K57" s="213">
        <v>2.580844652558878E-2</v>
      </c>
      <c r="L57" s="226"/>
      <c r="M57" s="179"/>
      <c r="N57" s="215"/>
      <c r="O57" s="179"/>
      <c r="P57" s="215"/>
      <c r="Q57" s="179"/>
      <c r="R57" s="215"/>
      <c r="S57" s="179"/>
      <c r="T57" s="215"/>
      <c r="U57" s="179"/>
      <c r="V57" s="215"/>
      <c r="W57" s="226"/>
      <c r="X57" s="179"/>
      <c r="Y57" s="215"/>
      <c r="Z57" s="179"/>
      <c r="AA57" s="215"/>
      <c r="AB57" s="179"/>
      <c r="AC57" s="215"/>
      <c r="AD57" s="179"/>
      <c r="AE57" s="215"/>
      <c r="AF57" s="179"/>
      <c r="AG57" s="215"/>
      <c r="AH57" s="226"/>
      <c r="AI57" s="179"/>
      <c r="AJ57" s="215"/>
      <c r="AK57" s="179"/>
      <c r="AL57" s="215"/>
      <c r="AM57" s="179"/>
      <c r="AN57" s="215"/>
      <c r="AO57" s="179"/>
      <c r="AP57" s="215"/>
      <c r="AQ57" s="179"/>
      <c r="AR57" s="215"/>
      <c r="AS57" s="226"/>
      <c r="AT57" s="179"/>
      <c r="AU57" s="215"/>
      <c r="AV57" s="179"/>
      <c r="AW57" s="215"/>
      <c r="AX57" s="179"/>
      <c r="AY57" s="215"/>
      <c r="AZ57" s="179"/>
      <c r="BA57" s="215"/>
      <c r="BB57" s="179"/>
      <c r="BC57" s="215"/>
      <c r="BD57" s="226"/>
      <c r="BE57" s="179"/>
      <c r="BF57" s="215"/>
      <c r="BG57" s="179"/>
      <c r="BH57" s="215"/>
      <c r="BI57" s="179"/>
      <c r="BJ57" s="215"/>
      <c r="BK57" s="179"/>
      <c r="BL57" s="215"/>
      <c r="BM57" s="179"/>
      <c r="BN57" s="215"/>
      <c r="BO57" s="226"/>
      <c r="BP57" s="179"/>
      <c r="BQ57" s="215"/>
      <c r="BR57" s="179"/>
      <c r="BS57" s="215"/>
      <c r="BT57" s="179"/>
      <c r="BU57" s="215"/>
      <c r="BV57" s="179"/>
      <c r="BW57" s="215"/>
      <c r="BX57" s="179"/>
      <c r="BY57" s="215"/>
      <c r="BZ57" s="226"/>
      <c r="CA57" s="179"/>
      <c r="CB57" s="215"/>
      <c r="CC57" s="179"/>
      <c r="CD57" s="215"/>
      <c r="CE57" s="179"/>
      <c r="CF57" s="215"/>
      <c r="CG57" s="179"/>
      <c r="CH57" s="215"/>
      <c r="CI57" s="179"/>
      <c r="CJ57" s="215"/>
      <c r="CK57" s="226"/>
      <c r="CL57" s="179"/>
      <c r="CM57" s="215"/>
      <c r="CN57" s="179"/>
      <c r="CO57" s="215"/>
      <c r="CP57" s="179"/>
      <c r="CQ57" s="215"/>
      <c r="CR57" s="179"/>
      <c r="CS57" s="215"/>
      <c r="CT57" s="179"/>
      <c r="CU57" s="215"/>
      <c r="CV57" s="226"/>
      <c r="CW57" s="179"/>
      <c r="CX57" s="215"/>
      <c r="CY57" s="179"/>
      <c r="CZ57" s="215"/>
      <c r="DA57" s="179"/>
      <c r="DB57" s="215"/>
      <c r="DC57" s="179"/>
      <c r="DD57" s="215"/>
      <c r="DE57" s="179"/>
      <c r="DF57" s="215"/>
      <c r="DG57" s="226"/>
      <c r="DH57" s="179"/>
      <c r="DI57" s="215"/>
      <c r="DJ57" s="179"/>
      <c r="DK57" s="215"/>
      <c r="DL57" s="179"/>
      <c r="DM57" s="215"/>
      <c r="DN57" s="179"/>
      <c r="DO57" s="215"/>
      <c r="DP57" s="179"/>
      <c r="DQ57" s="215"/>
      <c r="DR57" s="226"/>
      <c r="DS57" s="179"/>
      <c r="DT57" s="215"/>
      <c r="DU57" s="179"/>
      <c r="DV57" s="215"/>
      <c r="DW57" s="179"/>
      <c r="DX57" s="215"/>
      <c r="DY57" s="179"/>
      <c r="DZ57" s="215"/>
      <c r="EA57" s="179"/>
      <c r="EB57" s="215"/>
      <c r="EC57" s="226"/>
      <c r="ED57" s="179"/>
      <c r="EE57" s="215"/>
      <c r="EF57" s="179"/>
      <c r="EG57" s="215"/>
      <c r="EH57" s="179"/>
      <c r="EI57" s="215"/>
      <c r="EJ57" s="179"/>
      <c r="EK57" s="215"/>
      <c r="EL57" s="179"/>
      <c r="EM57" s="215"/>
      <c r="EN57" s="226"/>
      <c r="EO57" s="179"/>
      <c r="EP57" s="215"/>
      <c r="EQ57" s="179"/>
      <c r="ER57" s="215"/>
      <c r="ES57" s="179"/>
      <c r="ET57" s="215"/>
      <c r="EU57" s="179"/>
      <c r="EV57" s="215"/>
      <c r="EW57" s="179"/>
      <c r="EX57" s="215"/>
      <c r="EY57" s="226"/>
      <c r="EZ57" s="179"/>
      <c r="FA57" s="215"/>
      <c r="FB57" s="179"/>
      <c r="FC57" s="215"/>
      <c r="FD57" s="179"/>
      <c r="FE57" s="215"/>
      <c r="FF57" s="179"/>
      <c r="FG57" s="215"/>
      <c r="FH57" s="179"/>
      <c r="FI57" s="215"/>
      <c r="FJ57" s="226"/>
      <c r="FK57" s="179"/>
      <c r="FL57" s="215"/>
      <c r="FM57" s="179"/>
      <c r="FN57" s="215"/>
      <c r="FO57" s="179"/>
      <c r="FP57" s="215"/>
      <c r="FQ57" s="179"/>
      <c r="FR57" s="215"/>
      <c r="FS57" s="179"/>
      <c r="FT57" s="215"/>
      <c r="FU57" s="226"/>
      <c r="FV57" s="179"/>
      <c r="FW57" s="215"/>
      <c r="FX57" s="179"/>
      <c r="FY57" s="215"/>
      <c r="FZ57" s="179"/>
      <c r="GA57" s="215"/>
      <c r="GB57" s="179"/>
      <c r="GC57" s="215"/>
      <c r="GD57" s="179"/>
      <c r="GE57" s="215"/>
      <c r="GF57" s="226"/>
      <c r="GG57" s="179"/>
      <c r="GH57" s="215"/>
      <c r="GI57" s="179"/>
      <c r="GJ57" s="215"/>
      <c r="GK57" s="179"/>
      <c r="GL57" s="215"/>
      <c r="GM57" s="179"/>
      <c r="GN57" s="215"/>
      <c r="GO57" s="179"/>
      <c r="GP57" s="215"/>
      <c r="GQ57" s="226"/>
      <c r="GR57" s="179"/>
      <c r="GS57" s="215"/>
      <c r="GT57" s="179"/>
      <c r="GU57" s="215"/>
      <c r="GV57" s="179"/>
      <c r="GW57" s="215"/>
      <c r="GX57" s="179"/>
      <c r="GY57" s="215"/>
      <c r="GZ57" s="179"/>
      <c r="HA57" s="215"/>
      <c r="HB57" s="226"/>
      <c r="HC57" s="179"/>
      <c r="HD57" s="215"/>
      <c r="HE57" s="179"/>
      <c r="HF57" s="215"/>
      <c r="HG57" s="179"/>
      <c r="HH57" s="215"/>
      <c r="HI57" s="179"/>
      <c r="HJ57" s="215"/>
      <c r="HK57" s="179"/>
      <c r="HL57" s="215"/>
      <c r="HM57" s="226"/>
      <c r="HN57" s="179"/>
      <c r="HO57" s="215"/>
      <c r="HP57" s="179"/>
      <c r="HQ57" s="215"/>
      <c r="HR57" s="179"/>
      <c r="HS57" s="215"/>
      <c r="HT57" s="179"/>
      <c r="HU57" s="215"/>
      <c r="HV57" s="179"/>
      <c r="HW57" s="215"/>
      <c r="HX57" s="226"/>
      <c r="HY57" s="179"/>
      <c r="HZ57" s="215"/>
      <c r="IA57" s="179"/>
      <c r="IB57" s="215"/>
      <c r="IC57" s="179"/>
      <c r="ID57" s="215"/>
      <c r="IE57" s="179"/>
      <c r="IF57" s="215"/>
      <c r="IG57" s="179"/>
      <c r="IH57" s="215"/>
      <c r="II57" s="226"/>
      <c r="IJ57" s="179"/>
      <c r="IK57" s="215"/>
      <c r="IL57" s="179"/>
      <c r="IM57" s="215"/>
      <c r="IN57" s="179"/>
      <c r="IO57" s="215"/>
      <c r="IP57" s="179"/>
      <c r="IQ57" s="215"/>
      <c r="IR57" s="179"/>
      <c r="IS57" s="215"/>
      <c r="IT57" s="226"/>
      <c r="IU57" s="179"/>
      <c r="IV57" s="215"/>
    </row>
    <row r="58" spans="1:256" x14ac:dyDescent="0.25">
      <c r="A58" s="230" t="s">
        <v>80</v>
      </c>
      <c r="B58" s="214" t="s">
        <v>79</v>
      </c>
      <c r="C58" s="214" t="s">
        <v>79</v>
      </c>
      <c r="D58" s="214" t="s">
        <v>79</v>
      </c>
      <c r="E58" s="214" t="s">
        <v>79</v>
      </c>
      <c r="F58" s="214" t="s">
        <v>79</v>
      </c>
      <c r="G58" s="214" t="s">
        <v>79</v>
      </c>
      <c r="H58" s="231">
        <v>10680</v>
      </c>
      <c r="I58" s="215">
        <v>3.7444057421233373E-3</v>
      </c>
      <c r="J58" s="179">
        <v>10680</v>
      </c>
      <c r="K58" s="216">
        <v>1.734533567763882E-4</v>
      </c>
      <c r="L58" s="226"/>
      <c r="M58" s="179"/>
      <c r="N58" s="215"/>
      <c r="O58" s="179"/>
      <c r="P58" s="215"/>
      <c r="Q58" s="179"/>
      <c r="R58" s="215"/>
      <c r="S58" s="214"/>
      <c r="T58" s="214"/>
      <c r="U58" s="179"/>
      <c r="V58" s="215"/>
      <c r="W58" s="226"/>
      <c r="X58" s="179"/>
      <c r="Y58" s="215"/>
      <c r="Z58" s="179"/>
      <c r="AA58" s="215"/>
      <c r="AB58" s="179"/>
      <c r="AC58" s="215"/>
      <c r="AD58" s="214"/>
      <c r="AE58" s="214"/>
      <c r="AF58" s="179"/>
      <c r="AG58" s="215"/>
      <c r="AH58" s="226"/>
      <c r="AI58" s="179"/>
      <c r="AJ58" s="215"/>
      <c r="AK58" s="179"/>
      <c r="AL58" s="215"/>
      <c r="AM58" s="179"/>
      <c r="AN58" s="215"/>
      <c r="AO58" s="214"/>
      <c r="AP58" s="214"/>
      <c r="AQ58" s="179"/>
      <c r="AR58" s="215"/>
      <c r="AS58" s="226"/>
      <c r="AT58" s="179"/>
      <c r="AU58" s="215"/>
      <c r="AV58" s="179"/>
      <c r="AW58" s="215"/>
      <c r="AX58" s="179"/>
      <c r="AY58" s="215"/>
      <c r="AZ58" s="214"/>
      <c r="BA58" s="214"/>
      <c r="BB58" s="179"/>
      <c r="BC58" s="215"/>
      <c r="BD58" s="226"/>
      <c r="BE58" s="179"/>
      <c r="BF58" s="215"/>
      <c r="BG58" s="179"/>
      <c r="BH58" s="215"/>
      <c r="BI58" s="179"/>
      <c r="BJ58" s="215"/>
      <c r="BK58" s="214"/>
      <c r="BL58" s="214"/>
      <c r="BM58" s="179"/>
      <c r="BN58" s="215"/>
      <c r="BO58" s="226"/>
      <c r="BP58" s="179"/>
      <c r="BQ58" s="215"/>
      <c r="BR58" s="179"/>
      <c r="BS58" s="215"/>
      <c r="BT58" s="179"/>
      <c r="BU58" s="215"/>
      <c r="BV58" s="214"/>
      <c r="BW58" s="214"/>
      <c r="BX58" s="179"/>
      <c r="BY58" s="215"/>
      <c r="BZ58" s="226"/>
      <c r="CA58" s="179"/>
      <c r="CB58" s="215"/>
      <c r="CC58" s="179"/>
      <c r="CD58" s="215"/>
      <c r="CE58" s="179"/>
      <c r="CF58" s="215"/>
      <c r="CG58" s="214"/>
      <c r="CH58" s="214"/>
      <c r="CI58" s="179"/>
      <c r="CJ58" s="215"/>
      <c r="CK58" s="226"/>
      <c r="CL58" s="179"/>
      <c r="CM58" s="215"/>
      <c r="CN58" s="179"/>
      <c r="CO58" s="215"/>
      <c r="CP58" s="179"/>
      <c r="CQ58" s="215"/>
      <c r="CR58" s="214"/>
      <c r="CS58" s="214"/>
      <c r="CT58" s="179"/>
      <c r="CU58" s="215"/>
      <c r="CV58" s="226"/>
      <c r="CW58" s="179"/>
      <c r="CX58" s="215"/>
      <c r="CY58" s="179"/>
      <c r="CZ58" s="215"/>
      <c r="DA58" s="179"/>
      <c r="DB58" s="215"/>
      <c r="DC58" s="214"/>
      <c r="DD58" s="214"/>
      <c r="DE58" s="179"/>
      <c r="DF58" s="215"/>
      <c r="DG58" s="226"/>
      <c r="DH58" s="179"/>
      <c r="DI58" s="215"/>
      <c r="DJ58" s="179"/>
      <c r="DK58" s="215"/>
      <c r="DL58" s="179"/>
      <c r="DM58" s="215"/>
      <c r="DN58" s="214"/>
      <c r="DO58" s="214"/>
      <c r="DP58" s="179"/>
      <c r="DQ58" s="215"/>
      <c r="DR58" s="226"/>
      <c r="DS58" s="179"/>
      <c r="DT58" s="215"/>
      <c r="DU58" s="179"/>
      <c r="DV58" s="215"/>
      <c r="DW58" s="179"/>
      <c r="DX58" s="215"/>
      <c r="DY58" s="214"/>
      <c r="DZ58" s="214"/>
      <c r="EA58" s="179"/>
      <c r="EB58" s="215"/>
      <c r="EC58" s="226"/>
      <c r="ED58" s="179"/>
      <c r="EE58" s="215"/>
      <c r="EF58" s="179"/>
      <c r="EG58" s="215"/>
      <c r="EH58" s="179"/>
      <c r="EI58" s="215"/>
      <c r="EJ58" s="214"/>
      <c r="EK58" s="214"/>
      <c r="EL58" s="179"/>
      <c r="EM58" s="215"/>
      <c r="EN58" s="226"/>
      <c r="EO58" s="179"/>
      <c r="EP58" s="215"/>
      <c r="EQ58" s="179"/>
      <c r="ER58" s="215"/>
      <c r="ES58" s="179"/>
      <c r="ET58" s="215"/>
      <c r="EU58" s="214"/>
      <c r="EV58" s="214"/>
      <c r="EW58" s="179"/>
      <c r="EX58" s="215"/>
      <c r="EY58" s="226"/>
      <c r="EZ58" s="179"/>
      <c r="FA58" s="215"/>
      <c r="FB58" s="179"/>
      <c r="FC58" s="215"/>
      <c r="FD58" s="179"/>
      <c r="FE58" s="215"/>
      <c r="FF58" s="214"/>
      <c r="FG58" s="214"/>
      <c r="FH58" s="179"/>
      <c r="FI58" s="215"/>
      <c r="FJ58" s="226"/>
      <c r="FK58" s="179"/>
      <c r="FL58" s="215"/>
      <c r="FM58" s="179"/>
      <c r="FN58" s="215"/>
      <c r="FO58" s="179"/>
      <c r="FP58" s="215"/>
      <c r="FQ58" s="214"/>
      <c r="FR58" s="214"/>
      <c r="FS58" s="179"/>
      <c r="FT58" s="215"/>
      <c r="FU58" s="226"/>
      <c r="FV58" s="179"/>
      <c r="FW58" s="215"/>
      <c r="FX58" s="179"/>
      <c r="FY58" s="215"/>
      <c r="FZ58" s="179"/>
      <c r="GA58" s="215"/>
      <c r="GB58" s="214"/>
      <c r="GC58" s="214"/>
      <c r="GD58" s="179"/>
      <c r="GE58" s="215"/>
      <c r="GF58" s="226"/>
      <c r="GG58" s="179"/>
      <c r="GH58" s="215"/>
      <c r="GI58" s="179"/>
      <c r="GJ58" s="215"/>
      <c r="GK58" s="179"/>
      <c r="GL58" s="215"/>
      <c r="GM58" s="214"/>
      <c r="GN58" s="214"/>
      <c r="GO58" s="179"/>
      <c r="GP58" s="215"/>
      <c r="GQ58" s="226"/>
      <c r="GR58" s="179"/>
      <c r="GS58" s="215"/>
      <c r="GT58" s="179"/>
      <c r="GU58" s="215"/>
      <c r="GV58" s="179"/>
      <c r="GW58" s="215"/>
      <c r="GX58" s="214"/>
      <c r="GY58" s="214"/>
      <c r="GZ58" s="179"/>
      <c r="HA58" s="215"/>
      <c r="HB58" s="226"/>
      <c r="HC58" s="179"/>
      <c r="HD58" s="215"/>
      <c r="HE58" s="179"/>
      <c r="HF58" s="215"/>
      <c r="HG58" s="179"/>
      <c r="HH58" s="215"/>
      <c r="HI58" s="214"/>
      <c r="HJ58" s="214"/>
      <c r="HK58" s="179"/>
      <c r="HL58" s="215"/>
      <c r="HM58" s="226"/>
      <c r="HN58" s="179"/>
      <c r="HO58" s="215"/>
      <c r="HP58" s="179"/>
      <c r="HQ58" s="215"/>
      <c r="HR58" s="179"/>
      <c r="HS58" s="215"/>
      <c r="HT58" s="214"/>
      <c r="HU58" s="214"/>
      <c r="HV58" s="179"/>
      <c r="HW58" s="215"/>
      <c r="HX58" s="226"/>
      <c r="HY58" s="179"/>
      <c r="HZ58" s="215"/>
      <c r="IA58" s="179"/>
      <c r="IB58" s="215"/>
      <c r="IC58" s="179"/>
      <c r="ID58" s="215"/>
      <c r="IE58" s="214"/>
      <c r="IF58" s="214"/>
      <c r="IG58" s="179"/>
      <c r="IH58" s="215"/>
      <c r="II58" s="226"/>
      <c r="IJ58" s="179"/>
      <c r="IK58" s="215"/>
      <c r="IL58" s="179"/>
      <c r="IM58" s="215"/>
      <c r="IN58" s="179"/>
      <c r="IO58" s="215"/>
      <c r="IP58" s="214"/>
      <c r="IQ58" s="214"/>
      <c r="IR58" s="179"/>
      <c r="IS58" s="215"/>
      <c r="IT58" s="226"/>
      <c r="IU58" s="179"/>
      <c r="IV58" s="215"/>
    </row>
    <row r="59" spans="1:256" x14ac:dyDescent="0.25">
      <c r="A59" s="208" t="s">
        <v>81</v>
      </c>
      <c r="B59" s="227">
        <v>1903112</v>
      </c>
      <c r="C59" s="215">
        <v>9.7455341400842957E-2</v>
      </c>
      <c r="D59" s="179">
        <v>140596</v>
      </c>
      <c r="E59" s="215">
        <v>6.9911059761982369E-3</v>
      </c>
      <c r="F59" s="179">
        <v>6330412</v>
      </c>
      <c r="G59" s="215">
        <v>0.33175204987674878</v>
      </c>
      <c r="H59" s="214" t="s">
        <v>79</v>
      </c>
      <c r="I59" s="214" t="s">
        <v>79</v>
      </c>
      <c r="J59" s="179">
        <v>8374120</v>
      </c>
      <c r="K59" s="216">
        <v>0.13600367266369737</v>
      </c>
      <c r="L59" s="226"/>
      <c r="M59" s="179"/>
      <c r="N59" s="215"/>
      <c r="O59" s="179"/>
      <c r="P59" s="215"/>
      <c r="Q59" s="179"/>
      <c r="R59" s="215"/>
      <c r="S59" s="214"/>
      <c r="T59" s="214"/>
      <c r="U59" s="179"/>
      <c r="V59" s="215"/>
      <c r="W59" s="226"/>
      <c r="X59" s="179"/>
      <c r="Y59" s="215"/>
      <c r="Z59" s="179"/>
      <c r="AA59" s="215"/>
      <c r="AB59" s="179"/>
      <c r="AC59" s="215"/>
      <c r="AD59" s="214"/>
      <c r="AE59" s="214"/>
      <c r="AF59" s="179"/>
      <c r="AG59" s="215"/>
      <c r="AH59" s="226"/>
      <c r="AI59" s="179"/>
      <c r="AJ59" s="215"/>
      <c r="AK59" s="179"/>
      <c r="AL59" s="215"/>
      <c r="AM59" s="179"/>
      <c r="AN59" s="215"/>
      <c r="AO59" s="214"/>
      <c r="AP59" s="214"/>
      <c r="AQ59" s="179"/>
      <c r="AR59" s="215"/>
      <c r="AS59" s="226"/>
      <c r="AT59" s="179"/>
      <c r="AU59" s="215"/>
      <c r="AV59" s="179"/>
      <c r="AW59" s="215"/>
      <c r="AX59" s="179"/>
      <c r="AY59" s="215"/>
      <c r="AZ59" s="214"/>
      <c r="BA59" s="214"/>
      <c r="BB59" s="179"/>
      <c r="BC59" s="215"/>
      <c r="BD59" s="226"/>
      <c r="BE59" s="179"/>
      <c r="BF59" s="215"/>
      <c r="BG59" s="179"/>
      <c r="BH59" s="215"/>
      <c r="BI59" s="179"/>
      <c r="BJ59" s="215"/>
      <c r="BK59" s="214"/>
      <c r="BL59" s="214"/>
      <c r="BM59" s="179"/>
      <c r="BN59" s="215"/>
      <c r="BO59" s="226"/>
      <c r="BP59" s="179"/>
      <c r="BQ59" s="215"/>
      <c r="BR59" s="179"/>
      <c r="BS59" s="215"/>
      <c r="BT59" s="179"/>
      <c r="BU59" s="215"/>
      <c r="BV59" s="214"/>
      <c r="BW59" s="214"/>
      <c r="BX59" s="179"/>
      <c r="BY59" s="215"/>
      <c r="BZ59" s="226"/>
      <c r="CA59" s="179"/>
      <c r="CB59" s="215"/>
      <c r="CC59" s="179"/>
      <c r="CD59" s="215"/>
      <c r="CE59" s="179"/>
      <c r="CF59" s="215"/>
      <c r="CG59" s="214"/>
      <c r="CH59" s="214"/>
      <c r="CI59" s="179"/>
      <c r="CJ59" s="215"/>
      <c r="CK59" s="226"/>
      <c r="CL59" s="179"/>
      <c r="CM59" s="215"/>
      <c r="CN59" s="179"/>
      <c r="CO59" s="215"/>
      <c r="CP59" s="179"/>
      <c r="CQ59" s="215"/>
      <c r="CR59" s="214"/>
      <c r="CS59" s="214"/>
      <c r="CT59" s="179"/>
      <c r="CU59" s="215"/>
      <c r="CV59" s="226"/>
      <c r="CW59" s="179"/>
      <c r="CX59" s="215"/>
      <c r="CY59" s="179"/>
      <c r="CZ59" s="215"/>
      <c r="DA59" s="179"/>
      <c r="DB59" s="215"/>
      <c r="DC59" s="214"/>
      <c r="DD59" s="214"/>
      <c r="DE59" s="179"/>
      <c r="DF59" s="215"/>
      <c r="DG59" s="226"/>
      <c r="DH59" s="179"/>
      <c r="DI59" s="215"/>
      <c r="DJ59" s="179"/>
      <c r="DK59" s="215"/>
      <c r="DL59" s="179"/>
      <c r="DM59" s="215"/>
      <c r="DN59" s="214"/>
      <c r="DO59" s="214"/>
      <c r="DP59" s="179"/>
      <c r="DQ59" s="215"/>
      <c r="DR59" s="226"/>
      <c r="DS59" s="179"/>
      <c r="DT59" s="215"/>
      <c r="DU59" s="179"/>
      <c r="DV59" s="215"/>
      <c r="DW59" s="179"/>
      <c r="DX59" s="215"/>
      <c r="DY59" s="214"/>
      <c r="DZ59" s="214"/>
      <c r="EA59" s="179"/>
      <c r="EB59" s="215"/>
      <c r="EC59" s="226"/>
      <c r="ED59" s="179"/>
      <c r="EE59" s="215"/>
      <c r="EF59" s="179"/>
      <c r="EG59" s="215"/>
      <c r="EH59" s="179"/>
      <c r="EI59" s="215"/>
      <c r="EJ59" s="214"/>
      <c r="EK59" s="214"/>
      <c r="EL59" s="179"/>
      <c r="EM59" s="215"/>
      <c r="EN59" s="226"/>
      <c r="EO59" s="179"/>
      <c r="EP59" s="215"/>
      <c r="EQ59" s="179"/>
      <c r="ER59" s="215"/>
      <c r="ES59" s="179"/>
      <c r="ET59" s="215"/>
      <c r="EU59" s="214"/>
      <c r="EV59" s="214"/>
      <c r="EW59" s="179"/>
      <c r="EX59" s="215"/>
      <c r="EY59" s="226"/>
      <c r="EZ59" s="179"/>
      <c r="FA59" s="215"/>
      <c r="FB59" s="179"/>
      <c r="FC59" s="215"/>
      <c r="FD59" s="179"/>
      <c r="FE59" s="215"/>
      <c r="FF59" s="214"/>
      <c r="FG59" s="214"/>
      <c r="FH59" s="179"/>
      <c r="FI59" s="215"/>
      <c r="FJ59" s="226"/>
      <c r="FK59" s="179"/>
      <c r="FL59" s="215"/>
      <c r="FM59" s="179"/>
      <c r="FN59" s="215"/>
      <c r="FO59" s="179"/>
      <c r="FP59" s="215"/>
      <c r="FQ59" s="214"/>
      <c r="FR59" s="214"/>
      <c r="FS59" s="179"/>
      <c r="FT59" s="215"/>
      <c r="FU59" s="226"/>
      <c r="FV59" s="179"/>
      <c r="FW59" s="215"/>
      <c r="FX59" s="179"/>
      <c r="FY59" s="215"/>
      <c r="FZ59" s="179"/>
      <c r="GA59" s="215"/>
      <c r="GB59" s="214"/>
      <c r="GC59" s="214"/>
      <c r="GD59" s="179"/>
      <c r="GE59" s="215"/>
      <c r="GF59" s="226"/>
      <c r="GG59" s="179"/>
      <c r="GH59" s="215"/>
      <c r="GI59" s="179"/>
      <c r="GJ59" s="215"/>
      <c r="GK59" s="179"/>
      <c r="GL59" s="215"/>
      <c r="GM59" s="214"/>
      <c r="GN59" s="214"/>
      <c r="GO59" s="179"/>
      <c r="GP59" s="215"/>
      <c r="GQ59" s="226"/>
      <c r="GR59" s="179"/>
      <c r="GS59" s="215"/>
      <c r="GT59" s="179"/>
      <c r="GU59" s="215"/>
      <c r="GV59" s="179"/>
      <c r="GW59" s="215"/>
      <c r="GX59" s="214"/>
      <c r="GY59" s="214"/>
      <c r="GZ59" s="179"/>
      <c r="HA59" s="215"/>
      <c r="HB59" s="226"/>
      <c r="HC59" s="179"/>
      <c r="HD59" s="215"/>
      <c r="HE59" s="179"/>
      <c r="HF59" s="215"/>
      <c r="HG59" s="179"/>
      <c r="HH59" s="215"/>
      <c r="HI59" s="214"/>
      <c r="HJ59" s="214"/>
      <c r="HK59" s="179"/>
      <c r="HL59" s="215"/>
      <c r="HM59" s="226"/>
      <c r="HN59" s="179"/>
      <c r="HO59" s="215"/>
      <c r="HP59" s="179"/>
      <c r="HQ59" s="215"/>
      <c r="HR59" s="179"/>
      <c r="HS59" s="215"/>
      <c r="HT59" s="214"/>
      <c r="HU59" s="214"/>
      <c r="HV59" s="179"/>
      <c r="HW59" s="215"/>
      <c r="HX59" s="226"/>
      <c r="HY59" s="179"/>
      <c r="HZ59" s="215"/>
      <c r="IA59" s="179"/>
      <c r="IB59" s="215"/>
      <c r="IC59" s="179"/>
      <c r="ID59" s="215"/>
      <c r="IE59" s="214"/>
      <c r="IF59" s="214"/>
      <c r="IG59" s="179"/>
      <c r="IH59" s="215"/>
      <c r="II59" s="226"/>
      <c r="IJ59" s="179"/>
      <c r="IK59" s="215"/>
      <c r="IL59" s="179"/>
      <c r="IM59" s="215"/>
      <c r="IN59" s="179"/>
      <c r="IO59" s="215"/>
      <c r="IP59" s="214"/>
      <c r="IQ59" s="214"/>
      <c r="IR59" s="179"/>
      <c r="IS59" s="215"/>
      <c r="IT59" s="226"/>
      <c r="IU59" s="179"/>
      <c r="IV59" s="215"/>
    </row>
    <row r="60" spans="1:256" x14ac:dyDescent="0.25">
      <c r="A60" s="208" t="s">
        <v>82</v>
      </c>
      <c r="B60" s="217">
        <v>16151406</v>
      </c>
      <c r="C60" s="215">
        <v>0.82708783604623548</v>
      </c>
      <c r="D60" s="179">
        <v>19854526</v>
      </c>
      <c r="E60" s="215">
        <v>0.98726205136122847</v>
      </c>
      <c r="F60" s="179">
        <v>12751345</v>
      </c>
      <c r="G60" s="215">
        <v>0.66824795012325122</v>
      </c>
      <c r="H60" s="179">
        <v>2841575</v>
      </c>
      <c r="I60" s="215">
        <v>0.99625559425787669</v>
      </c>
      <c r="J60" s="179">
        <v>51598852</v>
      </c>
      <c r="K60" s="216">
        <v>0.8380144274539375</v>
      </c>
      <c r="L60" s="226"/>
      <c r="M60" s="179"/>
      <c r="N60" s="215"/>
      <c r="O60" s="179"/>
      <c r="P60" s="215"/>
      <c r="Q60" s="179"/>
      <c r="R60" s="215"/>
      <c r="S60" s="179"/>
      <c r="T60" s="215"/>
      <c r="U60" s="179"/>
      <c r="V60" s="215"/>
      <c r="W60" s="226"/>
      <c r="X60" s="179"/>
      <c r="Y60" s="215"/>
      <c r="Z60" s="179"/>
      <c r="AA60" s="215"/>
      <c r="AB60" s="179"/>
      <c r="AC60" s="215"/>
      <c r="AD60" s="179"/>
      <c r="AE60" s="215"/>
      <c r="AF60" s="179"/>
      <c r="AG60" s="215"/>
      <c r="AH60" s="226"/>
      <c r="AI60" s="179"/>
      <c r="AJ60" s="215"/>
      <c r="AK60" s="179"/>
      <c r="AL60" s="215"/>
      <c r="AM60" s="179"/>
      <c r="AN60" s="215"/>
      <c r="AO60" s="179"/>
      <c r="AP60" s="215"/>
      <c r="AQ60" s="179"/>
      <c r="AR60" s="215"/>
      <c r="AS60" s="226"/>
      <c r="AT60" s="179"/>
      <c r="AU60" s="215"/>
      <c r="AV60" s="179"/>
      <c r="AW60" s="215"/>
      <c r="AX60" s="179"/>
      <c r="AY60" s="215"/>
      <c r="AZ60" s="179"/>
      <c r="BA60" s="215"/>
      <c r="BB60" s="179"/>
      <c r="BC60" s="215"/>
      <c r="BD60" s="226"/>
      <c r="BE60" s="179"/>
      <c r="BF60" s="215"/>
      <c r="BG60" s="179"/>
      <c r="BH60" s="215"/>
      <c r="BI60" s="179"/>
      <c r="BJ60" s="215"/>
      <c r="BK60" s="179"/>
      <c r="BL60" s="215"/>
      <c r="BM60" s="179"/>
      <c r="BN60" s="215"/>
      <c r="BO60" s="226"/>
      <c r="BP60" s="179"/>
      <c r="BQ60" s="215"/>
      <c r="BR60" s="179"/>
      <c r="BS60" s="215"/>
      <c r="BT60" s="179"/>
      <c r="BU60" s="215"/>
      <c r="BV60" s="179"/>
      <c r="BW60" s="215"/>
      <c r="BX60" s="179"/>
      <c r="BY60" s="215"/>
      <c r="BZ60" s="226"/>
      <c r="CA60" s="179"/>
      <c r="CB60" s="215"/>
      <c r="CC60" s="179"/>
      <c r="CD60" s="215"/>
      <c r="CE60" s="179"/>
      <c r="CF60" s="215"/>
      <c r="CG60" s="179"/>
      <c r="CH60" s="215"/>
      <c r="CI60" s="179"/>
      <c r="CJ60" s="215"/>
      <c r="CK60" s="226"/>
      <c r="CL60" s="179"/>
      <c r="CM60" s="215"/>
      <c r="CN60" s="179"/>
      <c r="CO60" s="215"/>
      <c r="CP60" s="179"/>
      <c r="CQ60" s="215"/>
      <c r="CR60" s="179"/>
      <c r="CS60" s="215"/>
      <c r="CT60" s="179"/>
      <c r="CU60" s="215"/>
      <c r="CV60" s="226"/>
      <c r="CW60" s="179"/>
      <c r="CX60" s="215"/>
      <c r="CY60" s="179"/>
      <c r="CZ60" s="215"/>
      <c r="DA60" s="179"/>
      <c r="DB60" s="215"/>
      <c r="DC60" s="179"/>
      <c r="DD60" s="215"/>
      <c r="DE60" s="179"/>
      <c r="DF60" s="215"/>
      <c r="DG60" s="226"/>
      <c r="DH60" s="179"/>
      <c r="DI60" s="215"/>
      <c r="DJ60" s="179"/>
      <c r="DK60" s="215"/>
      <c r="DL60" s="179"/>
      <c r="DM60" s="215"/>
      <c r="DN60" s="179"/>
      <c r="DO60" s="215"/>
      <c r="DP60" s="179"/>
      <c r="DQ60" s="215"/>
      <c r="DR60" s="226"/>
      <c r="DS60" s="179"/>
      <c r="DT60" s="215"/>
      <c r="DU60" s="179"/>
      <c r="DV60" s="215"/>
      <c r="DW60" s="179"/>
      <c r="DX60" s="215"/>
      <c r="DY60" s="179"/>
      <c r="DZ60" s="215"/>
      <c r="EA60" s="179"/>
      <c r="EB60" s="215"/>
      <c r="EC60" s="226"/>
      <c r="ED60" s="179"/>
      <c r="EE60" s="215"/>
      <c r="EF60" s="179"/>
      <c r="EG60" s="215"/>
      <c r="EH60" s="179"/>
      <c r="EI60" s="215"/>
      <c r="EJ60" s="179"/>
      <c r="EK60" s="215"/>
      <c r="EL60" s="179"/>
      <c r="EM60" s="215"/>
      <c r="EN60" s="226"/>
      <c r="EO60" s="179"/>
      <c r="EP60" s="215"/>
      <c r="EQ60" s="179"/>
      <c r="ER60" s="215"/>
      <c r="ES60" s="179"/>
      <c r="ET60" s="215"/>
      <c r="EU60" s="179"/>
      <c r="EV60" s="215"/>
      <c r="EW60" s="179"/>
      <c r="EX60" s="215"/>
      <c r="EY60" s="226"/>
      <c r="EZ60" s="179"/>
      <c r="FA60" s="215"/>
      <c r="FB60" s="179"/>
      <c r="FC60" s="215"/>
      <c r="FD60" s="179"/>
      <c r="FE60" s="215"/>
      <c r="FF60" s="179"/>
      <c r="FG60" s="215"/>
      <c r="FH60" s="179"/>
      <c r="FI60" s="215"/>
      <c r="FJ60" s="226"/>
      <c r="FK60" s="179"/>
      <c r="FL60" s="215"/>
      <c r="FM60" s="179"/>
      <c r="FN60" s="215"/>
      <c r="FO60" s="179"/>
      <c r="FP60" s="215"/>
      <c r="FQ60" s="179"/>
      <c r="FR60" s="215"/>
      <c r="FS60" s="179"/>
      <c r="FT60" s="215"/>
      <c r="FU60" s="226"/>
      <c r="FV60" s="179"/>
      <c r="FW60" s="215"/>
      <c r="FX60" s="179"/>
      <c r="FY60" s="215"/>
      <c r="FZ60" s="179"/>
      <c r="GA60" s="215"/>
      <c r="GB60" s="179"/>
      <c r="GC60" s="215"/>
      <c r="GD60" s="179"/>
      <c r="GE60" s="215"/>
      <c r="GF60" s="226"/>
      <c r="GG60" s="179"/>
      <c r="GH60" s="215"/>
      <c r="GI60" s="179"/>
      <c r="GJ60" s="215"/>
      <c r="GK60" s="179"/>
      <c r="GL60" s="215"/>
      <c r="GM60" s="179"/>
      <c r="GN60" s="215"/>
      <c r="GO60" s="179"/>
      <c r="GP60" s="215"/>
      <c r="GQ60" s="226"/>
      <c r="GR60" s="179"/>
      <c r="GS60" s="215"/>
      <c r="GT60" s="179"/>
      <c r="GU60" s="215"/>
      <c r="GV60" s="179"/>
      <c r="GW60" s="215"/>
      <c r="GX60" s="179"/>
      <c r="GY60" s="215"/>
      <c r="GZ60" s="179"/>
      <c r="HA60" s="215"/>
      <c r="HB60" s="226"/>
      <c r="HC60" s="179"/>
      <c r="HD60" s="215"/>
      <c r="HE60" s="179"/>
      <c r="HF60" s="215"/>
      <c r="HG60" s="179"/>
      <c r="HH60" s="215"/>
      <c r="HI60" s="179"/>
      <c r="HJ60" s="215"/>
      <c r="HK60" s="179"/>
      <c r="HL60" s="215"/>
      <c r="HM60" s="226"/>
      <c r="HN60" s="179"/>
      <c r="HO60" s="215"/>
      <c r="HP60" s="179"/>
      <c r="HQ60" s="215"/>
      <c r="HR60" s="179"/>
      <c r="HS60" s="215"/>
      <c r="HT60" s="179"/>
      <c r="HU60" s="215"/>
      <c r="HV60" s="179"/>
      <c r="HW60" s="215"/>
      <c r="HX60" s="226"/>
      <c r="HY60" s="179"/>
      <c r="HZ60" s="215"/>
      <c r="IA60" s="179"/>
      <c r="IB60" s="215"/>
      <c r="IC60" s="179"/>
      <c r="ID60" s="215"/>
      <c r="IE60" s="179"/>
      <c r="IF60" s="215"/>
      <c r="IG60" s="179"/>
      <c r="IH60" s="215"/>
      <c r="II60" s="226"/>
      <c r="IJ60" s="179"/>
      <c r="IK60" s="215"/>
      <c r="IL60" s="179"/>
      <c r="IM60" s="215"/>
      <c r="IN60" s="179"/>
      <c r="IO60" s="215"/>
      <c r="IP60" s="179"/>
      <c r="IQ60" s="215"/>
      <c r="IR60" s="179"/>
      <c r="IS60" s="215"/>
      <c r="IT60" s="226"/>
      <c r="IU60" s="179"/>
      <c r="IV60" s="215"/>
    </row>
    <row r="61" spans="1:256" x14ac:dyDescent="0.25">
      <c r="A61" s="219" t="s">
        <v>83</v>
      </c>
      <c r="B61" s="227">
        <v>19528042</v>
      </c>
      <c r="C61" s="210">
        <v>1</v>
      </c>
      <c r="D61" s="211">
        <v>20110695</v>
      </c>
      <c r="E61" s="210">
        <v>1</v>
      </c>
      <c r="F61" s="211">
        <v>19081757</v>
      </c>
      <c r="G61" s="210">
        <v>1</v>
      </c>
      <c r="H61" s="221">
        <v>2852255</v>
      </c>
      <c r="I61" s="220">
        <v>1</v>
      </c>
      <c r="J61" s="221">
        <v>61572749</v>
      </c>
      <c r="K61" s="213">
        <v>1</v>
      </c>
      <c r="L61" s="226"/>
      <c r="M61" s="228"/>
      <c r="N61" s="215"/>
      <c r="O61" s="179"/>
      <c r="P61" s="215"/>
      <c r="Q61" s="179"/>
      <c r="R61" s="215"/>
      <c r="S61" s="179"/>
      <c r="T61" s="215"/>
      <c r="U61" s="179"/>
      <c r="V61" s="215"/>
      <c r="W61" s="226"/>
      <c r="X61" s="179"/>
      <c r="Y61" s="215"/>
      <c r="Z61" s="179"/>
      <c r="AA61" s="215"/>
      <c r="AB61" s="179"/>
      <c r="AC61" s="215"/>
      <c r="AD61" s="179"/>
      <c r="AE61" s="215"/>
      <c r="AF61" s="179"/>
      <c r="AG61" s="215"/>
      <c r="AH61" s="226"/>
      <c r="AI61" s="179"/>
      <c r="AJ61" s="215"/>
      <c r="AK61" s="179"/>
      <c r="AL61" s="215"/>
      <c r="AM61" s="179"/>
      <c r="AN61" s="215"/>
      <c r="AO61" s="179"/>
      <c r="AP61" s="215"/>
      <c r="AQ61" s="179"/>
      <c r="AR61" s="215"/>
      <c r="AS61" s="226"/>
      <c r="AT61" s="179"/>
      <c r="AU61" s="215"/>
      <c r="AV61" s="179"/>
      <c r="AW61" s="215"/>
      <c r="AX61" s="179"/>
      <c r="AY61" s="215"/>
      <c r="AZ61" s="179"/>
      <c r="BA61" s="215"/>
      <c r="BB61" s="179"/>
      <c r="BC61" s="215"/>
      <c r="BD61" s="226"/>
      <c r="BE61" s="179"/>
      <c r="BF61" s="215"/>
      <c r="BG61" s="179"/>
      <c r="BH61" s="215"/>
      <c r="BI61" s="179"/>
      <c r="BJ61" s="215"/>
      <c r="BK61" s="179"/>
      <c r="BL61" s="215"/>
      <c r="BM61" s="179"/>
      <c r="BN61" s="215"/>
      <c r="BO61" s="226"/>
      <c r="BP61" s="179"/>
      <c r="BQ61" s="215"/>
      <c r="BR61" s="179"/>
      <c r="BS61" s="215"/>
      <c r="BT61" s="179"/>
      <c r="BU61" s="215"/>
      <c r="BV61" s="179"/>
      <c r="BW61" s="215"/>
      <c r="BX61" s="179"/>
      <c r="BY61" s="215"/>
      <c r="BZ61" s="226"/>
      <c r="CA61" s="179"/>
      <c r="CB61" s="215"/>
      <c r="CC61" s="179"/>
      <c r="CD61" s="215"/>
      <c r="CE61" s="179"/>
      <c r="CF61" s="215"/>
      <c r="CG61" s="179"/>
      <c r="CH61" s="215"/>
      <c r="CI61" s="179"/>
      <c r="CJ61" s="215"/>
      <c r="CK61" s="226"/>
      <c r="CL61" s="179"/>
      <c r="CM61" s="215"/>
      <c r="CN61" s="179"/>
      <c r="CO61" s="215"/>
      <c r="CP61" s="179"/>
      <c r="CQ61" s="215"/>
      <c r="CR61" s="179"/>
      <c r="CS61" s="215"/>
      <c r="CT61" s="179"/>
      <c r="CU61" s="215"/>
      <c r="CV61" s="226"/>
      <c r="CW61" s="179"/>
      <c r="CX61" s="215"/>
      <c r="CY61" s="179"/>
      <c r="CZ61" s="215"/>
      <c r="DA61" s="179"/>
      <c r="DB61" s="215"/>
      <c r="DC61" s="179"/>
      <c r="DD61" s="215"/>
      <c r="DE61" s="179"/>
      <c r="DF61" s="215"/>
      <c r="DG61" s="226"/>
      <c r="DH61" s="179"/>
      <c r="DI61" s="215"/>
      <c r="DJ61" s="179"/>
      <c r="DK61" s="215"/>
      <c r="DL61" s="179"/>
      <c r="DM61" s="215"/>
      <c r="DN61" s="179"/>
      <c r="DO61" s="215"/>
      <c r="DP61" s="179"/>
      <c r="DQ61" s="215"/>
      <c r="DR61" s="226"/>
      <c r="DS61" s="179"/>
      <c r="DT61" s="215"/>
      <c r="DU61" s="179"/>
      <c r="DV61" s="215"/>
      <c r="DW61" s="179"/>
      <c r="DX61" s="215"/>
      <c r="DY61" s="179"/>
      <c r="DZ61" s="215"/>
      <c r="EA61" s="179"/>
      <c r="EB61" s="215"/>
      <c r="EC61" s="226"/>
      <c r="ED61" s="179"/>
      <c r="EE61" s="215"/>
      <c r="EF61" s="179"/>
      <c r="EG61" s="215"/>
      <c r="EH61" s="179"/>
      <c r="EI61" s="215"/>
      <c r="EJ61" s="179"/>
      <c r="EK61" s="215"/>
      <c r="EL61" s="179"/>
      <c r="EM61" s="215"/>
      <c r="EN61" s="226"/>
      <c r="EO61" s="179"/>
      <c r="EP61" s="215"/>
      <c r="EQ61" s="179"/>
      <c r="ER61" s="215"/>
      <c r="ES61" s="179"/>
      <c r="ET61" s="215"/>
      <c r="EU61" s="179"/>
      <c r="EV61" s="215"/>
      <c r="EW61" s="179"/>
      <c r="EX61" s="215"/>
      <c r="EY61" s="226"/>
      <c r="EZ61" s="179"/>
      <c r="FA61" s="215"/>
      <c r="FB61" s="179"/>
      <c r="FC61" s="215"/>
      <c r="FD61" s="179"/>
      <c r="FE61" s="215"/>
      <c r="FF61" s="179"/>
      <c r="FG61" s="215"/>
      <c r="FH61" s="179"/>
      <c r="FI61" s="215"/>
      <c r="FJ61" s="226"/>
      <c r="FK61" s="179"/>
      <c r="FL61" s="215"/>
      <c r="FM61" s="179"/>
      <c r="FN61" s="215"/>
      <c r="FO61" s="179"/>
      <c r="FP61" s="215"/>
      <c r="FQ61" s="179"/>
      <c r="FR61" s="215"/>
      <c r="FS61" s="179"/>
      <c r="FT61" s="215"/>
      <c r="FU61" s="226"/>
      <c r="FV61" s="179"/>
      <c r="FW61" s="215"/>
      <c r="FX61" s="179"/>
      <c r="FY61" s="215"/>
      <c r="FZ61" s="179"/>
      <c r="GA61" s="215"/>
      <c r="GB61" s="179"/>
      <c r="GC61" s="215"/>
      <c r="GD61" s="179"/>
      <c r="GE61" s="215"/>
      <c r="GF61" s="226"/>
      <c r="GG61" s="179"/>
      <c r="GH61" s="215"/>
      <c r="GI61" s="179"/>
      <c r="GJ61" s="215"/>
      <c r="GK61" s="179"/>
      <c r="GL61" s="215"/>
      <c r="GM61" s="179"/>
      <c r="GN61" s="215"/>
      <c r="GO61" s="179"/>
      <c r="GP61" s="215"/>
      <c r="GQ61" s="226"/>
      <c r="GR61" s="179"/>
      <c r="GS61" s="215"/>
      <c r="GT61" s="179"/>
      <c r="GU61" s="215"/>
      <c r="GV61" s="179"/>
      <c r="GW61" s="215"/>
      <c r="GX61" s="179"/>
      <c r="GY61" s="215"/>
      <c r="GZ61" s="179"/>
      <c r="HA61" s="215"/>
      <c r="HB61" s="226"/>
      <c r="HC61" s="179"/>
      <c r="HD61" s="215"/>
      <c r="HE61" s="179"/>
      <c r="HF61" s="215"/>
      <c r="HG61" s="179"/>
      <c r="HH61" s="215"/>
      <c r="HI61" s="179"/>
      <c r="HJ61" s="215"/>
      <c r="HK61" s="179"/>
      <c r="HL61" s="215"/>
      <c r="HM61" s="226"/>
      <c r="HN61" s="179"/>
      <c r="HO61" s="215"/>
      <c r="HP61" s="179"/>
      <c r="HQ61" s="215"/>
      <c r="HR61" s="179"/>
      <c r="HS61" s="215"/>
      <c r="HT61" s="179"/>
      <c r="HU61" s="215"/>
      <c r="HV61" s="179"/>
      <c r="HW61" s="215"/>
      <c r="HX61" s="226"/>
      <c r="HY61" s="179"/>
      <c r="HZ61" s="215"/>
      <c r="IA61" s="179"/>
      <c r="IB61" s="215"/>
      <c r="IC61" s="179"/>
      <c r="ID61" s="215"/>
      <c r="IE61" s="179"/>
      <c r="IF61" s="215"/>
      <c r="IG61" s="179"/>
      <c r="IH61" s="215"/>
      <c r="II61" s="226"/>
      <c r="IJ61" s="179"/>
      <c r="IK61" s="215"/>
      <c r="IL61" s="179"/>
      <c r="IM61" s="215"/>
      <c r="IN61" s="179"/>
      <c r="IO61" s="215"/>
      <c r="IP61" s="179"/>
      <c r="IQ61" s="215"/>
      <c r="IR61" s="179"/>
      <c r="IS61" s="215"/>
      <c r="IT61" s="226"/>
      <c r="IU61" s="179"/>
      <c r="IV61" s="215"/>
    </row>
    <row r="62" spans="1:256" ht="6.75" customHeight="1" x14ac:dyDescent="0.25">
      <c r="A62" s="222"/>
      <c r="B62" s="232"/>
      <c r="C62" s="221"/>
      <c r="D62" s="232"/>
      <c r="E62" s="221"/>
      <c r="F62" s="232"/>
      <c r="G62" s="221"/>
      <c r="H62" s="206"/>
      <c r="I62" s="218"/>
      <c r="J62" s="218"/>
      <c r="K62" s="224"/>
      <c r="M62" s="179"/>
    </row>
    <row r="63" spans="1:256" s="207" customFormat="1" ht="26.25" customHeight="1" x14ac:dyDescent="0.25">
      <c r="A63" s="200">
        <v>2008</v>
      </c>
      <c r="B63" s="201" t="s">
        <v>73</v>
      </c>
      <c r="C63" s="202"/>
      <c r="D63" s="202" t="s">
        <v>74</v>
      </c>
      <c r="E63" s="202"/>
      <c r="F63" s="202" t="s">
        <v>75</v>
      </c>
      <c r="G63" s="202"/>
      <c r="H63" s="203" t="s">
        <v>76</v>
      </c>
      <c r="I63" s="204"/>
      <c r="J63" s="202" t="s">
        <v>77</v>
      </c>
      <c r="K63" s="205"/>
      <c r="L63" s="233"/>
      <c r="M63" s="179"/>
      <c r="S63" s="234"/>
      <c r="T63" s="228"/>
      <c r="W63" s="233"/>
      <c r="AD63" s="234"/>
      <c r="AE63" s="228"/>
      <c r="AH63" s="233"/>
      <c r="AO63" s="234"/>
      <c r="AP63" s="228"/>
      <c r="AS63" s="233"/>
      <c r="AZ63" s="234"/>
      <c r="BA63" s="228"/>
      <c r="BD63" s="233"/>
      <c r="BK63" s="234"/>
      <c r="BL63" s="228"/>
      <c r="BO63" s="233"/>
      <c r="BV63" s="234"/>
      <c r="BW63" s="228"/>
      <c r="BZ63" s="233"/>
      <c r="CG63" s="234"/>
      <c r="CH63" s="228"/>
      <c r="CK63" s="233"/>
      <c r="CR63" s="234"/>
      <c r="CS63" s="228"/>
      <c r="CV63" s="233"/>
      <c r="DC63" s="234"/>
      <c r="DD63" s="228"/>
      <c r="DG63" s="233"/>
      <c r="DN63" s="234"/>
      <c r="DO63" s="228"/>
      <c r="DR63" s="233"/>
      <c r="DY63" s="234"/>
      <c r="DZ63" s="228"/>
      <c r="EC63" s="233"/>
      <c r="EJ63" s="234"/>
      <c r="EK63" s="228"/>
      <c r="EN63" s="233"/>
      <c r="EU63" s="234"/>
      <c r="EV63" s="228"/>
      <c r="EY63" s="233"/>
      <c r="FF63" s="234"/>
      <c r="FG63" s="228"/>
      <c r="FJ63" s="233"/>
      <c r="FQ63" s="234"/>
      <c r="FR63" s="228"/>
      <c r="FU63" s="233"/>
      <c r="GB63" s="234"/>
      <c r="GC63" s="228"/>
      <c r="GF63" s="233"/>
      <c r="GM63" s="234"/>
      <c r="GN63" s="228"/>
      <c r="GQ63" s="233"/>
      <c r="GX63" s="234"/>
      <c r="GY63" s="228"/>
      <c r="HB63" s="233"/>
      <c r="HI63" s="234"/>
      <c r="HJ63" s="228"/>
      <c r="HM63" s="233"/>
      <c r="HT63" s="234"/>
      <c r="HU63" s="228"/>
      <c r="HX63" s="233"/>
      <c r="IE63" s="234"/>
      <c r="IF63" s="228"/>
      <c r="II63" s="233"/>
      <c r="IP63" s="234"/>
      <c r="IQ63" s="228"/>
      <c r="IT63" s="233"/>
    </row>
    <row r="64" spans="1:256" x14ac:dyDescent="0.25">
      <c r="A64" s="208" t="s">
        <v>78</v>
      </c>
      <c r="B64" s="209">
        <v>1494109</v>
      </c>
      <c r="C64" s="210">
        <v>7.3613707192736674E-2</v>
      </c>
      <c r="D64" s="211">
        <v>149800</v>
      </c>
      <c r="E64" s="210">
        <v>6.9270869074728007E-3</v>
      </c>
      <c r="F64" s="229" t="s">
        <v>79</v>
      </c>
      <c r="G64" s="212" t="s">
        <v>79</v>
      </c>
      <c r="H64" s="229" t="s">
        <v>79</v>
      </c>
      <c r="I64" s="212" t="s">
        <v>79</v>
      </c>
      <c r="J64" s="211">
        <v>1643909</v>
      </c>
      <c r="K64" s="213">
        <v>2.6090126952634306E-2</v>
      </c>
      <c r="L64" s="226"/>
      <c r="M64" s="179"/>
      <c r="N64" s="215"/>
      <c r="O64" s="179"/>
      <c r="P64" s="215"/>
      <c r="Q64" s="179"/>
      <c r="R64" s="215"/>
      <c r="S64" s="179"/>
      <c r="T64" s="215"/>
      <c r="U64" s="179"/>
      <c r="V64" s="215"/>
      <c r="W64" s="226"/>
      <c r="X64" s="179"/>
      <c r="Y64" s="215"/>
      <c r="Z64" s="179"/>
      <c r="AA64" s="215"/>
      <c r="AB64" s="179"/>
      <c r="AC64" s="215"/>
      <c r="AD64" s="179"/>
      <c r="AE64" s="215"/>
      <c r="AF64" s="179"/>
      <c r="AG64" s="215"/>
      <c r="AH64" s="226"/>
      <c r="AI64" s="179"/>
      <c r="AJ64" s="215"/>
      <c r="AK64" s="179"/>
      <c r="AL64" s="215"/>
      <c r="AM64" s="179"/>
      <c r="AN64" s="215"/>
      <c r="AO64" s="179"/>
      <c r="AP64" s="215"/>
      <c r="AQ64" s="179"/>
      <c r="AR64" s="215"/>
      <c r="AS64" s="226"/>
      <c r="AT64" s="179"/>
      <c r="AU64" s="215"/>
      <c r="AV64" s="179"/>
      <c r="AW64" s="215"/>
      <c r="AX64" s="179"/>
      <c r="AY64" s="215"/>
      <c r="AZ64" s="179"/>
      <c r="BA64" s="215"/>
      <c r="BB64" s="179"/>
      <c r="BC64" s="215"/>
      <c r="BD64" s="226"/>
      <c r="BE64" s="179"/>
      <c r="BF64" s="215"/>
      <c r="BG64" s="179"/>
      <c r="BH64" s="215"/>
      <c r="BI64" s="179"/>
      <c r="BJ64" s="215"/>
      <c r="BK64" s="179"/>
      <c r="BL64" s="215"/>
      <c r="BM64" s="179"/>
      <c r="BN64" s="215"/>
      <c r="BO64" s="226"/>
      <c r="BP64" s="179"/>
      <c r="BQ64" s="215"/>
      <c r="BR64" s="179"/>
      <c r="BS64" s="215"/>
      <c r="BT64" s="179"/>
      <c r="BU64" s="215"/>
      <c r="BV64" s="179"/>
      <c r="BW64" s="215"/>
      <c r="BX64" s="179"/>
      <c r="BY64" s="215"/>
      <c r="BZ64" s="226"/>
      <c r="CA64" s="179"/>
      <c r="CB64" s="215"/>
      <c r="CC64" s="179"/>
      <c r="CD64" s="215"/>
      <c r="CE64" s="179"/>
      <c r="CF64" s="215"/>
      <c r="CG64" s="179"/>
      <c r="CH64" s="215"/>
      <c r="CI64" s="179"/>
      <c r="CJ64" s="215"/>
      <c r="CK64" s="226"/>
      <c r="CL64" s="179"/>
      <c r="CM64" s="215"/>
      <c r="CN64" s="179"/>
      <c r="CO64" s="215"/>
      <c r="CP64" s="179"/>
      <c r="CQ64" s="215"/>
      <c r="CR64" s="179"/>
      <c r="CS64" s="215"/>
      <c r="CT64" s="179"/>
      <c r="CU64" s="215"/>
      <c r="CV64" s="226"/>
      <c r="CW64" s="179"/>
      <c r="CX64" s="215"/>
      <c r="CY64" s="179"/>
      <c r="CZ64" s="215"/>
      <c r="DA64" s="179"/>
      <c r="DB64" s="215"/>
      <c r="DC64" s="179"/>
      <c r="DD64" s="215"/>
      <c r="DE64" s="179"/>
      <c r="DF64" s="215"/>
      <c r="DG64" s="226"/>
      <c r="DH64" s="179"/>
      <c r="DI64" s="215"/>
      <c r="DJ64" s="179"/>
      <c r="DK64" s="215"/>
      <c r="DL64" s="179"/>
      <c r="DM64" s="215"/>
      <c r="DN64" s="179"/>
      <c r="DO64" s="215"/>
      <c r="DP64" s="179"/>
      <c r="DQ64" s="215"/>
      <c r="DR64" s="226"/>
      <c r="DS64" s="179"/>
      <c r="DT64" s="215"/>
      <c r="DU64" s="179"/>
      <c r="DV64" s="215"/>
      <c r="DW64" s="179"/>
      <c r="DX64" s="215"/>
      <c r="DY64" s="179"/>
      <c r="DZ64" s="215"/>
      <c r="EA64" s="179"/>
      <c r="EB64" s="215"/>
      <c r="EC64" s="226"/>
      <c r="ED64" s="179"/>
      <c r="EE64" s="215"/>
      <c r="EF64" s="179"/>
      <c r="EG64" s="215"/>
      <c r="EH64" s="179"/>
      <c r="EI64" s="215"/>
      <c r="EJ64" s="179"/>
      <c r="EK64" s="215"/>
      <c r="EL64" s="179"/>
      <c r="EM64" s="215"/>
      <c r="EN64" s="226"/>
      <c r="EO64" s="179"/>
      <c r="EP64" s="215"/>
      <c r="EQ64" s="179"/>
      <c r="ER64" s="215"/>
      <c r="ES64" s="179"/>
      <c r="ET64" s="215"/>
      <c r="EU64" s="179"/>
      <c r="EV64" s="215"/>
      <c r="EW64" s="179"/>
      <c r="EX64" s="215"/>
      <c r="EY64" s="226"/>
      <c r="EZ64" s="179"/>
      <c r="FA64" s="215"/>
      <c r="FB64" s="179"/>
      <c r="FC64" s="215"/>
      <c r="FD64" s="179"/>
      <c r="FE64" s="215"/>
      <c r="FF64" s="179"/>
      <c r="FG64" s="215"/>
      <c r="FH64" s="179"/>
      <c r="FI64" s="215"/>
      <c r="FJ64" s="226"/>
      <c r="FK64" s="179"/>
      <c r="FL64" s="215"/>
      <c r="FM64" s="179"/>
      <c r="FN64" s="215"/>
      <c r="FO64" s="179"/>
      <c r="FP64" s="215"/>
      <c r="FQ64" s="179"/>
      <c r="FR64" s="215"/>
      <c r="FS64" s="179"/>
      <c r="FT64" s="215"/>
      <c r="FU64" s="226"/>
      <c r="FV64" s="179"/>
      <c r="FW64" s="215"/>
      <c r="FX64" s="179"/>
      <c r="FY64" s="215"/>
      <c r="FZ64" s="179"/>
      <c r="GA64" s="215"/>
      <c r="GB64" s="179"/>
      <c r="GC64" s="215"/>
      <c r="GD64" s="179"/>
      <c r="GE64" s="215"/>
      <c r="GF64" s="226"/>
      <c r="GG64" s="179"/>
      <c r="GH64" s="215"/>
      <c r="GI64" s="179"/>
      <c r="GJ64" s="215"/>
      <c r="GK64" s="179"/>
      <c r="GL64" s="215"/>
      <c r="GM64" s="179"/>
      <c r="GN64" s="215"/>
      <c r="GO64" s="179"/>
      <c r="GP64" s="215"/>
      <c r="GQ64" s="226"/>
      <c r="GR64" s="179"/>
      <c r="GS64" s="215"/>
      <c r="GT64" s="179"/>
      <c r="GU64" s="215"/>
      <c r="GV64" s="179"/>
      <c r="GW64" s="215"/>
      <c r="GX64" s="179"/>
      <c r="GY64" s="215"/>
      <c r="GZ64" s="179"/>
      <c r="HA64" s="215"/>
      <c r="HB64" s="226"/>
      <c r="HC64" s="179"/>
      <c r="HD64" s="215"/>
      <c r="HE64" s="179"/>
      <c r="HF64" s="215"/>
      <c r="HG64" s="179"/>
      <c r="HH64" s="215"/>
      <c r="HI64" s="179"/>
      <c r="HJ64" s="215"/>
      <c r="HK64" s="179"/>
      <c r="HL64" s="215"/>
      <c r="HM64" s="226"/>
      <c r="HN64" s="179"/>
      <c r="HO64" s="215"/>
      <c r="HP64" s="179"/>
      <c r="HQ64" s="215"/>
      <c r="HR64" s="179"/>
      <c r="HS64" s="215"/>
      <c r="HT64" s="179"/>
      <c r="HU64" s="215"/>
      <c r="HV64" s="179"/>
      <c r="HW64" s="215"/>
      <c r="HX64" s="226"/>
      <c r="HY64" s="179"/>
      <c r="HZ64" s="215"/>
      <c r="IA64" s="179"/>
      <c r="IB64" s="215"/>
      <c r="IC64" s="179"/>
      <c r="ID64" s="215"/>
      <c r="IE64" s="179"/>
      <c r="IF64" s="215"/>
      <c r="IG64" s="179"/>
      <c r="IH64" s="215"/>
      <c r="II64" s="226"/>
      <c r="IJ64" s="179"/>
      <c r="IK64" s="215"/>
      <c r="IL64" s="179"/>
      <c r="IM64" s="215"/>
      <c r="IN64" s="179"/>
      <c r="IO64" s="215"/>
      <c r="IP64" s="179"/>
      <c r="IQ64" s="215"/>
      <c r="IR64" s="179"/>
      <c r="IS64" s="215"/>
      <c r="IT64" s="226"/>
      <c r="IU64" s="179"/>
      <c r="IV64" s="215"/>
    </row>
    <row r="65" spans="1:256" x14ac:dyDescent="0.25">
      <c r="A65" s="208" t="s">
        <v>81</v>
      </c>
      <c r="B65" s="227">
        <v>723920</v>
      </c>
      <c r="C65" s="215">
        <v>3.5667032934656E-2</v>
      </c>
      <c r="D65" s="179">
        <v>201327</v>
      </c>
      <c r="E65" s="215">
        <v>9.3098105862535144E-3</v>
      </c>
      <c r="F65" s="179">
        <v>6651025</v>
      </c>
      <c r="G65" s="215">
        <v>0.375260554311525</v>
      </c>
      <c r="H65" s="214" t="s">
        <v>79</v>
      </c>
      <c r="I65" s="214" t="s">
        <v>79</v>
      </c>
      <c r="J65" s="179">
        <v>7576272</v>
      </c>
      <c r="K65" s="216">
        <v>0.12024138702792468</v>
      </c>
      <c r="L65" s="226"/>
      <c r="M65" s="179"/>
      <c r="N65" s="215"/>
      <c r="O65" s="179"/>
      <c r="P65" s="215"/>
      <c r="Q65" s="179"/>
      <c r="R65" s="215"/>
      <c r="S65" s="214"/>
      <c r="T65" s="214"/>
      <c r="U65" s="179"/>
      <c r="V65" s="215"/>
      <c r="W65" s="226"/>
      <c r="X65" s="179"/>
      <c r="Y65" s="215"/>
      <c r="Z65" s="179"/>
      <c r="AA65" s="215"/>
      <c r="AB65" s="179"/>
      <c r="AC65" s="215"/>
      <c r="AD65" s="214"/>
      <c r="AE65" s="214"/>
      <c r="AF65" s="179"/>
      <c r="AG65" s="215"/>
      <c r="AH65" s="226"/>
      <c r="AI65" s="179"/>
      <c r="AJ65" s="215"/>
      <c r="AK65" s="179"/>
      <c r="AL65" s="215"/>
      <c r="AM65" s="179"/>
      <c r="AN65" s="215"/>
      <c r="AO65" s="214"/>
      <c r="AP65" s="214"/>
      <c r="AQ65" s="179"/>
      <c r="AR65" s="215"/>
      <c r="AS65" s="226"/>
      <c r="AT65" s="179"/>
      <c r="AU65" s="215"/>
      <c r="AV65" s="179"/>
      <c r="AW65" s="215"/>
      <c r="AX65" s="179"/>
      <c r="AY65" s="215"/>
      <c r="AZ65" s="214"/>
      <c r="BA65" s="214"/>
      <c r="BB65" s="179"/>
      <c r="BC65" s="215"/>
      <c r="BD65" s="226"/>
      <c r="BE65" s="179"/>
      <c r="BF65" s="215"/>
      <c r="BG65" s="179"/>
      <c r="BH65" s="215"/>
      <c r="BI65" s="179"/>
      <c r="BJ65" s="215"/>
      <c r="BK65" s="214"/>
      <c r="BL65" s="214"/>
      <c r="BM65" s="179"/>
      <c r="BN65" s="215"/>
      <c r="BO65" s="226"/>
      <c r="BP65" s="179"/>
      <c r="BQ65" s="215"/>
      <c r="BR65" s="179"/>
      <c r="BS65" s="215"/>
      <c r="BT65" s="179"/>
      <c r="BU65" s="215"/>
      <c r="BV65" s="214"/>
      <c r="BW65" s="214"/>
      <c r="BX65" s="179"/>
      <c r="BY65" s="215"/>
      <c r="BZ65" s="226"/>
      <c r="CA65" s="179"/>
      <c r="CB65" s="215"/>
      <c r="CC65" s="179"/>
      <c r="CD65" s="215"/>
      <c r="CE65" s="179"/>
      <c r="CF65" s="215"/>
      <c r="CG65" s="214"/>
      <c r="CH65" s="214"/>
      <c r="CI65" s="179"/>
      <c r="CJ65" s="215"/>
      <c r="CK65" s="226"/>
      <c r="CL65" s="179"/>
      <c r="CM65" s="215"/>
      <c r="CN65" s="179"/>
      <c r="CO65" s="215"/>
      <c r="CP65" s="179"/>
      <c r="CQ65" s="215"/>
      <c r="CR65" s="214"/>
      <c r="CS65" s="214"/>
      <c r="CT65" s="179"/>
      <c r="CU65" s="215"/>
      <c r="CV65" s="226"/>
      <c r="CW65" s="179"/>
      <c r="CX65" s="215"/>
      <c r="CY65" s="179"/>
      <c r="CZ65" s="215"/>
      <c r="DA65" s="179"/>
      <c r="DB65" s="215"/>
      <c r="DC65" s="214"/>
      <c r="DD65" s="214"/>
      <c r="DE65" s="179"/>
      <c r="DF65" s="215"/>
      <c r="DG65" s="226"/>
      <c r="DH65" s="179"/>
      <c r="DI65" s="215"/>
      <c r="DJ65" s="179"/>
      <c r="DK65" s="215"/>
      <c r="DL65" s="179"/>
      <c r="DM65" s="215"/>
      <c r="DN65" s="214"/>
      <c r="DO65" s="214"/>
      <c r="DP65" s="179"/>
      <c r="DQ65" s="215"/>
      <c r="DR65" s="226"/>
      <c r="DS65" s="179"/>
      <c r="DT65" s="215"/>
      <c r="DU65" s="179"/>
      <c r="DV65" s="215"/>
      <c r="DW65" s="179"/>
      <c r="DX65" s="215"/>
      <c r="DY65" s="214"/>
      <c r="DZ65" s="214"/>
      <c r="EA65" s="179"/>
      <c r="EB65" s="215"/>
      <c r="EC65" s="226"/>
      <c r="ED65" s="179"/>
      <c r="EE65" s="215"/>
      <c r="EF65" s="179"/>
      <c r="EG65" s="215"/>
      <c r="EH65" s="179"/>
      <c r="EI65" s="215"/>
      <c r="EJ65" s="214"/>
      <c r="EK65" s="214"/>
      <c r="EL65" s="179"/>
      <c r="EM65" s="215"/>
      <c r="EN65" s="226"/>
      <c r="EO65" s="179"/>
      <c r="EP65" s="215"/>
      <c r="EQ65" s="179"/>
      <c r="ER65" s="215"/>
      <c r="ES65" s="179"/>
      <c r="ET65" s="215"/>
      <c r="EU65" s="214"/>
      <c r="EV65" s="214"/>
      <c r="EW65" s="179"/>
      <c r="EX65" s="215"/>
      <c r="EY65" s="226"/>
      <c r="EZ65" s="179"/>
      <c r="FA65" s="215"/>
      <c r="FB65" s="179"/>
      <c r="FC65" s="215"/>
      <c r="FD65" s="179"/>
      <c r="FE65" s="215"/>
      <c r="FF65" s="214"/>
      <c r="FG65" s="214"/>
      <c r="FH65" s="179"/>
      <c r="FI65" s="215"/>
      <c r="FJ65" s="226"/>
      <c r="FK65" s="179"/>
      <c r="FL65" s="215"/>
      <c r="FM65" s="179"/>
      <c r="FN65" s="215"/>
      <c r="FO65" s="179"/>
      <c r="FP65" s="215"/>
      <c r="FQ65" s="214"/>
      <c r="FR65" s="214"/>
      <c r="FS65" s="179"/>
      <c r="FT65" s="215"/>
      <c r="FU65" s="226"/>
      <c r="FV65" s="179"/>
      <c r="FW65" s="215"/>
      <c r="FX65" s="179"/>
      <c r="FY65" s="215"/>
      <c r="FZ65" s="179"/>
      <c r="GA65" s="215"/>
      <c r="GB65" s="214"/>
      <c r="GC65" s="214"/>
      <c r="GD65" s="179"/>
      <c r="GE65" s="215"/>
      <c r="GF65" s="226"/>
      <c r="GG65" s="179"/>
      <c r="GH65" s="215"/>
      <c r="GI65" s="179"/>
      <c r="GJ65" s="215"/>
      <c r="GK65" s="179"/>
      <c r="GL65" s="215"/>
      <c r="GM65" s="214"/>
      <c r="GN65" s="214"/>
      <c r="GO65" s="179"/>
      <c r="GP65" s="215"/>
      <c r="GQ65" s="226"/>
      <c r="GR65" s="179"/>
      <c r="GS65" s="215"/>
      <c r="GT65" s="179"/>
      <c r="GU65" s="215"/>
      <c r="GV65" s="179"/>
      <c r="GW65" s="215"/>
      <c r="GX65" s="214"/>
      <c r="GY65" s="214"/>
      <c r="GZ65" s="179"/>
      <c r="HA65" s="215"/>
      <c r="HB65" s="226"/>
      <c r="HC65" s="179"/>
      <c r="HD65" s="215"/>
      <c r="HE65" s="179"/>
      <c r="HF65" s="215"/>
      <c r="HG65" s="179"/>
      <c r="HH65" s="215"/>
      <c r="HI65" s="214"/>
      <c r="HJ65" s="214"/>
      <c r="HK65" s="179"/>
      <c r="HL65" s="215"/>
      <c r="HM65" s="226"/>
      <c r="HN65" s="179"/>
      <c r="HO65" s="215"/>
      <c r="HP65" s="179"/>
      <c r="HQ65" s="215"/>
      <c r="HR65" s="179"/>
      <c r="HS65" s="215"/>
      <c r="HT65" s="214"/>
      <c r="HU65" s="214"/>
      <c r="HV65" s="179"/>
      <c r="HW65" s="215"/>
      <c r="HX65" s="226"/>
      <c r="HY65" s="179"/>
      <c r="HZ65" s="215"/>
      <c r="IA65" s="179"/>
      <c r="IB65" s="215"/>
      <c r="IC65" s="179"/>
      <c r="ID65" s="215"/>
      <c r="IE65" s="214"/>
      <c r="IF65" s="214"/>
      <c r="IG65" s="179"/>
      <c r="IH65" s="215"/>
      <c r="II65" s="226"/>
      <c r="IJ65" s="179"/>
      <c r="IK65" s="215"/>
      <c r="IL65" s="179"/>
      <c r="IM65" s="215"/>
      <c r="IN65" s="179"/>
      <c r="IO65" s="215"/>
      <c r="IP65" s="214"/>
      <c r="IQ65" s="214"/>
      <c r="IR65" s="179"/>
      <c r="IS65" s="215"/>
      <c r="IT65" s="226"/>
      <c r="IU65" s="179"/>
      <c r="IV65" s="215"/>
    </row>
    <row r="66" spans="1:256" x14ac:dyDescent="0.25">
      <c r="A66" s="208" t="s">
        <v>82</v>
      </c>
      <c r="B66" s="217">
        <v>18078585</v>
      </c>
      <c r="C66" s="215">
        <v>0.89071925987260736</v>
      </c>
      <c r="D66" s="179">
        <v>21274125</v>
      </c>
      <c r="E66" s="215">
        <v>0.98376310250627363</v>
      </c>
      <c r="F66" s="179">
        <v>11072727</v>
      </c>
      <c r="G66" s="215">
        <v>0.62473944568847495</v>
      </c>
      <c r="H66" s="179">
        <v>3363236</v>
      </c>
      <c r="I66" s="215">
        <v>1</v>
      </c>
      <c r="J66" s="179">
        <v>53788673</v>
      </c>
      <c r="K66" s="216">
        <v>0.85366848601944101</v>
      </c>
      <c r="L66" s="226"/>
      <c r="M66" s="179"/>
      <c r="N66" s="215"/>
      <c r="O66" s="179"/>
      <c r="P66" s="215"/>
      <c r="Q66" s="179"/>
      <c r="R66" s="215"/>
      <c r="S66" s="179"/>
      <c r="T66" s="215"/>
      <c r="U66" s="179"/>
      <c r="V66" s="215"/>
      <c r="W66" s="226"/>
      <c r="X66" s="179"/>
      <c r="Y66" s="215"/>
      <c r="Z66" s="179"/>
      <c r="AA66" s="215"/>
      <c r="AB66" s="179"/>
      <c r="AC66" s="215"/>
      <c r="AD66" s="179"/>
      <c r="AE66" s="215"/>
      <c r="AF66" s="179"/>
      <c r="AG66" s="215"/>
      <c r="AH66" s="226"/>
      <c r="AI66" s="179"/>
      <c r="AJ66" s="215"/>
      <c r="AK66" s="179"/>
      <c r="AL66" s="215"/>
      <c r="AM66" s="179"/>
      <c r="AN66" s="215"/>
      <c r="AO66" s="179"/>
      <c r="AP66" s="215"/>
      <c r="AQ66" s="179"/>
      <c r="AR66" s="215"/>
      <c r="AS66" s="226"/>
      <c r="AT66" s="179"/>
      <c r="AU66" s="215"/>
      <c r="AV66" s="179"/>
      <c r="AW66" s="215"/>
      <c r="AX66" s="179"/>
      <c r="AY66" s="215"/>
      <c r="AZ66" s="179"/>
      <c r="BA66" s="215"/>
      <c r="BB66" s="179"/>
      <c r="BC66" s="215"/>
      <c r="BD66" s="226"/>
      <c r="BE66" s="179"/>
      <c r="BF66" s="215"/>
      <c r="BG66" s="179"/>
      <c r="BH66" s="215"/>
      <c r="BI66" s="179"/>
      <c r="BJ66" s="215"/>
      <c r="BK66" s="179"/>
      <c r="BL66" s="215"/>
      <c r="BM66" s="179"/>
      <c r="BN66" s="215"/>
      <c r="BO66" s="226"/>
      <c r="BP66" s="179"/>
      <c r="BQ66" s="215"/>
      <c r="BR66" s="179"/>
      <c r="BS66" s="215"/>
      <c r="BT66" s="179"/>
      <c r="BU66" s="215"/>
      <c r="BV66" s="179"/>
      <c r="BW66" s="215"/>
      <c r="BX66" s="179"/>
      <c r="BY66" s="215"/>
      <c r="BZ66" s="226"/>
      <c r="CA66" s="179"/>
      <c r="CB66" s="215"/>
      <c r="CC66" s="179"/>
      <c r="CD66" s="215"/>
      <c r="CE66" s="179"/>
      <c r="CF66" s="215"/>
      <c r="CG66" s="179"/>
      <c r="CH66" s="215"/>
      <c r="CI66" s="179"/>
      <c r="CJ66" s="215"/>
      <c r="CK66" s="226"/>
      <c r="CL66" s="179"/>
      <c r="CM66" s="215"/>
      <c r="CN66" s="179"/>
      <c r="CO66" s="215"/>
      <c r="CP66" s="179"/>
      <c r="CQ66" s="215"/>
      <c r="CR66" s="179"/>
      <c r="CS66" s="215"/>
      <c r="CT66" s="179"/>
      <c r="CU66" s="215"/>
      <c r="CV66" s="226"/>
      <c r="CW66" s="179"/>
      <c r="CX66" s="215"/>
      <c r="CY66" s="179"/>
      <c r="CZ66" s="215"/>
      <c r="DA66" s="179"/>
      <c r="DB66" s="215"/>
      <c r="DC66" s="179"/>
      <c r="DD66" s="215"/>
      <c r="DE66" s="179"/>
      <c r="DF66" s="215"/>
      <c r="DG66" s="226"/>
      <c r="DH66" s="179"/>
      <c r="DI66" s="215"/>
      <c r="DJ66" s="179"/>
      <c r="DK66" s="215"/>
      <c r="DL66" s="179"/>
      <c r="DM66" s="215"/>
      <c r="DN66" s="179"/>
      <c r="DO66" s="215"/>
      <c r="DP66" s="179"/>
      <c r="DQ66" s="215"/>
      <c r="DR66" s="226"/>
      <c r="DS66" s="179"/>
      <c r="DT66" s="215"/>
      <c r="DU66" s="179"/>
      <c r="DV66" s="215"/>
      <c r="DW66" s="179"/>
      <c r="DX66" s="215"/>
      <c r="DY66" s="179"/>
      <c r="DZ66" s="215"/>
      <c r="EA66" s="179"/>
      <c r="EB66" s="215"/>
      <c r="EC66" s="226"/>
      <c r="ED66" s="179"/>
      <c r="EE66" s="215"/>
      <c r="EF66" s="179"/>
      <c r="EG66" s="215"/>
      <c r="EH66" s="179"/>
      <c r="EI66" s="215"/>
      <c r="EJ66" s="179"/>
      <c r="EK66" s="215"/>
      <c r="EL66" s="179"/>
      <c r="EM66" s="215"/>
      <c r="EN66" s="226"/>
      <c r="EO66" s="179"/>
      <c r="EP66" s="215"/>
      <c r="EQ66" s="179"/>
      <c r="ER66" s="215"/>
      <c r="ES66" s="179"/>
      <c r="ET66" s="215"/>
      <c r="EU66" s="179"/>
      <c r="EV66" s="215"/>
      <c r="EW66" s="179"/>
      <c r="EX66" s="215"/>
      <c r="EY66" s="226"/>
      <c r="EZ66" s="179"/>
      <c r="FA66" s="215"/>
      <c r="FB66" s="179"/>
      <c r="FC66" s="215"/>
      <c r="FD66" s="179"/>
      <c r="FE66" s="215"/>
      <c r="FF66" s="179"/>
      <c r="FG66" s="215"/>
      <c r="FH66" s="179"/>
      <c r="FI66" s="215"/>
      <c r="FJ66" s="226"/>
      <c r="FK66" s="179"/>
      <c r="FL66" s="215"/>
      <c r="FM66" s="179"/>
      <c r="FN66" s="215"/>
      <c r="FO66" s="179"/>
      <c r="FP66" s="215"/>
      <c r="FQ66" s="179"/>
      <c r="FR66" s="215"/>
      <c r="FS66" s="179"/>
      <c r="FT66" s="215"/>
      <c r="FU66" s="226"/>
      <c r="FV66" s="179"/>
      <c r="FW66" s="215"/>
      <c r="FX66" s="179"/>
      <c r="FY66" s="215"/>
      <c r="FZ66" s="179"/>
      <c r="GA66" s="215"/>
      <c r="GB66" s="179"/>
      <c r="GC66" s="215"/>
      <c r="GD66" s="179"/>
      <c r="GE66" s="215"/>
      <c r="GF66" s="226"/>
      <c r="GG66" s="179"/>
      <c r="GH66" s="215"/>
      <c r="GI66" s="179"/>
      <c r="GJ66" s="215"/>
      <c r="GK66" s="179"/>
      <c r="GL66" s="215"/>
      <c r="GM66" s="179"/>
      <c r="GN66" s="215"/>
      <c r="GO66" s="179"/>
      <c r="GP66" s="215"/>
      <c r="GQ66" s="226"/>
      <c r="GR66" s="179"/>
      <c r="GS66" s="215"/>
      <c r="GT66" s="179"/>
      <c r="GU66" s="215"/>
      <c r="GV66" s="179"/>
      <c r="GW66" s="215"/>
      <c r="GX66" s="179"/>
      <c r="GY66" s="215"/>
      <c r="GZ66" s="179"/>
      <c r="HA66" s="215"/>
      <c r="HB66" s="226"/>
      <c r="HC66" s="179"/>
      <c r="HD66" s="215"/>
      <c r="HE66" s="179"/>
      <c r="HF66" s="215"/>
      <c r="HG66" s="179"/>
      <c r="HH66" s="215"/>
      <c r="HI66" s="179"/>
      <c r="HJ66" s="215"/>
      <c r="HK66" s="179"/>
      <c r="HL66" s="215"/>
      <c r="HM66" s="226"/>
      <c r="HN66" s="179"/>
      <c r="HO66" s="215"/>
      <c r="HP66" s="179"/>
      <c r="HQ66" s="215"/>
      <c r="HR66" s="179"/>
      <c r="HS66" s="215"/>
      <c r="HT66" s="179"/>
      <c r="HU66" s="215"/>
      <c r="HV66" s="179"/>
      <c r="HW66" s="215"/>
      <c r="HX66" s="226"/>
      <c r="HY66" s="179"/>
      <c r="HZ66" s="215"/>
      <c r="IA66" s="179"/>
      <c r="IB66" s="215"/>
      <c r="IC66" s="179"/>
      <c r="ID66" s="215"/>
      <c r="IE66" s="179"/>
      <c r="IF66" s="215"/>
      <c r="IG66" s="179"/>
      <c r="IH66" s="215"/>
      <c r="II66" s="226"/>
      <c r="IJ66" s="179"/>
      <c r="IK66" s="215"/>
      <c r="IL66" s="179"/>
      <c r="IM66" s="215"/>
      <c r="IN66" s="179"/>
      <c r="IO66" s="215"/>
      <c r="IP66" s="179"/>
      <c r="IQ66" s="215"/>
      <c r="IR66" s="179"/>
      <c r="IS66" s="215"/>
      <c r="IT66" s="226"/>
      <c r="IU66" s="179"/>
      <c r="IV66" s="215"/>
    </row>
    <row r="67" spans="1:256" x14ac:dyDescent="0.25">
      <c r="A67" s="219" t="s">
        <v>83</v>
      </c>
      <c r="B67" s="227">
        <v>20296614</v>
      </c>
      <c r="C67" s="210">
        <v>1</v>
      </c>
      <c r="D67" s="211">
        <v>21625252</v>
      </c>
      <c r="E67" s="210">
        <v>1</v>
      </c>
      <c r="F67" s="211">
        <v>17723752</v>
      </c>
      <c r="G67" s="210">
        <v>1</v>
      </c>
      <c r="H67" s="221">
        <v>3363236</v>
      </c>
      <c r="I67" s="220">
        <v>1</v>
      </c>
      <c r="J67" s="221">
        <v>63008854</v>
      </c>
      <c r="K67" s="213">
        <v>1</v>
      </c>
      <c r="L67" s="226"/>
      <c r="N67" s="215"/>
      <c r="O67" s="179"/>
      <c r="P67" s="215"/>
      <c r="Q67" s="179"/>
      <c r="R67" s="215"/>
      <c r="S67" s="179"/>
      <c r="T67" s="215"/>
      <c r="U67" s="179"/>
      <c r="V67" s="215"/>
      <c r="W67" s="226"/>
      <c r="X67" s="179"/>
      <c r="Y67" s="215"/>
      <c r="Z67" s="179"/>
      <c r="AA67" s="215"/>
      <c r="AB67" s="179"/>
      <c r="AC67" s="215"/>
      <c r="AD67" s="179"/>
      <c r="AE67" s="215"/>
      <c r="AF67" s="179"/>
      <c r="AG67" s="215"/>
      <c r="AH67" s="226"/>
      <c r="AI67" s="179"/>
      <c r="AJ67" s="215"/>
      <c r="AK67" s="179"/>
      <c r="AL67" s="215"/>
      <c r="AM67" s="179"/>
      <c r="AN67" s="215"/>
      <c r="AO67" s="179"/>
      <c r="AP67" s="215"/>
      <c r="AQ67" s="179"/>
      <c r="AR67" s="215"/>
      <c r="AS67" s="226"/>
      <c r="AT67" s="179"/>
      <c r="AU67" s="215"/>
      <c r="AV67" s="179"/>
      <c r="AW67" s="215"/>
      <c r="AX67" s="179"/>
      <c r="AY67" s="215"/>
      <c r="AZ67" s="179"/>
      <c r="BA67" s="215"/>
      <c r="BB67" s="179"/>
      <c r="BC67" s="215"/>
      <c r="BD67" s="226"/>
      <c r="BE67" s="179"/>
      <c r="BF67" s="215"/>
      <c r="BG67" s="179"/>
      <c r="BH67" s="215"/>
      <c r="BI67" s="179"/>
      <c r="BJ67" s="215"/>
      <c r="BK67" s="179"/>
      <c r="BL67" s="215"/>
      <c r="BM67" s="179"/>
      <c r="BN67" s="215"/>
      <c r="BO67" s="226"/>
      <c r="BP67" s="179"/>
      <c r="BQ67" s="215"/>
      <c r="BR67" s="179"/>
      <c r="BS67" s="215"/>
      <c r="BT67" s="179"/>
      <c r="BU67" s="215"/>
      <c r="BV67" s="179"/>
      <c r="BW67" s="215"/>
      <c r="BX67" s="179"/>
      <c r="BY67" s="215"/>
      <c r="BZ67" s="226"/>
      <c r="CA67" s="179"/>
      <c r="CB67" s="215"/>
      <c r="CC67" s="179"/>
      <c r="CD67" s="215"/>
      <c r="CE67" s="179"/>
      <c r="CF67" s="215"/>
      <c r="CG67" s="179"/>
      <c r="CH67" s="215"/>
      <c r="CI67" s="179"/>
      <c r="CJ67" s="215"/>
      <c r="CK67" s="226"/>
      <c r="CL67" s="179"/>
      <c r="CM67" s="215"/>
      <c r="CN67" s="179"/>
      <c r="CO67" s="215"/>
      <c r="CP67" s="179"/>
      <c r="CQ67" s="215"/>
      <c r="CR67" s="179"/>
      <c r="CS67" s="215"/>
      <c r="CT67" s="179"/>
      <c r="CU67" s="215"/>
      <c r="CV67" s="226"/>
      <c r="CW67" s="179"/>
      <c r="CX67" s="215"/>
      <c r="CY67" s="179"/>
      <c r="CZ67" s="215"/>
      <c r="DA67" s="179"/>
      <c r="DB67" s="215"/>
      <c r="DC67" s="179"/>
      <c r="DD67" s="215"/>
      <c r="DE67" s="179"/>
      <c r="DF67" s="215"/>
      <c r="DG67" s="226"/>
      <c r="DH67" s="179"/>
      <c r="DI67" s="215"/>
      <c r="DJ67" s="179"/>
      <c r="DK67" s="215"/>
      <c r="DL67" s="179"/>
      <c r="DM67" s="215"/>
      <c r="DN67" s="179"/>
      <c r="DO67" s="215"/>
      <c r="DP67" s="179"/>
      <c r="DQ67" s="215"/>
      <c r="DR67" s="226"/>
      <c r="DS67" s="179"/>
      <c r="DT67" s="215"/>
      <c r="DU67" s="179"/>
      <c r="DV67" s="215"/>
      <c r="DW67" s="179"/>
      <c r="DX67" s="215"/>
      <c r="DY67" s="179"/>
      <c r="DZ67" s="215"/>
      <c r="EA67" s="179"/>
      <c r="EB67" s="215"/>
      <c r="EC67" s="226"/>
      <c r="ED67" s="179"/>
      <c r="EE67" s="215"/>
      <c r="EF67" s="179"/>
      <c r="EG67" s="215"/>
      <c r="EH67" s="179"/>
      <c r="EI67" s="215"/>
      <c r="EJ67" s="179"/>
      <c r="EK67" s="215"/>
      <c r="EL67" s="179"/>
      <c r="EM67" s="215"/>
      <c r="EN67" s="226"/>
      <c r="EO67" s="179"/>
      <c r="EP67" s="215"/>
      <c r="EQ67" s="179"/>
      <c r="ER67" s="215"/>
      <c r="ES67" s="179"/>
      <c r="ET67" s="215"/>
      <c r="EU67" s="179"/>
      <c r="EV67" s="215"/>
      <c r="EW67" s="179"/>
      <c r="EX67" s="215"/>
      <c r="EY67" s="226"/>
      <c r="EZ67" s="179"/>
      <c r="FA67" s="215"/>
      <c r="FB67" s="179"/>
      <c r="FC67" s="215"/>
      <c r="FD67" s="179"/>
      <c r="FE67" s="215"/>
      <c r="FF67" s="179"/>
      <c r="FG67" s="215"/>
      <c r="FH67" s="179"/>
      <c r="FI67" s="215"/>
      <c r="FJ67" s="226"/>
      <c r="FK67" s="179"/>
      <c r="FL67" s="215"/>
      <c r="FM67" s="179"/>
      <c r="FN67" s="215"/>
      <c r="FO67" s="179"/>
      <c r="FP67" s="215"/>
      <c r="FQ67" s="179"/>
      <c r="FR67" s="215"/>
      <c r="FS67" s="179"/>
      <c r="FT67" s="215"/>
      <c r="FU67" s="226"/>
      <c r="FV67" s="179"/>
      <c r="FW67" s="215"/>
      <c r="FX67" s="179"/>
      <c r="FY67" s="215"/>
      <c r="FZ67" s="179"/>
      <c r="GA67" s="215"/>
      <c r="GB67" s="179"/>
      <c r="GC67" s="215"/>
      <c r="GD67" s="179"/>
      <c r="GE67" s="215"/>
      <c r="GF67" s="226"/>
      <c r="GG67" s="179"/>
      <c r="GH67" s="215"/>
      <c r="GI67" s="179"/>
      <c r="GJ67" s="215"/>
      <c r="GK67" s="179"/>
      <c r="GL67" s="215"/>
      <c r="GM67" s="179"/>
      <c r="GN67" s="215"/>
      <c r="GO67" s="179"/>
      <c r="GP67" s="215"/>
      <c r="GQ67" s="226"/>
      <c r="GR67" s="179"/>
      <c r="GS67" s="215"/>
      <c r="GT67" s="179"/>
      <c r="GU67" s="215"/>
      <c r="GV67" s="179"/>
      <c r="GW67" s="215"/>
      <c r="GX67" s="179"/>
      <c r="GY67" s="215"/>
      <c r="GZ67" s="179"/>
      <c r="HA67" s="215"/>
      <c r="HB67" s="226"/>
      <c r="HC67" s="179"/>
      <c r="HD67" s="215"/>
      <c r="HE67" s="179"/>
      <c r="HF67" s="215"/>
      <c r="HG67" s="179"/>
      <c r="HH67" s="215"/>
      <c r="HI67" s="179"/>
      <c r="HJ67" s="215"/>
      <c r="HK67" s="179"/>
      <c r="HL67" s="215"/>
      <c r="HM67" s="226"/>
      <c r="HN67" s="179"/>
      <c r="HO67" s="215"/>
      <c r="HP67" s="179"/>
      <c r="HQ67" s="215"/>
      <c r="HR67" s="179"/>
      <c r="HS67" s="215"/>
      <c r="HT67" s="179"/>
      <c r="HU67" s="215"/>
      <c r="HV67" s="179"/>
      <c r="HW67" s="215"/>
      <c r="HX67" s="226"/>
      <c r="HY67" s="179"/>
      <c r="HZ67" s="215"/>
      <c r="IA67" s="179"/>
      <c r="IB67" s="215"/>
      <c r="IC67" s="179"/>
      <c r="ID67" s="215"/>
      <c r="IE67" s="179"/>
      <c r="IF67" s="215"/>
      <c r="IG67" s="179"/>
      <c r="IH67" s="215"/>
      <c r="II67" s="226"/>
      <c r="IJ67" s="179"/>
      <c r="IK67" s="215"/>
      <c r="IL67" s="179"/>
      <c r="IM67" s="215"/>
      <c r="IN67" s="179"/>
      <c r="IO67" s="215"/>
      <c r="IP67" s="179"/>
      <c r="IQ67" s="215"/>
      <c r="IR67" s="179"/>
      <c r="IS67" s="215"/>
      <c r="IT67" s="226"/>
      <c r="IU67" s="179"/>
      <c r="IV67" s="215"/>
    </row>
    <row r="68" spans="1:256" ht="6.75" customHeight="1" x14ac:dyDescent="0.25">
      <c r="A68" s="222"/>
      <c r="B68" s="232"/>
      <c r="C68" s="221"/>
      <c r="D68" s="232"/>
      <c r="E68" s="221"/>
      <c r="F68" s="232"/>
      <c r="G68" s="221"/>
      <c r="H68" s="206"/>
      <c r="I68" s="218"/>
      <c r="J68" s="218"/>
      <c r="K68" s="224"/>
      <c r="L68" s="226"/>
      <c r="N68" s="179"/>
      <c r="P68" s="179"/>
      <c r="R68" s="179"/>
      <c r="T68" s="179"/>
      <c r="U68" s="179"/>
      <c r="W68" s="226"/>
      <c r="Y68" s="179"/>
      <c r="AA68" s="179"/>
      <c r="AC68" s="179"/>
      <c r="AE68" s="179"/>
      <c r="AF68" s="179"/>
      <c r="AH68" s="226"/>
      <c r="AJ68" s="179"/>
      <c r="AL68" s="179"/>
      <c r="AN68" s="179"/>
      <c r="AP68" s="179"/>
      <c r="AQ68" s="179"/>
      <c r="AS68" s="226"/>
      <c r="AU68" s="179"/>
      <c r="AW68" s="179"/>
      <c r="AY68" s="179"/>
      <c r="BA68" s="179"/>
      <c r="BB68" s="179"/>
      <c r="BD68" s="226"/>
      <c r="BF68" s="179"/>
      <c r="BH68" s="179"/>
      <c r="BJ68" s="179"/>
      <c r="BL68" s="179"/>
      <c r="BM68" s="179"/>
      <c r="BO68" s="226"/>
      <c r="BQ68" s="179"/>
      <c r="BS68" s="179"/>
      <c r="BU68" s="179"/>
      <c r="BW68" s="179"/>
      <c r="BX68" s="179"/>
      <c r="BZ68" s="226"/>
      <c r="CB68" s="179"/>
      <c r="CD68" s="179"/>
      <c r="CF68" s="179"/>
      <c r="CH68" s="179"/>
      <c r="CI68" s="179"/>
      <c r="CK68" s="226"/>
      <c r="CM68" s="179"/>
      <c r="CO68" s="179"/>
      <c r="CQ68" s="179"/>
      <c r="CS68" s="179"/>
      <c r="CT68" s="179"/>
      <c r="CV68" s="226"/>
      <c r="CX68" s="179"/>
      <c r="CZ68" s="179"/>
      <c r="DB68" s="179"/>
      <c r="DD68" s="179"/>
      <c r="DE68" s="179"/>
      <c r="DG68" s="226"/>
      <c r="DI68" s="179"/>
      <c r="DK68" s="179"/>
      <c r="DM68" s="179"/>
      <c r="DO68" s="179"/>
      <c r="DP68" s="179"/>
      <c r="DR68" s="226"/>
      <c r="DT68" s="179"/>
      <c r="DV68" s="179"/>
      <c r="DX68" s="179"/>
      <c r="DZ68" s="179"/>
      <c r="EA68" s="179"/>
      <c r="EC68" s="226"/>
      <c r="EE68" s="179"/>
      <c r="EG68" s="179"/>
      <c r="EI68" s="179"/>
      <c r="EK68" s="179"/>
      <c r="EL68" s="179"/>
      <c r="EN68" s="226"/>
      <c r="EP68" s="179"/>
      <c r="ER68" s="179"/>
      <c r="ET68" s="179"/>
      <c r="EV68" s="179"/>
      <c r="EW68" s="179"/>
      <c r="EY68" s="226"/>
      <c r="FA68" s="179"/>
      <c r="FC68" s="179"/>
      <c r="FE68" s="179"/>
      <c r="FG68" s="179"/>
      <c r="FH68" s="179"/>
      <c r="FJ68" s="226"/>
      <c r="FL68" s="179"/>
      <c r="FN68" s="179"/>
      <c r="FP68" s="179"/>
      <c r="FR68" s="179"/>
      <c r="FS68" s="179"/>
      <c r="FU68" s="226"/>
      <c r="FW68" s="179"/>
      <c r="FY68" s="179"/>
      <c r="GA68" s="179"/>
      <c r="GC68" s="179"/>
      <c r="GD68" s="179"/>
      <c r="GF68" s="226"/>
      <c r="GH68" s="179"/>
      <c r="GJ68" s="179"/>
      <c r="GL68" s="179"/>
      <c r="GN68" s="179"/>
      <c r="GO68" s="179"/>
      <c r="GQ68" s="226"/>
      <c r="GS68" s="179"/>
      <c r="GU68" s="179"/>
      <c r="GW68" s="179"/>
      <c r="GY68" s="179"/>
      <c r="GZ68" s="179"/>
      <c r="HB68" s="226"/>
      <c r="HD68" s="179"/>
      <c r="HF68" s="179"/>
      <c r="HH68" s="179"/>
      <c r="HJ68" s="179"/>
      <c r="HK68" s="179"/>
      <c r="HM68" s="226"/>
      <c r="HO68" s="179"/>
      <c r="HQ68" s="179"/>
      <c r="HS68" s="179"/>
      <c r="HU68" s="179"/>
      <c r="HV68" s="179"/>
      <c r="HX68" s="226"/>
      <c r="HZ68" s="179"/>
      <c r="IB68" s="179"/>
      <c r="ID68" s="179"/>
      <c r="IF68" s="179"/>
      <c r="IG68" s="179"/>
      <c r="II68" s="226"/>
      <c r="IK68" s="179"/>
      <c r="IM68" s="179"/>
      <c r="IO68" s="179"/>
      <c r="IQ68" s="179"/>
      <c r="IR68" s="179"/>
      <c r="IT68" s="226"/>
      <c r="IV68" s="179"/>
    </row>
    <row r="69" spans="1:256" s="207" customFormat="1" ht="26.25" customHeight="1" x14ac:dyDescent="0.25">
      <c r="A69" s="200">
        <v>2007</v>
      </c>
      <c r="B69" s="201" t="s">
        <v>73</v>
      </c>
      <c r="C69" s="202"/>
      <c r="D69" s="202" t="s">
        <v>74</v>
      </c>
      <c r="E69" s="202"/>
      <c r="F69" s="202" t="s">
        <v>75</v>
      </c>
      <c r="G69" s="202"/>
      <c r="H69" s="203" t="s">
        <v>76</v>
      </c>
      <c r="I69" s="204"/>
      <c r="J69" s="202" t="s">
        <v>77</v>
      </c>
      <c r="K69" s="205"/>
      <c r="L69" s="206"/>
      <c r="M69" s="206"/>
      <c r="N69" s="206"/>
      <c r="O69" s="206"/>
      <c r="P69" s="206"/>
      <c r="Q69" s="206"/>
      <c r="R69" s="206"/>
      <c r="S69" s="206"/>
      <c r="T69" s="206"/>
      <c r="U69" s="206"/>
      <c r="V69" s="206"/>
      <c r="W69" s="206"/>
      <c r="X69" s="206"/>
      <c r="Y69" s="206"/>
      <c r="Z69" s="206"/>
      <c r="AA69" s="206"/>
      <c r="AB69" s="206"/>
      <c r="AC69" s="206"/>
      <c r="AD69" s="206"/>
      <c r="AE69" s="206"/>
      <c r="AF69" s="206"/>
      <c r="AG69" s="206"/>
      <c r="AH69" s="206"/>
      <c r="AI69" s="206"/>
      <c r="AJ69" s="206"/>
      <c r="AK69" s="206"/>
      <c r="AL69" s="206"/>
      <c r="AM69" s="206"/>
      <c r="AN69" s="206"/>
      <c r="AO69" s="206"/>
      <c r="AP69" s="206"/>
      <c r="AQ69" s="206"/>
      <c r="AR69" s="206"/>
      <c r="AS69" s="206"/>
      <c r="AT69" s="206"/>
      <c r="AU69" s="206"/>
      <c r="AV69" s="206"/>
      <c r="AW69" s="206"/>
      <c r="AX69" s="206"/>
      <c r="AY69" s="206"/>
      <c r="AZ69" s="206"/>
      <c r="BA69" s="206"/>
      <c r="BB69" s="206"/>
      <c r="BC69" s="206"/>
      <c r="BD69" s="206"/>
      <c r="BE69" s="206"/>
      <c r="BF69" s="206"/>
      <c r="BG69" s="206"/>
      <c r="BH69" s="206"/>
      <c r="BI69" s="206"/>
      <c r="BJ69" s="206"/>
      <c r="BK69" s="206"/>
      <c r="BL69" s="206"/>
      <c r="BM69" s="206"/>
      <c r="BN69" s="206"/>
      <c r="BO69" s="206"/>
      <c r="BP69" s="206"/>
      <c r="BQ69" s="206"/>
      <c r="BR69" s="206"/>
      <c r="BS69" s="206"/>
      <c r="BT69" s="206"/>
      <c r="BU69" s="206"/>
      <c r="BV69" s="206"/>
      <c r="BW69" s="206"/>
      <c r="BX69" s="206"/>
      <c r="BY69" s="206"/>
      <c r="BZ69" s="206"/>
      <c r="CA69" s="206"/>
      <c r="CB69" s="206"/>
      <c r="CC69" s="206"/>
      <c r="CD69" s="206"/>
      <c r="CE69" s="206"/>
      <c r="CF69" s="206"/>
      <c r="CG69" s="206"/>
      <c r="CH69" s="206"/>
      <c r="CI69" s="206"/>
      <c r="CJ69" s="206"/>
      <c r="CK69" s="206"/>
      <c r="CL69" s="206"/>
      <c r="CM69" s="206"/>
      <c r="CN69" s="206"/>
      <c r="CO69" s="206"/>
      <c r="CP69" s="206"/>
      <c r="CQ69" s="206"/>
      <c r="CR69" s="206"/>
      <c r="CS69" s="206"/>
      <c r="CT69" s="206"/>
      <c r="CU69" s="206"/>
      <c r="CV69" s="206"/>
      <c r="CW69" s="206"/>
      <c r="CX69" s="206"/>
      <c r="CY69" s="206"/>
      <c r="CZ69" s="206"/>
      <c r="DA69" s="206"/>
      <c r="DB69" s="206"/>
      <c r="DC69" s="206"/>
      <c r="DD69" s="206"/>
      <c r="DE69" s="206"/>
      <c r="DF69" s="206"/>
      <c r="DG69" s="206"/>
      <c r="DH69" s="206"/>
      <c r="DI69" s="206"/>
      <c r="DJ69" s="206"/>
      <c r="DK69" s="206"/>
      <c r="DL69" s="206"/>
      <c r="DM69" s="206"/>
      <c r="DN69" s="206"/>
      <c r="DO69" s="206"/>
      <c r="DP69" s="206"/>
      <c r="DQ69" s="206"/>
      <c r="DR69" s="206"/>
      <c r="DS69" s="206"/>
      <c r="DT69" s="206"/>
      <c r="DU69" s="206"/>
      <c r="DV69" s="206"/>
      <c r="DW69" s="206"/>
      <c r="DX69" s="206"/>
      <c r="DY69" s="206"/>
      <c r="DZ69" s="206"/>
      <c r="EA69" s="206"/>
      <c r="EB69" s="206"/>
      <c r="EC69" s="206"/>
      <c r="ED69" s="206"/>
      <c r="EE69" s="206"/>
      <c r="EF69" s="206"/>
      <c r="EG69" s="206"/>
      <c r="EH69" s="206"/>
      <c r="EI69" s="206"/>
      <c r="EJ69" s="206"/>
      <c r="EK69" s="206"/>
      <c r="EL69" s="206"/>
      <c r="EM69" s="206"/>
      <c r="EN69" s="206"/>
      <c r="EO69" s="206"/>
      <c r="EP69" s="206"/>
      <c r="EQ69" s="206"/>
      <c r="ER69" s="206"/>
      <c r="ES69" s="206"/>
      <c r="ET69" s="206"/>
      <c r="EU69" s="206"/>
      <c r="EV69" s="206"/>
      <c r="EW69" s="206"/>
      <c r="EX69" s="206"/>
      <c r="EY69" s="206"/>
      <c r="EZ69" s="206"/>
      <c r="FA69" s="206"/>
      <c r="FB69" s="206"/>
      <c r="FC69" s="206"/>
      <c r="FD69" s="206"/>
      <c r="FE69" s="206"/>
      <c r="FF69" s="206"/>
      <c r="FG69" s="206"/>
      <c r="FH69" s="206"/>
      <c r="FI69" s="206"/>
      <c r="FJ69" s="206"/>
      <c r="FK69" s="206"/>
      <c r="FL69" s="206"/>
      <c r="FM69" s="206"/>
      <c r="FN69" s="206"/>
      <c r="FO69" s="206"/>
      <c r="FP69" s="206"/>
      <c r="FQ69" s="206"/>
      <c r="FR69" s="206"/>
      <c r="FS69" s="206"/>
      <c r="FT69" s="206"/>
      <c r="FU69" s="206"/>
      <c r="FV69" s="206"/>
      <c r="FW69" s="206"/>
      <c r="FX69" s="206"/>
      <c r="FY69" s="206"/>
      <c r="FZ69" s="206"/>
      <c r="GA69" s="206"/>
      <c r="GB69" s="206"/>
      <c r="GC69" s="206"/>
      <c r="GD69" s="206"/>
      <c r="GE69" s="206"/>
      <c r="GF69" s="206"/>
      <c r="GG69" s="206"/>
      <c r="GH69" s="206"/>
      <c r="GI69" s="206"/>
      <c r="GJ69" s="206"/>
      <c r="GK69" s="206"/>
      <c r="GL69" s="206"/>
      <c r="GM69" s="206"/>
      <c r="GN69" s="206"/>
      <c r="GO69" s="206"/>
      <c r="GP69" s="206"/>
      <c r="GQ69" s="206"/>
      <c r="GR69" s="206"/>
      <c r="GS69" s="206"/>
      <c r="GT69" s="206"/>
      <c r="GU69" s="206"/>
      <c r="GV69" s="206"/>
      <c r="GW69" s="206"/>
      <c r="GX69" s="206"/>
      <c r="GY69" s="206"/>
      <c r="GZ69" s="206"/>
      <c r="HA69" s="206"/>
      <c r="HB69" s="206"/>
      <c r="HC69" s="206"/>
      <c r="HD69" s="206"/>
      <c r="HE69" s="206"/>
      <c r="HF69" s="206"/>
      <c r="HG69" s="206"/>
      <c r="HH69" s="206"/>
      <c r="HI69" s="206"/>
      <c r="HJ69" s="206"/>
      <c r="HK69" s="206"/>
      <c r="HL69" s="206"/>
      <c r="HM69" s="206"/>
      <c r="HN69" s="206"/>
      <c r="HO69" s="206"/>
      <c r="HP69" s="206"/>
      <c r="HQ69" s="206"/>
      <c r="HR69" s="206"/>
      <c r="HS69" s="206"/>
      <c r="HT69" s="206"/>
      <c r="HU69" s="206"/>
      <c r="HV69" s="206"/>
      <c r="HW69" s="206"/>
      <c r="HX69" s="206"/>
      <c r="HY69" s="206"/>
      <c r="HZ69" s="206"/>
      <c r="IA69" s="206"/>
      <c r="IB69" s="206"/>
      <c r="IC69" s="206"/>
      <c r="ID69" s="206"/>
      <c r="IE69" s="206"/>
      <c r="IF69" s="206"/>
      <c r="IG69" s="206"/>
      <c r="IH69" s="206"/>
      <c r="II69" s="206"/>
      <c r="IJ69" s="206"/>
      <c r="IK69" s="206"/>
      <c r="IL69" s="206"/>
      <c r="IM69" s="206"/>
      <c r="IN69" s="206"/>
      <c r="IO69" s="206"/>
      <c r="IP69" s="206"/>
      <c r="IQ69" s="206"/>
      <c r="IR69" s="206"/>
      <c r="IS69" s="206"/>
      <c r="IT69" s="206"/>
      <c r="IU69" s="206"/>
      <c r="IV69" s="206"/>
    </row>
    <row r="70" spans="1:256" x14ac:dyDescent="0.25">
      <c r="A70" s="208" t="s">
        <v>78</v>
      </c>
      <c r="B70" s="209">
        <v>1149706</v>
      </c>
      <c r="C70" s="210">
        <f>B70/B$73</f>
        <v>6.096567815147217E-2</v>
      </c>
      <c r="D70" s="211">
        <v>96065</v>
      </c>
      <c r="E70" s="210">
        <f>D70/D$73</f>
        <v>4.9598641586322189E-3</v>
      </c>
      <c r="F70" s="229" t="s">
        <v>79</v>
      </c>
      <c r="G70" s="212" t="s">
        <v>79</v>
      </c>
      <c r="H70" s="229" t="s">
        <v>79</v>
      </c>
      <c r="I70" s="212" t="s">
        <v>79</v>
      </c>
      <c r="J70" s="211">
        <v>1245771</v>
      </c>
      <c r="K70" s="213">
        <v>2.1058488007285481E-2</v>
      </c>
    </row>
    <row r="71" spans="1:256" x14ac:dyDescent="0.25">
      <c r="A71" s="208" t="s">
        <v>81</v>
      </c>
      <c r="B71" s="227">
        <v>596486</v>
      </c>
      <c r="C71" s="215">
        <f t="shared" ref="C71:E73" si="17">B71/B$73</f>
        <v>3.1629976270332615E-2</v>
      </c>
      <c r="D71" s="179">
        <v>256045</v>
      </c>
      <c r="E71" s="215">
        <f t="shared" si="17"/>
        <v>1.3219678535335308E-2</v>
      </c>
      <c r="F71" s="179">
        <v>6780663</v>
      </c>
      <c r="G71" s="215">
        <f>F71/F$73</f>
        <v>0.38824429904965602</v>
      </c>
      <c r="H71" s="214" t="s">
        <v>79</v>
      </c>
      <c r="I71" s="214" t="s">
        <v>79</v>
      </c>
      <c r="J71" s="179">
        <v>7633194</v>
      </c>
      <c r="K71" s="216">
        <v>0.12903135833655099</v>
      </c>
    </row>
    <row r="72" spans="1:256" x14ac:dyDescent="0.25">
      <c r="A72" s="208" t="s">
        <v>82</v>
      </c>
      <c r="B72" s="217">
        <v>17112058</v>
      </c>
      <c r="C72" s="215">
        <f t="shared" si="17"/>
        <v>0.90740434557819527</v>
      </c>
      <c r="D72" s="179">
        <v>19016364</v>
      </c>
      <c r="E72" s="215">
        <f t="shared" si="17"/>
        <v>0.98182045730603251</v>
      </c>
      <c r="F72" s="179">
        <v>10684276</v>
      </c>
      <c r="G72" s="215">
        <f>F72/F$73</f>
        <v>0.61175570095034404</v>
      </c>
      <c r="H72" s="179">
        <v>3466003</v>
      </c>
      <c r="I72" s="215">
        <f>H72/H$73</f>
        <v>1</v>
      </c>
      <c r="J72" s="179">
        <v>50278701</v>
      </c>
      <c r="K72" s="216">
        <v>0.84991015365616351</v>
      </c>
    </row>
    <row r="73" spans="1:256" x14ac:dyDescent="0.25">
      <c r="A73" s="219" t="s">
        <v>83</v>
      </c>
      <c r="B73" s="227">
        <v>18858250</v>
      </c>
      <c r="C73" s="210">
        <f t="shared" si="17"/>
        <v>1</v>
      </c>
      <c r="D73" s="211">
        <v>19368474</v>
      </c>
      <c r="E73" s="210">
        <f t="shared" si="17"/>
        <v>1</v>
      </c>
      <c r="F73" s="211">
        <v>17464939</v>
      </c>
      <c r="G73" s="210">
        <f>F73/F$73</f>
        <v>1</v>
      </c>
      <c r="H73" s="221">
        <v>3466003</v>
      </c>
      <c r="I73" s="220">
        <f>H73/H$73</f>
        <v>1</v>
      </c>
      <c r="J73" s="221">
        <v>59157666</v>
      </c>
      <c r="K73" s="213">
        <v>1</v>
      </c>
    </row>
    <row r="74" spans="1:256" ht="6.75" customHeight="1" x14ac:dyDescent="0.25">
      <c r="A74" s="222"/>
      <c r="B74" s="232"/>
      <c r="C74" s="221"/>
      <c r="D74" s="232"/>
      <c r="E74" s="221"/>
      <c r="F74" s="232"/>
      <c r="G74" s="221"/>
      <c r="H74" s="206"/>
      <c r="I74" s="218"/>
      <c r="J74" s="218"/>
      <c r="K74" s="224"/>
    </row>
    <row r="75" spans="1:256" s="207" customFormat="1" ht="26.25" customHeight="1" x14ac:dyDescent="0.25">
      <c r="A75" s="200">
        <v>2006</v>
      </c>
      <c r="B75" s="201" t="s">
        <v>73</v>
      </c>
      <c r="C75" s="202"/>
      <c r="D75" s="202" t="s">
        <v>74</v>
      </c>
      <c r="E75" s="202"/>
      <c r="F75" s="202" t="s">
        <v>75</v>
      </c>
      <c r="G75" s="202"/>
      <c r="H75" s="203" t="s">
        <v>76</v>
      </c>
      <c r="I75" s="204"/>
      <c r="J75" s="202" t="s">
        <v>77</v>
      </c>
      <c r="K75" s="205"/>
      <c r="L75" s="233"/>
      <c r="S75" s="234"/>
      <c r="T75" s="228"/>
      <c r="W75" s="233"/>
      <c r="AD75" s="234"/>
      <c r="AE75" s="228"/>
      <c r="AH75" s="233"/>
      <c r="AO75" s="234"/>
      <c r="AP75" s="228"/>
      <c r="AS75" s="233"/>
      <c r="AZ75" s="234"/>
      <c r="BA75" s="228"/>
      <c r="BD75" s="233"/>
      <c r="BK75" s="234"/>
      <c r="BL75" s="228"/>
      <c r="BO75" s="233"/>
      <c r="BV75" s="234"/>
      <c r="BW75" s="228"/>
      <c r="BZ75" s="233"/>
      <c r="CG75" s="234"/>
      <c r="CH75" s="228"/>
      <c r="CK75" s="233"/>
      <c r="CR75" s="234"/>
      <c r="CS75" s="228"/>
      <c r="CV75" s="233"/>
      <c r="DC75" s="234"/>
      <c r="DD75" s="228"/>
      <c r="DG75" s="233"/>
      <c r="DN75" s="234"/>
      <c r="DO75" s="228"/>
      <c r="DR75" s="233"/>
      <c r="DY75" s="234"/>
      <c r="DZ75" s="228"/>
      <c r="EC75" s="233"/>
      <c r="EJ75" s="234"/>
      <c r="EK75" s="228"/>
      <c r="EN75" s="233"/>
      <c r="EU75" s="234"/>
      <c r="EV75" s="228"/>
      <c r="EY75" s="233"/>
      <c r="FF75" s="234"/>
      <c r="FG75" s="228"/>
      <c r="FJ75" s="233"/>
      <c r="FQ75" s="234"/>
      <c r="FR75" s="228"/>
      <c r="FU75" s="233"/>
      <c r="GB75" s="234"/>
      <c r="GC75" s="228"/>
      <c r="GF75" s="233"/>
      <c r="GM75" s="234"/>
      <c r="GN75" s="228"/>
      <c r="GQ75" s="233"/>
      <c r="GX75" s="234"/>
      <c r="GY75" s="228"/>
      <c r="HB75" s="233"/>
      <c r="HI75" s="234"/>
      <c r="HJ75" s="228"/>
      <c r="HM75" s="233"/>
      <c r="HT75" s="234"/>
      <c r="HU75" s="228"/>
      <c r="HX75" s="233"/>
      <c r="IE75" s="234"/>
      <c r="IF75" s="228"/>
      <c r="II75" s="233"/>
      <c r="IP75" s="234"/>
      <c r="IQ75" s="228"/>
      <c r="IT75" s="233"/>
    </row>
    <row r="76" spans="1:256" x14ac:dyDescent="0.25">
      <c r="A76" s="208" t="s">
        <v>78</v>
      </c>
      <c r="B76" s="209">
        <v>1113647</v>
      </c>
      <c r="C76" s="210">
        <f>B76/B$79</f>
        <v>5.1368045461015671E-2</v>
      </c>
      <c r="D76" s="211">
        <v>112470</v>
      </c>
      <c r="E76" s="210">
        <f>D76/D$79</f>
        <v>5.2991663766267889E-3</v>
      </c>
      <c r="F76" s="229" t="s">
        <v>79</v>
      </c>
      <c r="G76" s="212" t="s">
        <v>79</v>
      </c>
      <c r="H76" s="211">
        <v>3237</v>
      </c>
      <c r="I76" s="210">
        <f>H76/H$79</f>
        <v>1.0325487302712856E-3</v>
      </c>
      <c r="J76" s="211">
        <v>1229354</v>
      </c>
      <c r="K76" s="213">
        <v>1.9239099419332738E-2</v>
      </c>
      <c r="L76" s="226"/>
      <c r="M76" s="179"/>
      <c r="N76" s="215"/>
      <c r="O76" s="179"/>
      <c r="P76" s="215"/>
      <c r="Q76" s="179"/>
      <c r="R76" s="215"/>
      <c r="S76" s="179"/>
      <c r="T76" s="215"/>
      <c r="U76" s="179"/>
      <c r="V76" s="215"/>
      <c r="W76" s="226"/>
      <c r="X76" s="179"/>
      <c r="Y76" s="215"/>
      <c r="Z76" s="179"/>
      <c r="AA76" s="215"/>
      <c r="AB76" s="179"/>
      <c r="AC76" s="215"/>
      <c r="AD76" s="179"/>
      <c r="AE76" s="215"/>
      <c r="AF76" s="179"/>
      <c r="AG76" s="215"/>
      <c r="AH76" s="226"/>
      <c r="AI76" s="179"/>
      <c r="AJ76" s="215"/>
      <c r="AK76" s="179"/>
      <c r="AL76" s="215"/>
      <c r="AM76" s="179"/>
      <c r="AN76" s="215"/>
      <c r="AO76" s="179"/>
      <c r="AP76" s="215"/>
      <c r="AQ76" s="179"/>
      <c r="AR76" s="215"/>
      <c r="AS76" s="226"/>
      <c r="AT76" s="179"/>
      <c r="AU76" s="215"/>
      <c r="AV76" s="179"/>
      <c r="AW76" s="215"/>
      <c r="AX76" s="179"/>
      <c r="AY76" s="215"/>
      <c r="AZ76" s="179"/>
      <c r="BA76" s="215"/>
      <c r="BB76" s="179"/>
      <c r="BC76" s="215"/>
      <c r="BD76" s="226"/>
      <c r="BE76" s="179"/>
      <c r="BF76" s="215"/>
      <c r="BG76" s="179"/>
      <c r="BH76" s="215"/>
      <c r="BI76" s="179"/>
      <c r="BJ76" s="215"/>
      <c r="BK76" s="179"/>
      <c r="BL76" s="215"/>
      <c r="BM76" s="179"/>
      <c r="BN76" s="215"/>
      <c r="BO76" s="226"/>
      <c r="BP76" s="179"/>
      <c r="BQ76" s="215"/>
      <c r="BR76" s="179"/>
      <c r="BS76" s="215"/>
      <c r="BT76" s="179"/>
      <c r="BU76" s="215"/>
      <c r="BV76" s="179"/>
      <c r="BW76" s="215"/>
      <c r="BX76" s="179"/>
      <c r="BY76" s="215"/>
      <c r="BZ76" s="226"/>
      <c r="CA76" s="179"/>
      <c r="CB76" s="215"/>
      <c r="CC76" s="179"/>
      <c r="CD76" s="215"/>
      <c r="CE76" s="179"/>
      <c r="CF76" s="215"/>
      <c r="CG76" s="179"/>
      <c r="CH76" s="215"/>
      <c r="CI76" s="179"/>
      <c r="CJ76" s="215"/>
      <c r="CK76" s="226"/>
      <c r="CL76" s="179"/>
      <c r="CM76" s="215"/>
      <c r="CN76" s="179"/>
      <c r="CO76" s="215"/>
      <c r="CP76" s="179"/>
      <c r="CQ76" s="215"/>
      <c r="CR76" s="179"/>
      <c r="CS76" s="215"/>
      <c r="CT76" s="179"/>
      <c r="CU76" s="215"/>
      <c r="CV76" s="226"/>
      <c r="CW76" s="179"/>
      <c r="CX76" s="215"/>
      <c r="CY76" s="179"/>
      <c r="CZ76" s="215"/>
      <c r="DA76" s="179"/>
      <c r="DB76" s="215"/>
      <c r="DC76" s="179"/>
      <c r="DD76" s="215"/>
      <c r="DE76" s="179"/>
      <c r="DF76" s="215"/>
      <c r="DG76" s="226"/>
      <c r="DH76" s="179"/>
      <c r="DI76" s="215"/>
      <c r="DJ76" s="179"/>
      <c r="DK76" s="215"/>
      <c r="DL76" s="179"/>
      <c r="DM76" s="215"/>
      <c r="DN76" s="179"/>
      <c r="DO76" s="215"/>
      <c r="DP76" s="179"/>
      <c r="DQ76" s="215"/>
      <c r="DR76" s="226"/>
      <c r="DS76" s="179"/>
      <c r="DT76" s="215"/>
      <c r="DU76" s="179"/>
      <c r="DV76" s="215"/>
      <c r="DW76" s="179"/>
      <c r="DX76" s="215"/>
      <c r="DY76" s="179"/>
      <c r="DZ76" s="215"/>
      <c r="EA76" s="179"/>
      <c r="EB76" s="215"/>
      <c r="EC76" s="226"/>
      <c r="ED76" s="179"/>
      <c r="EE76" s="215"/>
      <c r="EF76" s="179"/>
      <c r="EG76" s="215"/>
      <c r="EH76" s="179"/>
      <c r="EI76" s="215"/>
      <c r="EJ76" s="179"/>
      <c r="EK76" s="215"/>
      <c r="EL76" s="179"/>
      <c r="EM76" s="215"/>
      <c r="EN76" s="226"/>
      <c r="EO76" s="179"/>
      <c r="EP76" s="215"/>
      <c r="EQ76" s="179"/>
      <c r="ER76" s="215"/>
      <c r="ES76" s="179"/>
      <c r="ET76" s="215"/>
      <c r="EU76" s="179"/>
      <c r="EV76" s="215"/>
      <c r="EW76" s="179"/>
      <c r="EX76" s="215"/>
      <c r="EY76" s="226"/>
      <c r="EZ76" s="179"/>
      <c r="FA76" s="215"/>
      <c r="FB76" s="179"/>
      <c r="FC76" s="215"/>
      <c r="FD76" s="179"/>
      <c r="FE76" s="215"/>
      <c r="FF76" s="179"/>
      <c r="FG76" s="215"/>
      <c r="FH76" s="179"/>
      <c r="FI76" s="215"/>
      <c r="FJ76" s="226"/>
      <c r="FK76" s="179"/>
      <c r="FL76" s="215"/>
      <c r="FM76" s="179"/>
      <c r="FN76" s="215"/>
      <c r="FO76" s="179"/>
      <c r="FP76" s="215"/>
      <c r="FQ76" s="179"/>
      <c r="FR76" s="215"/>
      <c r="FS76" s="179"/>
      <c r="FT76" s="215"/>
      <c r="FU76" s="226"/>
      <c r="FV76" s="179"/>
      <c r="FW76" s="215"/>
      <c r="FX76" s="179"/>
      <c r="FY76" s="215"/>
      <c r="FZ76" s="179"/>
      <c r="GA76" s="215"/>
      <c r="GB76" s="179"/>
      <c r="GC76" s="215"/>
      <c r="GD76" s="179"/>
      <c r="GE76" s="215"/>
      <c r="GF76" s="226"/>
      <c r="GG76" s="179"/>
      <c r="GH76" s="215"/>
      <c r="GI76" s="179"/>
      <c r="GJ76" s="215"/>
      <c r="GK76" s="179"/>
      <c r="GL76" s="215"/>
      <c r="GM76" s="179"/>
      <c r="GN76" s="215"/>
      <c r="GO76" s="179"/>
      <c r="GP76" s="215"/>
      <c r="GQ76" s="226"/>
      <c r="GR76" s="179"/>
      <c r="GS76" s="215"/>
      <c r="GT76" s="179"/>
      <c r="GU76" s="215"/>
      <c r="GV76" s="179"/>
      <c r="GW76" s="215"/>
      <c r="GX76" s="179"/>
      <c r="GY76" s="215"/>
      <c r="GZ76" s="179"/>
      <c r="HA76" s="215"/>
      <c r="HB76" s="226"/>
      <c r="HC76" s="179"/>
      <c r="HD76" s="215"/>
      <c r="HE76" s="179"/>
      <c r="HF76" s="215"/>
      <c r="HG76" s="179"/>
      <c r="HH76" s="215"/>
      <c r="HI76" s="179"/>
      <c r="HJ76" s="215"/>
      <c r="HK76" s="179"/>
      <c r="HL76" s="215"/>
      <c r="HM76" s="226"/>
      <c r="HN76" s="179"/>
      <c r="HO76" s="215"/>
      <c r="HP76" s="179"/>
      <c r="HQ76" s="215"/>
      <c r="HR76" s="179"/>
      <c r="HS76" s="215"/>
      <c r="HT76" s="179"/>
      <c r="HU76" s="215"/>
      <c r="HV76" s="179"/>
      <c r="HW76" s="215"/>
      <c r="HX76" s="226"/>
      <c r="HY76" s="179"/>
      <c r="HZ76" s="215"/>
      <c r="IA76" s="179"/>
      <c r="IB76" s="215"/>
      <c r="IC76" s="179"/>
      <c r="ID76" s="215"/>
      <c r="IE76" s="179"/>
      <c r="IF76" s="215"/>
      <c r="IG76" s="179"/>
      <c r="IH76" s="215"/>
      <c r="II76" s="226"/>
      <c r="IJ76" s="179"/>
      <c r="IK76" s="215"/>
      <c r="IL76" s="179"/>
      <c r="IM76" s="215"/>
      <c r="IN76" s="179"/>
      <c r="IO76" s="215"/>
      <c r="IP76" s="179"/>
      <c r="IQ76" s="215"/>
      <c r="IR76" s="179"/>
      <c r="IS76" s="215"/>
      <c r="IT76" s="226"/>
      <c r="IU76" s="179"/>
      <c r="IV76" s="215"/>
    </row>
    <row r="77" spans="1:256" x14ac:dyDescent="0.25">
      <c r="A77" s="208" t="s">
        <v>81</v>
      </c>
      <c r="B77" s="227">
        <v>803508</v>
      </c>
      <c r="C77" s="215">
        <f>B77/B$79</f>
        <v>3.7062583989621291E-2</v>
      </c>
      <c r="D77" s="179">
        <v>273267</v>
      </c>
      <c r="E77" s="215">
        <f>D77/D$79</f>
        <v>1.2875320514285346E-2</v>
      </c>
      <c r="F77" s="179">
        <v>7549617</v>
      </c>
      <c r="G77" s="215">
        <f>F77/F$79</f>
        <v>0.4227129773812448</v>
      </c>
      <c r="H77" s="214" t="s">
        <v>79</v>
      </c>
      <c r="I77" s="214" t="s">
        <v>79</v>
      </c>
      <c r="J77" s="179">
        <v>8626392</v>
      </c>
      <c r="K77" s="216">
        <v>0.13500099509021532</v>
      </c>
      <c r="L77" s="226"/>
      <c r="M77" s="179"/>
      <c r="N77" s="215"/>
      <c r="O77" s="179"/>
      <c r="P77" s="215"/>
      <c r="Q77" s="179"/>
      <c r="R77" s="215"/>
      <c r="S77" s="214"/>
      <c r="T77" s="214"/>
      <c r="U77" s="179"/>
      <c r="V77" s="215"/>
      <c r="W77" s="226"/>
      <c r="X77" s="179"/>
      <c r="Y77" s="215"/>
      <c r="Z77" s="179"/>
      <c r="AA77" s="215"/>
      <c r="AB77" s="179"/>
      <c r="AC77" s="215"/>
      <c r="AD77" s="214"/>
      <c r="AE77" s="214"/>
      <c r="AF77" s="179"/>
      <c r="AG77" s="215"/>
      <c r="AH77" s="226"/>
      <c r="AI77" s="179"/>
      <c r="AJ77" s="215"/>
      <c r="AK77" s="179"/>
      <c r="AL77" s="215"/>
      <c r="AM77" s="179"/>
      <c r="AN77" s="215"/>
      <c r="AO77" s="214"/>
      <c r="AP77" s="214"/>
      <c r="AQ77" s="179"/>
      <c r="AR77" s="215"/>
      <c r="AS77" s="226"/>
      <c r="AT77" s="179"/>
      <c r="AU77" s="215"/>
      <c r="AV77" s="179"/>
      <c r="AW77" s="215"/>
      <c r="AX77" s="179"/>
      <c r="AY77" s="215"/>
      <c r="AZ77" s="214"/>
      <c r="BA77" s="214"/>
      <c r="BB77" s="179"/>
      <c r="BC77" s="215"/>
      <c r="BD77" s="226"/>
      <c r="BE77" s="179"/>
      <c r="BF77" s="215"/>
      <c r="BG77" s="179"/>
      <c r="BH77" s="215"/>
      <c r="BI77" s="179"/>
      <c r="BJ77" s="215"/>
      <c r="BK77" s="214"/>
      <c r="BL77" s="214"/>
      <c r="BM77" s="179"/>
      <c r="BN77" s="215"/>
      <c r="BO77" s="226"/>
      <c r="BP77" s="179"/>
      <c r="BQ77" s="215"/>
      <c r="BR77" s="179"/>
      <c r="BS77" s="215"/>
      <c r="BT77" s="179"/>
      <c r="BU77" s="215"/>
      <c r="BV77" s="214"/>
      <c r="BW77" s="214"/>
      <c r="BX77" s="179"/>
      <c r="BY77" s="215"/>
      <c r="BZ77" s="226"/>
      <c r="CA77" s="179"/>
      <c r="CB77" s="215"/>
      <c r="CC77" s="179"/>
      <c r="CD77" s="215"/>
      <c r="CE77" s="179"/>
      <c r="CF77" s="215"/>
      <c r="CG77" s="214"/>
      <c r="CH77" s="214"/>
      <c r="CI77" s="179"/>
      <c r="CJ77" s="215"/>
      <c r="CK77" s="226"/>
      <c r="CL77" s="179"/>
      <c r="CM77" s="215"/>
      <c r="CN77" s="179"/>
      <c r="CO77" s="215"/>
      <c r="CP77" s="179"/>
      <c r="CQ77" s="215"/>
      <c r="CR77" s="214"/>
      <c r="CS77" s="214"/>
      <c r="CT77" s="179"/>
      <c r="CU77" s="215"/>
      <c r="CV77" s="226"/>
      <c r="CW77" s="179"/>
      <c r="CX77" s="215"/>
      <c r="CY77" s="179"/>
      <c r="CZ77" s="215"/>
      <c r="DA77" s="179"/>
      <c r="DB77" s="215"/>
      <c r="DC77" s="214"/>
      <c r="DD77" s="214"/>
      <c r="DE77" s="179"/>
      <c r="DF77" s="215"/>
      <c r="DG77" s="226"/>
      <c r="DH77" s="179"/>
      <c r="DI77" s="215"/>
      <c r="DJ77" s="179"/>
      <c r="DK77" s="215"/>
      <c r="DL77" s="179"/>
      <c r="DM77" s="215"/>
      <c r="DN77" s="214"/>
      <c r="DO77" s="214"/>
      <c r="DP77" s="179"/>
      <c r="DQ77" s="215"/>
      <c r="DR77" s="226"/>
      <c r="DS77" s="179"/>
      <c r="DT77" s="215"/>
      <c r="DU77" s="179"/>
      <c r="DV77" s="215"/>
      <c r="DW77" s="179"/>
      <c r="DX77" s="215"/>
      <c r="DY77" s="214"/>
      <c r="DZ77" s="214"/>
      <c r="EA77" s="179"/>
      <c r="EB77" s="215"/>
      <c r="EC77" s="226"/>
      <c r="ED77" s="179"/>
      <c r="EE77" s="215"/>
      <c r="EF77" s="179"/>
      <c r="EG77" s="215"/>
      <c r="EH77" s="179"/>
      <c r="EI77" s="215"/>
      <c r="EJ77" s="214"/>
      <c r="EK77" s="214"/>
      <c r="EL77" s="179"/>
      <c r="EM77" s="215"/>
      <c r="EN77" s="226"/>
      <c r="EO77" s="179"/>
      <c r="EP77" s="215"/>
      <c r="EQ77" s="179"/>
      <c r="ER77" s="215"/>
      <c r="ES77" s="179"/>
      <c r="ET77" s="215"/>
      <c r="EU77" s="214"/>
      <c r="EV77" s="214"/>
      <c r="EW77" s="179"/>
      <c r="EX77" s="215"/>
      <c r="EY77" s="226"/>
      <c r="EZ77" s="179"/>
      <c r="FA77" s="215"/>
      <c r="FB77" s="179"/>
      <c r="FC77" s="215"/>
      <c r="FD77" s="179"/>
      <c r="FE77" s="215"/>
      <c r="FF77" s="214"/>
      <c r="FG77" s="214"/>
      <c r="FH77" s="179"/>
      <c r="FI77" s="215"/>
      <c r="FJ77" s="226"/>
      <c r="FK77" s="179"/>
      <c r="FL77" s="215"/>
      <c r="FM77" s="179"/>
      <c r="FN77" s="215"/>
      <c r="FO77" s="179"/>
      <c r="FP77" s="215"/>
      <c r="FQ77" s="214"/>
      <c r="FR77" s="214"/>
      <c r="FS77" s="179"/>
      <c r="FT77" s="215"/>
      <c r="FU77" s="226"/>
      <c r="FV77" s="179"/>
      <c r="FW77" s="215"/>
      <c r="FX77" s="179"/>
      <c r="FY77" s="215"/>
      <c r="FZ77" s="179"/>
      <c r="GA77" s="215"/>
      <c r="GB77" s="214"/>
      <c r="GC77" s="214"/>
      <c r="GD77" s="179"/>
      <c r="GE77" s="215"/>
      <c r="GF77" s="226"/>
      <c r="GG77" s="179"/>
      <c r="GH77" s="215"/>
      <c r="GI77" s="179"/>
      <c r="GJ77" s="215"/>
      <c r="GK77" s="179"/>
      <c r="GL77" s="215"/>
      <c r="GM77" s="214"/>
      <c r="GN77" s="214"/>
      <c r="GO77" s="179"/>
      <c r="GP77" s="215"/>
      <c r="GQ77" s="226"/>
      <c r="GR77" s="179"/>
      <c r="GS77" s="215"/>
      <c r="GT77" s="179"/>
      <c r="GU77" s="215"/>
      <c r="GV77" s="179"/>
      <c r="GW77" s="215"/>
      <c r="GX77" s="214"/>
      <c r="GY77" s="214"/>
      <c r="GZ77" s="179"/>
      <c r="HA77" s="215"/>
      <c r="HB77" s="226"/>
      <c r="HC77" s="179"/>
      <c r="HD77" s="215"/>
      <c r="HE77" s="179"/>
      <c r="HF77" s="215"/>
      <c r="HG77" s="179"/>
      <c r="HH77" s="215"/>
      <c r="HI77" s="214"/>
      <c r="HJ77" s="214"/>
      <c r="HK77" s="179"/>
      <c r="HL77" s="215"/>
      <c r="HM77" s="226"/>
      <c r="HN77" s="179"/>
      <c r="HO77" s="215"/>
      <c r="HP77" s="179"/>
      <c r="HQ77" s="215"/>
      <c r="HR77" s="179"/>
      <c r="HS77" s="215"/>
      <c r="HT77" s="214"/>
      <c r="HU77" s="214"/>
      <c r="HV77" s="179"/>
      <c r="HW77" s="215"/>
      <c r="HX77" s="226"/>
      <c r="HY77" s="179"/>
      <c r="HZ77" s="215"/>
      <c r="IA77" s="179"/>
      <c r="IB77" s="215"/>
      <c r="IC77" s="179"/>
      <c r="ID77" s="215"/>
      <c r="IE77" s="214"/>
      <c r="IF77" s="214"/>
      <c r="IG77" s="179"/>
      <c r="IH77" s="215"/>
      <c r="II77" s="226"/>
      <c r="IJ77" s="179"/>
      <c r="IK77" s="215"/>
      <c r="IL77" s="179"/>
      <c r="IM77" s="215"/>
      <c r="IN77" s="179"/>
      <c r="IO77" s="215"/>
      <c r="IP77" s="214"/>
      <c r="IQ77" s="214"/>
      <c r="IR77" s="179"/>
      <c r="IS77" s="215"/>
      <c r="IT77" s="226"/>
      <c r="IU77" s="179"/>
      <c r="IV77" s="215"/>
    </row>
    <row r="78" spans="1:256" x14ac:dyDescent="0.25">
      <c r="A78" s="208" t="s">
        <v>82</v>
      </c>
      <c r="B78" s="217">
        <v>19762607</v>
      </c>
      <c r="C78" s="215">
        <f>B78/B$79</f>
        <v>0.91156937054936304</v>
      </c>
      <c r="D78" s="179">
        <v>20838356</v>
      </c>
      <c r="E78" s="215">
        <f>D78/D$79</f>
        <v>0.98182551310908783</v>
      </c>
      <c r="F78" s="179">
        <v>10310296</v>
      </c>
      <c r="G78" s="215">
        <f>F78/F$79</f>
        <v>0.5772870226187552</v>
      </c>
      <c r="H78" s="179">
        <v>3131724</v>
      </c>
      <c r="I78" s="215">
        <f>H78/H$79</f>
        <v>0.99896745126972875</v>
      </c>
      <c r="J78" s="179">
        <v>54042983</v>
      </c>
      <c r="K78" s="216">
        <v>0.84575990549045188</v>
      </c>
      <c r="L78" s="226"/>
      <c r="M78" s="179"/>
      <c r="N78" s="215"/>
      <c r="O78" s="179"/>
      <c r="P78" s="215"/>
      <c r="Q78" s="179"/>
      <c r="R78" s="215"/>
      <c r="S78" s="179"/>
      <c r="T78" s="215"/>
      <c r="U78" s="179"/>
      <c r="V78" s="215"/>
      <c r="W78" s="226"/>
      <c r="X78" s="179"/>
      <c r="Y78" s="215"/>
      <c r="Z78" s="179"/>
      <c r="AA78" s="215"/>
      <c r="AB78" s="179"/>
      <c r="AC78" s="215"/>
      <c r="AD78" s="179"/>
      <c r="AE78" s="215"/>
      <c r="AF78" s="179"/>
      <c r="AG78" s="215"/>
      <c r="AH78" s="226"/>
      <c r="AI78" s="179"/>
      <c r="AJ78" s="215"/>
      <c r="AK78" s="179"/>
      <c r="AL78" s="215"/>
      <c r="AM78" s="179"/>
      <c r="AN78" s="215"/>
      <c r="AO78" s="179"/>
      <c r="AP78" s="215"/>
      <c r="AQ78" s="179"/>
      <c r="AR78" s="215"/>
      <c r="AS78" s="226"/>
      <c r="AT78" s="179"/>
      <c r="AU78" s="215"/>
      <c r="AV78" s="179"/>
      <c r="AW78" s="215"/>
      <c r="AX78" s="179"/>
      <c r="AY78" s="215"/>
      <c r="AZ78" s="179"/>
      <c r="BA78" s="215"/>
      <c r="BB78" s="179"/>
      <c r="BC78" s="215"/>
      <c r="BD78" s="226"/>
      <c r="BE78" s="179"/>
      <c r="BF78" s="215"/>
      <c r="BG78" s="179"/>
      <c r="BH78" s="215"/>
      <c r="BI78" s="179"/>
      <c r="BJ78" s="215"/>
      <c r="BK78" s="179"/>
      <c r="BL78" s="215"/>
      <c r="BM78" s="179"/>
      <c r="BN78" s="215"/>
      <c r="BO78" s="226"/>
      <c r="BP78" s="179"/>
      <c r="BQ78" s="215"/>
      <c r="BR78" s="179"/>
      <c r="BS78" s="215"/>
      <c r="BT78" s="179"/>
      <c r="BU78" s="215"/>
      <c r="BV78" s="179"/>
      <c r="BW78" s="215"/>
      <c r="BX78" s="179"/>
      <c r="BY78" s="215"/>
      <c r="BZ78" s="226"/>
      <c r="CA78" s="179"/>
      <c r="CB78" s="215"/>
      <c r="CC78" s="179"/>
      <c r="CD78" s="215"/>
      <c r="CE78" s="179"/>
      <c r="CF78" s="215"/>
      <c r="CG78" s="179"/>
      <c r="CH78" s="215"/>
      <c r="CI78" s="179"/>
      <c r="CJ78" s="215"/>
      <c r="CK78" s="226"/>
      <c r="CL78" s="179"/>
      <c r="CM78" s="215"/>
      <c r="CN78" s="179"/>
      <c r="CO78" s="215"/>
      <c r="CP78" s="179"/>
      <c r="CQ78" s="215"/>
      <c r="CR78" s="179"/>
      <c r="CS78" s="215"/>
      <c r="CT78" s="179"/>
      <c r="CU78" s="215"/>
      <c r="CV78" s="226"/>
      <c r="CW78" s="179"/>
      <c r="CX78" s="215"/>
      <c r="CY78" s="179"/>
      <c r="CZ78" s="215"/>
      <c r="DA78" s="179"/>
      <c r="DB78" s="215"/>
      <c r="DC78" s="179"/>
      <c r="DD78" s="215"/>
      <c r="DE78" s="179"/>
      <c r="DF78" s="215"/>
      <c r="DG78" s="226"/>
      <c r="DH78" s="179"/>
      <c r="DI78" s="215"/>
      <c r="DJ78" s="179"/>
      <c r="DK78" s="215"/>
      <c r="DL78" s="179"/>
      <c r="DM78" s="215"/>
      <c r="DN78" s="179"/>
      <c r="DO78" s="215"/>
      <c r="DP78" s="179"/>
      <c r="DQ78" s="215"/>
      <c r="DR78" s="226"/>
      <c r="DS78" s="179"/>
      <c r="DT78" s="215"/>
      <c r="DU78" s="179"/>
      <c r="DV78" s="215"/>
      <c r="DW78" s="179"/>
      <c r="DX78" s="215"/>
      <c r="DY78" s="179"/>
      <c r="DZ78" s="215"/>
      <c r="EA78" s="179"/>
      <c r="EB78" s="215"/>
      <c r="EC78" s="226"/>
      <c r="ED78" s="179"/>
      <c r="EE78" s="215"/>
      <c r="EF78" s="179"/>
      <c r="EG78" s="215"/>
      <c r="EH78" s="179"/>
      <c r="EI78" s="215"/>
      <c r="EJ78" s="179"/>
      <c r="EK78" s="215"/>
      <c r="EL78" s="179"/>
      <c r="EM78" s="215"/>
      <c r="EN78" s="226"/>
      <c r="EO78" s="179"/>
      <c r="EP78" s="215"/>
      <c r="EQ78" s="179"/>
      <c r="ER78" s="215"/>
      <c r="ES78" s="179"/>
      <c r="ET78" s="215"/>
      <c r="EU78" s="179"/>
      <c r="EV78" s="215"/>
      <c r="EW78" s="179"/>
      <c r="EX78" s="215"/>
      <c r="EY78" s="226"/>
      <c r="EZ78" s="179"/>
      <c r="FA78" s="215"/>
      <c r="FB78" s="179"/>
      <c r="FC78" s="215"/>
      <c r="FD78" s="179"/>
      <c r="FE78" s="215"/>
      <c r="FF78" s="179"/>
      <c r="FG78" s="215"/>
      <c r="FH78" s="179"/>
      <c r="FI78" s="215"/>
      <c r="FJ78" s="226"/>
      <c r="FK78" s="179"/>
      <c r="FL78" s="215"/>
      <c r="FM78" s="179"/>
      <c r="FN78" s="215"/>
      <c r="FO78" s="179"/>
      <c r="FP78" s="215"/>
      <c r="FQ78" s="179"/>
      <c r="FR78" s="215"/>
      <c r="FS78" s="179"/>
      <c r="FT78" s="215"/>
      <c r="FU78" s="226"/>
      <c r="FV78" s="179"/>
      <c r="FW78" s="215"/>
      <c r="FX78" s="179"/>
      <c r="FY78" s="215"/>
      <c r="FZ78" s="179"/>
      <c r="GA78" s="215"/>
      <c r="GB78" s="179"/>
      <c r="GC78" s="215"/>
      <c r="GD78" s="179"/>
      <c r="GE78" s="215"/>
      <c r="GF78" s="226"/>
      <c r="GG78" s="179"/>
      <c r="GH78" s="215"/>
      <c r="GI78" s="179"/>
      <c r="GJ78" s="215"/>
      <c r="GK78" s="179"/>
      <c r="GL78" s="215"/>
      <c r="GM78" s="179"/>
      <c r="GN78" s="215"/>
      <c r="GO78" s="179"/>
      <c r="GP78" s="215"/>
      <c r="GQ78" s="226"/>
      <c r="GR78" s="179"/>
      <c r="GS78" s="215"/>
      <c r="GT78" s="179"/>
      <c r="GU78" s="215"/>
      <c r="GV78" s="179"/>
      <c r="GW78" s="215"/>
      <c r="GX78" s="179"/>
      <c r="GY78" s="215"/>
      <c r="GZ78" s="179"/>
      <c r="HA78" s="215"/>
      <c r="HB78" s="226"/>
      <c r="HC78" s="179"/>
      <c r="HD78" s="215"/>
      <c r="HE78" s="179"/>
      <c r="HF78" s="215"/>
      <c r="HG78" s="179"/>
      <c r="HH78" s="215"/>
      <c r="HI78" s="179"/>
      <c r="HJ78" s="215"/>
      <c r="HK78" s="179"/>
      <c r="HL78" s="215"/>
      <c r="HM78" s="226"/>
      <c r="HN78" s="179"/>
      <c r="HO78" s="215"/>
      <c r="HP78" s="179"/>
      <c r="HQ78" s="215"/>
      <c r="HR78" s="179"/>
      <c r="HS78" s="215"/>
      <c r="HT78" s="179"/>
      <c r="HU78" s="215"/>
      <c r="HV78" s="179"/>
      <c r="HW78" s="215"/>
      <c r="HX78" s="226"/>
      <c r="HY78" s="179"/>
      <c r="HZ78" s="215"/>
      <c r="IA78" s="179"/>
      <c r="IB78" s="215"/>
      <c r="IC78" s="179"/>
      <c r="ID78" s="215"/>
      <c r="IE78" s="179"/>
      <c r="IF78" s="215"/>
      <c r="IG78" s="179"/>
      <c r="IH78" s="215"/>
      <c r="II78" s="226"/>
      <c r="IJ78" s="179"/>
      <c r="IK78" s="215"/>
      <c r="IL78" s="179"/>
      <c r="IM78" s="215"/>
      <c r="IN78" s="179"/>
      <c r="IO78" s="215"/>
      <c r="IP78" s="179"/>
      <c r="IQ78" s="215"/>
      <c r="IR78" s="179"/>
      <c r="IS78" s="215"/>
      <c r="IT78" s="226"/>
      <c r="IU78" s="179"/>
      <c r="IV78" s="215"/>
    </row>
    <row r="79" spans="1:256" x14ac:dyDescent="0.25">
      <c r="A79" s="219" t="s">
        <v>83</v>
      </c>
      <c r="B79" s="227">
        <v>21679762</v>
      </c>
      <c r="C79" s="210">
        <f>B79/B$79</f>
        <v>1</v>
      </c>
      <c r="D79" s="211">
        <v>21224093</v>
      </c>
      <c r="E79" s="210">
        <f>D79/D$79</f>
        <v>1</v>
      </c>
      <c r="F79" s="211">
        <v>17859913</v>
      </c>
      <c r="G79" s="210">
        <f>F79/F$79</f>
        <v>1</v>
      </c>
      <c r="H79" s="221">
        <v>3134961</v>
      </c>
      <c r="I79" s="220">
        <f>H79/H$79</f>
        <v>1</v>
      </c>
      <c r="J79" s="221">
        <v>63898729</v>
      </c>
      <c r="K79" s="213">
        <v>1</v>
      </c>
      <c r="L79" s="226"/>
      <c r="M79" s="179"/>
      <c r="N79" s="215"/>
      <c r="O79" s="179"/>
      <c r="P79" s="215"/>
      <c r="Q79" s="179"/>
      <c r="R79" s="215"/>
      <c r="S79" s="179"/>
      <c r="T79" s="215"/>
      <c r="U79" s="179"/>
      <c r="V79" s="215"/>
      <c r="W79" s="226"/>
      <c r="X79" s="179"/>
      <c r="Y79" s="215"/>
      <c r="Z79" s="179"/>
      <c r="AA79" s="215"/>
      <c r="AB79" s="179"/>
      <c r="AC79" s="215"/>
      <c r="AD79" s="179"/>
      <c r="AE79" s="215"/>
      <c r="AF79" s="179"/>
      <c r="AG79" s="215"/>
      <c r="AH79" s="226"/>
      <c r="AI79" s="179"/>
      <c r="AJ79" s="215"/>
      <c r="AK79" s="179"/>
      <c r="AL79" s="215"/>
      <c r="AM79" s="179"/>
      <c r="AN79" s="215"/>
      <c r="AO79" s="179"/>
      <c r="AP79" s="215"/>
      <c r="AQ79" s="179"/>
      <c r="AR79" s="215"/>
      <c r="AS79" s="226"/>
      <c r="AT79" s="179"/>
      <c r="AU79" s="215"/>
      <c r="AV79" s="179"/>
      <c r="AW79" s="215"/>
      <c r="AX79" s="179"/>
      <c r="AY79" s="215"/>
      <c r="AZ79" s="179"/>
      <c r="BA79" s="215"/>
      <c r="BB79" s="179"/>
      <c r="BC79" s="215"/>
      <c r="BD79" s="226"/>
      <c r="BE79" s="179"/>
      <c r="BF79" s="215"/>
      <c r="BG79" s="179"/>
      <c r="BH79" s="215"/>
      <c r="BI79" s="179"/>
      <c r="BJ79" s="215"/>
      <c r="BK79" s="179"/>
      <c r="BL79" s="215"/>
      <c r="BM79" s="179"/>
      <c r="BN79" s="215"/>
      <c r="BO79" s="226"/>
      <c r="BP79" s="179"/>
      <c r="BQ79" s="215"/>
      <c r="BR79" s="179"/>
      <c r="BS79" s="215"/>
      <c r="BT79" s="179"/>
      <c r="BU79" s="215"/>
      <c r="BV79" s="179"/>
      <c r="BW79" s="215"/>
      <c r="BX79" s="179"/>
      <c r="BY79" s="215"/>
      <c r="BZ79" s="226"/>
      <c r="CA79" s="179"/>
      <c r="CB79" s="215"/>
      <c r="CC79" s="179"/>
      <c r="CD79" s="215"/>
      <c r="CE79" s="179"/>
      <c r="CF79" s="215"/>
      <c r="CG79" s="179"/>
      <c r="CH79" s="215"/>
      <c r="CI79" s="179"/>
      <c r="CJ79" s="215"/>
      <c r="CK79" s="226"/>
      <c r="CL79" s="179"/>
      <c r="CM79" s="215"/>
      <c r="CN79" s="179"/>
      <c r="CO79" s="215"/>
      <c r="CP79" s="179"/>
      <c r="CQ79" s="215"/>
      <c r="CR79" s="179"/>
      <c r="CS79" s="215"/>
      <c r="CT79" s="179"/>
      <c r="CU79" s="215"/>
      <c r="CV79" s="226"/>
      <c r="CW79" s="179"/>
      <c r="CX79" s="215"/>
      <c r="CY79" s="179"/>
      <c r="CZ79" s="215"/>
      <c r="DA79" s="179"/>
      <c r="DB79" s="215"/>
      <c r="DC79" s="179"/>
      <c r="DD79" s="215"/>
      <c r="DE79" s="179"/>
      <c r="DF79" s="215"/>
      <c r="DG79" s="226"/>
      <c r="DH79" s="179"/>
      <c r="DI79" s="215"/>
      <c r="DJ79" s="179"/>
      <c r="DK79" s="215"/>
      <c r="DL79" s="179"/>
      <c r="DM79" s="215"/>
      <c r="DN79" s="179"/>
      <c r="DO79" s="215"/>
      <c r="DP79" s="179"/>
      <c r="DQ79" s="215"/>
      <c r="DR79" s="226"/>
      <c r="DS79" s="179"/>
      <c r="DT79" s="215"/>
      <c r="DU79" s="179"/>
      <c r="DV79" s="215"/>
      <c r="DW79" s="179"/>
      <c r="DX79" s="215"/>
      <c r="DY79" s="179"/>
      <c r="DZ79" s="215"/>
      <c r="EA79" s="179"/>
      <c r="EB79" s="215"/>
      <c r="EC79" s="226"/>
      <c r="ED79" s="179"/>
      <c r="EE79" s="215"/>
      <c r="EF79" s="179"/>
      <c r="EG79" s="215"/>
      <c r="EH79" s="179"/>
      <c r="EI79" s="215"/>
      <c r="EJ79" s="179"/>
      <c r="EK79" s="215"/>
      <c r="EL79" s="179"/>
      <c r="EM79" s="215"/>
      <c r="EN79" s="226"/>
      <c r="EO79" s="179"/>
      <c r="EP79" s="215"/>
      <c r="EQ79" s="179"/>
      <c r="ER79" s="215"/>
      <c r="ES79" s="179"/>
      <c r="ET79" s="215"/>
      <c r="EU79" s="179"/>
      <c r="EV79" s="215"/>
      <c r="EW79" s="179"/>
      <c r="EX79" s="215"/>
      <c r="EY79" s="226"/>
      <c r="EZ79" s="179"/>
      <c r="FA79" s="215"/>
      <c r="FB79" s="179"/>
      <c r="FC79" s="215"/>
      <c r="FD79" s="179"/>
      <c r="FE79" s="215"/>
      <c r="FF79" s="179"/>
      <c r="FG79" s="215"/>
      <c r="FH79" s="179"/>
      <c r="FI79" s="215"/>
      <c r="FJ79" s="226"/>
      <c r="FK79" s="179"/>
      <c r="FL79" s="215"/>
      <c r="FM79" s="179"/>
      <c r="FN79" s="215"/>
      <c r="FO79" s="179"/>
      <c r="FP79" s="215"/>
      <c r="FQ79" s="179"/>
      <c r="FR79" s="215"/>
      <c r="FS79" s="179"/>
      <c r="FT79" s="215"/>
      <c r="FU79" s="226"/>
      <c r="FV79" s="179"/>
      <c r="FW79" s="215"/>
      <c r="FX79" s="179"/>
      <c r="FY79" s="215"/>
      <c r="FZ79" s="179"/>
      <c r="GA79" s="215"/>
      <c r="GB79" s="179"/>
      <c r="GC79" s="215"/>
      <c r="GD79" s="179"/>
      <c r="GE79" s="215"/>
      <c r="GF79" s="226"/>
      <c r="GG79" s="179"/>
      <c r="GH79" s="215"/>
      <c r="GI79" s="179"/>
      <c r="GJ79" s="215"/>
      <c r="GK79" s="179"/>
      <c r="GL79" s="215"/>
      <c r="GM79" s="179"/>
      <c r="GN79" s="215"/>
      <c r="GO79" s="179"/>
      <c r="GP79" s="215"/>
      <c r="GQ79" s="226"/>
      <c r="GR79" s="179"/>
      <c r="GS79" s="215"/>
      <c r="GT79" s="179"/>
      <c r="GU79" s="215"/>
      <c r="GV79" s="179"/>
      <c r="GW79" s="215"/>
      <c r="GX79" s="179"/>
      <c r="GY79" s="215"/>
      <c r="GZ79" s="179"/>
      <c r="HA79" s="215"/>
      <c r="HB79" s="226"/>
      <c r="HC79" s="179"/>
      <c r="HD79" s="215"/>
      <c r="HE79" s="179"/>
      <c r="HF79" s="215"/>
      <c r="HG79" s="179"/>
      <c r="HH79" s="215"/>
      <c r="HI79" s="179"/>
      <c r="HJ79" s="215"/>
      <c r="HK79" s="179"/>
      <c r="HL79" s="215"/>
      <c r="HM79" s="226"/>
      <c r="HN79" s="179"/>
      <c r="HO79" s="215"/>
      <c r="HP79" s="179"/>
      <c r="HQ79" s="215"/>
      <c r="HR79" s="179"/>
      <c r="HS79" s="215"/>
      <c r="HT79" s="179"/>
      <c r="HU79" s="215"/>
      <c r="HV79" s="179"/>
      <c r="HW79" s="215"/>
      <c r="HX79" s="226"/>
      <c r="HY79" s="179"/>
      <c r="HZ79" s="215"/>
      <c r="IA79" s="179"/>
      <c r="IB79" s="215"/>
      <c r="IC79" s="179"/>
      <c r="ID79" s="215"/>
      <c r="IE79" s="179"/>
      <c r="IF79" s="215"/>
      <c r="IG79" s="179"/>
      <c r="IH79" s="215"/>
      <c r="II79" s="226"/>
      <c r="IJ79" s="179"/>
      <c r="IK79" s="215"/>
      <c r="IL79" s="179"/>
      <c r="IM79" s="215"/>
      <c r="IN79" s="179"/>
      <c r="IO79" s="215"/>
      <c r="IP79" s="179"/>
      <c r="IQ79" s="215"/>
      <c r="IR79" s="179"/>
      <c r="IS79" s="215"/>
      <c r="IT79" s="226"/>
      <c r="IU79" s="179"/>
      <c r="IV79" s="215"/>
    </row>
    <row r="80" spans="1:256" ht="6.75" customHeight="1" x14ac:dyDescent="0.25">
      <c r="A80" s="222"/>
      <c r="B80" s="232"/>
      <c r="C80" s="221"/>
      <c r="D80" s="232"/>
      <c r="E80" s="221"/>
      <c r="F80" s="232"/>
      <c r="G80" s="221"/>
      <c r="H80" s="206"/>
      <c r="I80" s="218"/>
      <c r="J80" s="218"/>
      <c r="K80" s="224"/>
      <c r="L80" s="226"/>
      <c r="N80" s="179"/>
      <c r="P80" s="179"/>
      <c r="R80" s="179"/>
      <c r="T80" s="179"/>
      <c r="U80" s="179"/>
      <c r="W80" s="226"/>
      <c r="Y80" s="179"/>
      <c r="AA80" s="179"/>
      <c r="AC80" s="179"/>
      <c r="AE80" s="179"/>
      <c r="AF80" s="179"/>
      <c r="AH80" s="226"/>
      <c r="AJ80" s="179"/>
      <c r="AL80" s="179"/>
      <c r="AN80" s="179"/>
      <c r="AP80" s="179"/>
      <c r="AQ80" s="179"/>
      <c r="AS80" s="226"/>
      <c r="AU80" s="179"/>
      <c r="AW80" s="179"/>
      <c r="AY80" s="179"/>
      <c r="BA80" s="179"/>
      <c r="BB80" s="179"/>
      <c r="BD80" s="226"/>
      <c r="BF80" s="179"/>
      <c r="BH80" s="179"/>
      <c r="BJ80" s="179"/>
      <c r="BL80" s="179"/>
      <c r="BM80" s="179"/>
      <c r="BO80" s="226"/>
      <c r="BQ80" s="179"/>
      <c r="BS80" s="179"/>
      <c r="BU80" s="179"/>
      <c r="BW80" s="179"/>
      <c r="BX80" s="179"/>
      <c r="BZ80" s="226"/>
      <c r="CB80" s="179"/>
      <c r="CD80" s="179"/>
      <c r="CF80" s="179"/>
      <c r="CH80" s="179"/>
      <c r="CI80" s="179"/>
      <c r="CK80" s="226"/>
      <c r="CM80" s="179"/>
      <c r="CO80" s="179"/>
      <c r="CQ80" s="179"/>
      <c r="CS80" s="179"/>
      <c r="CT80" s="179"/>
      <c r="CV80" s="226"/>
      <c r="CX80" s="179"/>
      <c r="CZ80" s="179"/>
      <c r="DB80" s="179"/>
      <c r="DD80" s="179"/>
      <c r="DE80" s="179"/>
      <c r="DG80" s="226"/>
      <c r="DI80" s="179"/>
      <c r="DK80" s="179"/>
      <c r="DM80" s="179"/>
      <c r="DO80" s="179"/>
      <c r="DP80" s="179"/>
      <c r="DR80" s="226"/>
      <c r="DT80" s="179"/>
      <c r="DV80" s="179"/>
      <c r="DX80" s="179"/>
      <c r="DZ80" s="179"/>
      <c r="EA80" s="179"/>
      <c r="EC80" s="226"/>
      <c r="EE80" s="179"/>
      <c r="EG80" s="179"/>
      <c r="EI80" s="179"/>
      <c r="EK80" s="179"/>
      <c r="EL80" s="179"/>
      <c r="EN80" s="226"/>
      <c r="EP80" s="179"/>
      <c r="ER80" s="179"/>
      <c r="ET80" s="179"/>
      <c r="EV80" s="179"/>
      <c r="EW80" s="179"/>
      <c r="EY80" s="226"/>
      <c r="FA80" s="179"/>
      <c r="FC80" s="179"/>
      <c r="FE80" s="179"/>
      <c r="FG80" s="179"/>
      <c r="FH80" s="179"/>
      <c r="FJ80" s="226"/>
      <c r="FL80" s="179"/>
      <c r="FN80" s="179"/>
      <c r="FP80" s="179"/>
      <c r="FR80" s="179"/>
      <c r="FS80" s="179"/>
      <c r="FU80" s="226"/>
      <c r="FW80" s="179"/>
      <c r="FY80" s="179"/>
      <c r="GA80" s="179"/>
      <c r="GC80" s="179"/>
      <c r="GD80" s="179"/>
      <c r="GF80" s="226"/>
      <c r="GH80" s="179"/>
      <c r="GJ80" s="179"/>
      <c r="GL80" s="179"/>
      <c r="GN80" s="179"/>
      <c r="GO80" s="179"/>
      <c r="GQ80" s="226"/>
      <c r="GS80" s="179"/>
      <c r="GU80" s="179"/>
      <c r="GW80" s="179"/>
      <c r="GY80" s="179"/>
      <c r="GZ80" s="179"/>
      <c r="HB80" s="226"/>
      <c r="HD80" s="179"/>
      <c r="HF80" s="179"/>
      <c r="HH80" s="179"/>
      <c r="HJ80" s="179"/>
      <c r="HK80" s="179"/>
      <c r="HM80" s="226"/>
      <c r="HO80" s="179"/>
      <c r="HQ80" s="179"/>
      <c r="HS80" s="179"/>
      <c r="HU80" s="179"/>
      <c r="HV80" s="179"/>
      <c r="HX80" s="226"/>
      <c r="HZ80" s="179"/>
      <c r="IB80" s="179"/>
      <c r="ID80" s="179"/>
      <c r="IF80" s="179"/>
      <c r="IG80" s="179"/>
      <c r="II80" s="226"/>
      <c r="IK80" s="179"/>
      <c r="IM80" s="179"/>
      <c r="IO80" s="179"/>
      <c r="IQ80" s="179"/>
      <c r="IR80" s="179"/>
      <c r="IT80" s="226"/>
      <c r="IV80" s="179"/>
    </row>
    <row r="81" spans="1:256" s="207" customFormat="1" ht="26.25" customHeight="1" x14ac:dyDescent="0.25">
      <c r="A81" s="200">
        <v>2005</v>
      </c>
      <c r="B81" s="201" t="s">
        <v>73</v>
      </c>
      <c r="C81" s="202"/>
      <c r="D81" s="202" t="s">
        <v>74</v>
      </c>
      <c r="E81" s="202"/>
      <c r="F81" s="202" t="s">
        <v>75</v>
      </c>
      <c r="G81" s="202"/>
      <c r="H81" s="203" t="s">
        <v>76</v>
      </c>
      <c r="I81" s="204"/>
      <c r="J81" s="202" t="s">
        <v>77</v>
      </c>
      <c r="K81" s="205"/>
      <c r="L81" s="233"/>
      <c r="S81" s="234"/>
      <c r="T81" s="228"/>
      <c r="W81" s="233"/>
      <c r="AD81" s="234"/>
      <c r="AE81" s="228"/>
      <c r="AH81" s="233"/>
      <c r="AO81" s="234"/>
      <c r="AP81" s="228"/>
      <c r="AS81" s="233"/>
      <c r="AZ81" s="234"/>
      <c r="BA81" s="228"/>
      <c r="BD81" s="233"/>
      <c r="BK81" s="234"/>
      <c r="BL81" s="228"/>
      <c r="BO81" s="233"/>
      <c r="BV81" s="234"/>
      <c r="BW81" s="228"/>
      <c r="BZ81" s="233"/>
      <c r="CG81" s="234"/>
      <c r="CH81" s="228"/>
      <c r="CK81" s="233"/>
      <c r="CR81" s="234"/>
      <c r="CS81" s="228"/>
      <c r="CV81" s="233"/>
      <c r="DC81" s="234"/>
      <c r="DD81" s="228"/>
      <c r="DG81" s="233"/>
      <c r="DN81" s="234"/>
      <c r="DO81" s="228"/>
      <c r="DR81" s="233"/>
      <c r="DY81" s="234"/>
      <c r="DZ81" s="228"/>
      <c r="EC81" s="233"/>
      <c r="EJ81" s="234"/>
      <c r="EK81" s="228"/>
      <c r="EN81" s="233"/>
      <c r="EU81" s="234"/>
      <c r="EV81" s="228"/>
      <c r="EY81" s="233"/>
      <c r="FF81" s="234"/>
      <c r="FG81" s="228"/>
      <c r="FJ81" s="233"/>
      <c r="FQ81" s="234"/>
      <c r="FR81" s="228"/>
      <c r="FU81" s="233"/>
      <c r="GB81" s="234"/>
      <c r="GC81" s="228"/>
      <c r="GF81" s="233"/>
      <c r="GM81" s="234"/>
      <c r="GN81" s="228"/>
      <c r="GQ81" s="233"/>
      <c r="GX81" s="234"/>
      <c r="GY81" s="228"/>
      <c r="HB81" s="233"/>
      <c r="HI81" s="234"/>
      <c r="HJ81" s="228"/>
      <c r="HM81" s="233"/>
      <c r="HT81" s="234"/>
      <c r="HU81" s="228"/>
      <c r="HX81" s="233"/>
      <c r="IE81" s="234"/>
      <c r="IF81" s="228"/>
      <c r="II81" s="233"/>
      <c r="IP81" s="234"/>
      <c r="IQ81" s="228"/>
      <c r="IT81" s="233"/>
    </row>
    <row r="82" spans="1:256" x14ac:dyDescent="0.25">
      <c r="A82" s="208" t="s">
        <v>78</v>
      </c>
      <c r="B82" s="209">
        <v>1107803</v>
      </c>
      <c r="C82" s="210">
        <f>B82/B$85</f>
        <v>5.7453452871596498E-2</v>
      </c>
      <c r="D82" s="211">
        <v>110195</v>
      </c>
      <c r="E82" s="210">
        <f>D82/D$85</f>
        <v>5.5721409839906942E-3</v>
      </c>
      <c r="F82" s="229" t="s">
        <v>79</v>
      </c>
      <c r="G82" s="212" t="s">
        <v>79</v>
      </c>
      <c r="H82" s="211">
        <v>159683</v>
      </c>
      <c r="I82" s="210">
        <f>H82/H$85</f>
        <v>5.5585627514368692E-2</v>
      </c>
      <c r="J82" s="211">
        <v>1377681</v>
      </c>
      <c r="K82" s="213">
        <v>2.1765978082651728E-2</v>
      </c>
      <c r="L82" s="226"/>
      <c r="M82" s="179"/>
      <c r="N82" s="215"/>
      <c r="O82" s="179"/>
      <c r="P82" s="215"/>
      <c r="Q82" s="179"/>
      <c r="R82" s="215"/>
      <c r="S82" s="179"/>
      <c r="T82" s="215"/>
      <c r="U82" s="179"/>
      <c r="V82" s="215"/>
      <c r="W82" s="226"/>
      <c r="X82" s="179"/>
      <c r="Y82" s="215"/>
      <c r="Z82" s="179"/>
      <c r="AA82" s="215"/>
      <c r="AB82" s="179"/>
      <c r="AC82" s="215"/>
      <c r="AD82" s="179"/>
      <c r="AE82" s="215"/>
      <c r="AF82" s="179"/>
      <c r="AG82" s="215"/>
      <c r="AH82" s="226"/>
      <c r="AI82" s="179"/>
      <c r="AJ82" s="215"/>
      <c r="AK82" s="179"/>
      <c r="AL82" s="215"/>
      <c r="AM82" s="179"/>
      <c r="AN82" s="215"/>
      <c r="AO82" s="179"/>
      <c r="AP82" s="215"/>
      <c r="AQ82" s="179"/>
      <c r="AR82" s="215"/>
      <c r="AS82" s="226"/>
      <c r="AT82" s="179"/>
      <c r="AU82" s="215"/>
      <c r="AV82" s="179"/>
      <c r="AW82" s="215"/>
      <c r="AX82" s="179"/>
      <c r="AY82" s="215"/>
      <c r="AZ82" s="179"/>
      <c r="BA82" s="215"/>
      <c r="BB82" s="179"/>
      <c r="BC82" s="215"/>
      <c r="BD82" s="226"/>
      <c r="BE82" s="179"/>
      <c r="BF82" s="215"/>
      <c r="BG82" s="179"/>
      <c r="BH82" s="215"/>
      <c r="BI82" s="179"/>
      <c r="BJ82" s="215"/>
      <c r="BK82" s="179"/>
      <c r="BL82" s="215"/>
      <c r="BM82" s="179"/>
      <c r="BN82" s="215"/>
      <c r="BO82" s="226"/>
      <c r="BP82" s="179"/>
      <c r="BQ82" s="215"/>
      <c r="BR82" s="179"/>
      <c r="BS82" s="215"/>
      <c r="BT82" s="179"/>
      <c r="BU82" s="215"/>
      <c r="BV82" s="179"/>
      <c r="BW82" s="215"/>
      <c r="BX82" s="179"/>
      <c r="BY82" s="215"/>
      <c r="BZ82" s="226"/>
      <c r="CA82" s="179"/>
      <c r="CB82" s="215"/>
      <c r="CC82" s="179"/>
      <c r="CD82" s="215"/>
      <c r="CE82" s="179"/>
      <c r="CF82" s="215"/>
      <c r="CG82" s="179"/>
      <c r="CH82" s="215"/>
      <c r="CI82" s="179"/>
      <c r="CJ82" s="215"/>
      <c r="CK82" s="226"/>
      <c r="CL82" s="179"/>
      <c r="CM82" s="215"/>
      <c r="CN82" s="179"/>
      <c r="CO82" s="215"/>
      <c r="CP82" s="179"/>
      <c r="CQ82" s="215"/>
      <c r="CR82" s="179"/>
      <c r="CS82" s="215"/>
      <c r="CT82" s="179"/>
      <c r="CU82" s="215"/>
      <c r="CV82" s="226"/>
      <c r="CW82" s="179"/>
      <c r="CX82" s="215"/>
      <c r="CY82" s="179"/>
      <c r="CZ82" s="215"/>
      <c r="DA82" s="179"/>
      <c r="DB82" s="215"/>
      <c r="DC82" s="179"/>
      <c r="DD82" s="215"/>
      <c r="DE82" s="179"/>
      <c r="DF82" s="215"/>
      <c r="DG82" s="226"/>
      <c r="DH82" s="179"/>
      <c r="DI82" s="215"/>
      <c r="DJ82" s="179"/>
      <c r="DK82" s="215"/>
      <c r="DL82" s="179"/>
      <c r="DM82" s="215"/>
      <c r="DN82" s="179"/>
      <c r="DO82" s="215"/>
      <c r="DP82" s="179"/>
      <c r="DQ82" s="215"/>
      <c r="DR82" s="226"/>
      <c r="DS82" s="179"/>
      <c r="DT82" s="215"/>
      <c r="DU82" s="179"/>
      <c r="DV82" s="215"/>
      <c r="DW82" s="179"/>
      <c r="DX82" s="215"/>
      <c r="DY82" s="179"/>
      <c r="DZ82" s="215"/>
      <c r="EA82" s="179"/>
      <c r="EB82" s="215"/>
      <c r="EC82" s="226"/>
      <c r="ED82" s="179"/>
      <c r="EE82" s="215"/>
      <c r="EF82" s="179"/>
      <c r="EG82" s="215"/>
      <c r="EH82" s="179"/>
      <c r="EI82" s="215"/>
      <c r="EJ82" s="179"/>
      <c r="EK82" s="215"/>
      <c r="EL82" s="179"/>
      <c r="EM82" s="215"/>
      <c r="EN82" s="226"/>
      <c r="EO82" s="179"/>
      <c r="EP82" s="215"/>
      <c r="EQ82" s="179"/>
      <c r="ER82" s="215"/>
      <c r="ES82" s="179"/>
      <c r="ET82" s="215"/>
      <c r="EU82" s="179"/>
      <c r="EV82" s="215"/>
      <c r="EW82" s="179"/>
      <c r="EX82" s="215"/>
      <c r="EY82" s="226"/>
      <c r="EZ82" s="179"/>
      <c r="FA82" s="215"/>
      <c r="FB82" s="179"/>
      <c r="FC82" s="215"/>
      <c r="FD82" s="179"/>
      <c r="FE82" s="215"/>
      <c r="FF82" s="179"/>
      <c r="FG82" s="215"/>
      <c r="FH82" s="179"/>
      <c r="FI82" s="215"/>
      <c r="FJ82" s="226"/>
      <c r="FK82" s="179"/>
      <c r="FL82" s="215"/>
      <c r="FM82" s="179"/>
      <c r="FN82" s="215"/>
      <c r="FO82" s="179"/>
      <c r="FP82" s="215"/>
      <c r="FQ82" s="179"/>
      <c r="FR82" s="215"/>
      <c r="FS82" s="179"/>
      <c r="FT82" s="215"/>
      <c r="FU82" s="226"/>
      <c r="FV82" s="179"/>
      <c r="FW82" s="215"/>
      <c r="FX82" s="179"/>
      <c r="FY82" s="215"/>
      <c r="FZ82" s="179"/>
      <c r="GA82" s="215"/>
      <c r="GB82" s="179"/>
      <c r="GC82" s="215"/>
      <c r="GD82" s="179"/>
      <c r="GE82" s="215"/>
      <c r="GF82" s="226"/>
      <c r="GG82" s="179"/>
      <c r="GH82" s="215"/>
      <c r="GI82" s="179"/>
      <c r="GJ82" s="215"/>
      <c r="GK82" s="179"/>
      <c r="GL82" s="215"/>
      <c r="GM82" s="179"/>
      <c r="GN82" s="215"/>
      <c r="GO82" s="179"/>
      <c r="GP82" s="215"/>
      <c r="GQ82" s="226"/>
      <c r="GR82" s="179"/>
      <c r="GS82" s="215"/>
      <c r="GT82" s="179"/>
      <c r="GU82" s="215"/>
      <c r="GV82" s="179"/>
      <c r="GW82" s="215"/>
      <c r="GX82" s="179"/>
      <c r="GY82" s="215"/>
      <c r="GZ82" s="179"/>
      <c r="HA82" s="215"/>
      <c r="HB82" s="226"/>
      <c r="HC82" s="179"/>
      <c r="HD82" s="215"/>
      <c r="HE82" s="179"/>
      <c r="HF82" s="215"/>
      <c r="HG82" s="179"/>
      <c r="HH82" s="215"/>
      <c r="HI82" s="179"/>
      <c r="HJ82" s="215"/>
      <c r="HK82" s="179"/>
      <c r="HL82" s="215"/>
      <c r="HM82" s="226"/>
      <c r="HN82" s="179"/>
      <c r="HO82" s="215"/>
      <c r="HP82" s="179"/>
      <c r="HQ82" s="215"/>
      <c r="HR82" s="179"/>
      <c r="HS82" s="215"/>
      <c r="HT82" s="179"/>
      <c r="HU82" s="215"/>
      <c r="HV82" s="179"/>
      <c r="HW82" s="215"/>
      <c r="HX82" s="226"/>
      <c r="HY82" s="179"/>
      <c r="HZ82" s="215"/>
      <c r="IA82" s="179"/>
      <c r="IB82" s="215"/>
      <c r="IC82" s="179"/>
      <c r="ID82" s="215"/>
      <c r="IE82" s="179"/>
      <c r="IF82" s="215"/>
      <c r="IG82" s="179"/>
      <c r="IH82" s="215"/>
      <c r="II82" s="226"/>
      <c r="IJ82" s="179"/>
      <c r="IK82" s="215"/>
      <c r="IL82" s="179"/>
      <c r="IM82" s="215"/>
      <c r="IN82" s="179"/>
      <c r="IO82" s="215"/>
      <c r="IP82" s="179"/>
      <c r="IQ82" s="215"/>
      <c r="IR82" s="179"/>
      <c r="IS82" s="215"/>
      <c r="IT82" s="226"/>
      <c r="IU82" s="179"/>
      <c r="IV82" s="215"/>
    </row>
    <row r="83" spans="1:256" x14ac:dyDescent="0.25">
      <c r="A83" s="208" t="s">
        <v>81</v>
      </c>
      <c r="B83" s="227">
        <v>316611</v>
      </c>
      <c r="C83" s="215">
        <f t="shared" ref="C83:E85" si="18">B83/B$85</f>
        <v>1.6420243641810897E-2</v>
      </c>
      <c r="D83" s="179">
        <v>292646</v>
      </c>
      <c r="E83" s="215">
        <f t="shared" si="18"/>
        <v>1.4797992380788065E-2</v>
      </c>
      <c r="F83" s="179">
        <v>8763255</v>
      </c>
      <c r="G83" s="215">
        <f>F83/F$85</f>
        <v>0.41017624052937268</v>
      </c>
      <c r="H83" s="214" t="s">
        <v>79</v>
      </c>
      <c r="I83" s="214" t="s">
        <v>79</v>
      </c>
      <c r="J83" s="179">
        <v>9372512</v>
      </c>
      <c r="K83" s="216">
        <v>0.14807628962828862</v>
      </c>
      <c r="L83" s="226"/>
      <c r="M83" s="179"/>
      <c r="N83" s="215"/>
      <c r="O83" s="179"/>
      <c r="P83" s="215"/>
      <c r="Q83" s="179"/>
      <c r="R83" s="215"/>
      <c r="S83" s="214"/>
      <c r="T83" s="214"/>
      <c r="U83" s="179"/>
      <c r="V83" s="215"/>
      <c r="W83" s="226"/>
      <c r="X83" s="179"/>
      <c r="Y83" s="215"/>
      <c r="Z83" s="179"/>
      <c r="AA83" s="215"/>
      <c r="AB83" s="179"/>
      <c r="AC83" s="215"/>
      <c r="AD83" s="214"/>
      <c r="AE83" s="214"/>
      <c r="AF83" s="179"/>
      <c r="AG83" s="215"/>
      <c r="AH83" s="226"/>
      <c r="AI83" s="179"/>
      <c r="AJ83" s="215"/>
      <c r="AK83" s="179"/>
      <c r="AL83" s="215"/>
      <c r="AM83" s="179"/>
      <c r="AN83" s="215"/>
      <c r="AO83" s="214"/>
      <c r="AP83" s="214"/>
      <c r="AQ83" s="179"/>
      <c r="AR83" s="215"/>
      <c r="AS83" s="226"/>
      <c r="AT83" s="179"/>
      <c r="AU83" s="215"/>
      <c r="AV83" s="179"/>
      <c r="AW83" s="215"/>
      <c r="AX83" s="179"/>
      <c r="AY83" s="215"/>
      <c r="AZ83" s="214"/>
      <c r="BA83" s="214"/>
      <c r="BB83" s="179"/>
      <c r="BC83" s="215"/>
      <c r="BD83" s="226"/>
      <c r="BE83" s="179"/>
      <c r="BF83" s="215"/>
      <c r="BG83" s="179"/>
      <c r="BH83" s="215"/>
      <c r="BI83" s="179"/>
      <c r="BJ83" s="215"/>
      <c r="BK83" s="214"/>
      <c r="BL83" s="214"/>
      <c r="BM83" s="179"/>
      <c r="BN83" s="215"/>
      <c r="BO83" s="226"/>
      <c r="BP83" s="179"/>
      <c r="BQ83" s="215"/>
      <c r="BR83" s="179"/>
      <c r="BS83" s="215"/>
      <c r="BT83" s="179"/>
      <c r="BU83" s="215"/>
      <c r="BV83" s="214"/>
      <c r="BW83" s="214"/>
      <c r="BX83" s="179"/>
      <c r="BY83" s="215"/>
      <c r="BZ83" s="226"/>
      <c r="CA83" s="179"/>
      <c r="CB83" s="215"/>
      <c r="CC83" s="179"/>
      <c r="CD83" s="215"/>
      <c r="CE83" s="179"/>
      <c r="CF83" s="215"/>
      <c r="CG83" s="214"/>
      <c r="CH83" s="214"/>
      <c r="CI83" s="179"/>
      <c r="CJ83" s="215"/>
      <c r="CK83" s="226"/>
      <c r="CL83" s="179"/>
      <c r="CM83" s="215"/>
      <c r="CN83" s="179"/>
      <c r="CO83" s="215"/>
      <c r="CP83" s="179"/>
      <c r="CQ83" s="215"/>
      <c r="CR83" s="214"/>
      <c r="CS83" s="214"/>
      <c r="CT83" s="179"/>
      <c r="CU83" s="215"/>
      <c r="CV83" s="226"/>
      <c r="CW83" s="179"/>
      <c r="CX83" s="215"/>
      <c r="CY83" s="179"/>
      <c r="CZ83" s="215"/>
      <c r="DA83" s="179"/>
      <c r="DB83" s="215"/>
      <c r="DC83" s="214"/>
      <c r="DD83" s="214"/>
      <c r="DE83" s="179"/>
      <c r="DF83" s="215"/>
      <c r="DG83" s="226"/>
      <c r="DH83" s="179"/>
      <c r="DI83" s="215"/>
      <c r="DJ83" s="179"/>
      <c r="DK83" s="215"/>
      <c r="DL83" s="179"/>
      <c r="DM83" s="215"/>
      <c r="DN83" s="214"/>
      <c r="DO83" s="214"/>
      <c r="DP83" s="179"/>
      <c r="DQ83" s="215"/>
      <c r="DR83" s="226"/>
      <c r="DS83" s="179"/>
      <c r="DT83" s="215"/>
      <c r="DU83" s="179"/>
      <c r="DV83" s="215"/>
      <c r="DW83" s="179"/>
      <c r="DX83" s="215"/>
      <c r="DY83" s="214"/>
      <c r="DZ83" s="214"/>
      <c r="EA83" s="179"/>
      <c r="EB83" s="215"/>
      <c r="EC83" s="226"/>
      <c r="ED83" s="179"/>
      <c r="EE83" s="215"/>
      <c r="EF83" s="179"/>
      <c r="EG83" s="215"/>
      <c r="EH83" s="179"/>
      <c r="EI83" s="215"/>
      <c r="EJ83" s="214"/>
      <c r="EK83" s="214"/>
      <c r="EL83" s="179"/>
      <c r="EM83" s="215"/>
      <c r="EN83" s="226"/>
      <c r="EO83" s="179"/>
      <c r="EP83" s="215"/>
      <c r="EQ83" s="179"/>
      <c r="ER83" s="215"/>
      <c r="ES83" s="179"/>
      <c r="ET83" s="215"/>
      <c r="EU83" s="214"/>
      <c r="EV83" s="214"/>
      <c r="EW83" s="179"/>
      <c r="EX83" s="215"/>
      <c r="EY83" s="226"/>
      <c r="EZ83" s="179"/>
      <c r="FA83" s="215"/>
      <c r="FB83" s="179"/>
      <c r="FC83" s="215"/>
      <c r="FD83" s="179"/>
      <c r="FE83" s="215"/>
      <c r="FF83" s="214"/>
      <c r="FG83" s="214"/>
      <c r="FH83" s="179"/>
      <c r="FI83" s="215"/>
      <c r="FJ83" s="226"/>
      <c r="FK83" s="179"/>
      <c r="FL83" s="215"/>
      <c r="FM83" s="179"/>
      <c r="FN83" s="215"/>
      <c r="FO83" s="179"/>
      <c r="FP83" s="215"/>
      <c r="FQ83" s="214"/>
      <c r="FR83" s="214"/>
      <c r="FS83" s="179"/>
      <c r="FT83" s="215"/>
      <c r="FU83" s="226"/>
      <c r="FV83" s="179"/>
      <c r="FW83" s="215"/>
      <c r="FX83" s="179"/>
      <c r="FY83" s="215"/>
      <c r="FZ83" s="179"/>
      <c r="GA83" s="215"/>
      <c r="GB83" s="214"/>
      <c r="GC83" s="214"/>
      <c r="GD83" s="179"/>
      <c r="GE83" s="215"/>
      <c r="GF83" s="226"/>
      <c r="GG83" s="179"/>
      <c r="GH83" s="215"/>
      <c r="GI83" s="179"/>
      <c r="GJ83" s="215"/>
      <c r="GK83" s="179"/>
      <c r="GL83" s="215"/>
      <c r="GM83" s="214"/>
      <c r="GN83" s="214"/>
      <c r="GO83" s="179"/>
      <c r="GP83" s="215"/>
      <c r="GQ83" s="226"/>
      <c r="GR83" s="179"/>
      <c r="GS83" s="215"/>
      <c r="GT83" s="179"/>
      <c r="GU83" s="215"/>
      <c r="GV83" s="179"/>
      <c r="GW83" s="215"/>
      <c r="GX83" s="214"/>
      <c r="GY83" s="214"/>
      <c r="GZ83" s="179"/>
      <c r="HA83" s="215"/>
      <c r="HB83" s="226"/>
      <c r="HC83" s="179"/>
      <c r="HD83" s="215"/>
      <c r="HE83" s="179"/>
      <c r="HF83" s="215"/>
      <c r="HG83" s="179"/>
      <c r="HH83" s="215"/>
      <c r="HI83" s="214"/>
      <c r="HJ83" s="214"/>
      <c r="HK83" s="179"/>
      <c r="HL83" s="215"/>
      <c r="HM83" s="226"/>
      <c r="HN83" s="179"/>
      <c r="HO83" s="215"/>
      <c r="HP83" s="179"/>
      <c r="HQ83" s="215"/>
      <c r="HR83" s="179"/>
      <c r="HS83" s="215"/>
      <c r="HT83" s="214"/>
      <c r="HU83" s="214"/>
      <c r="HV83" s="179"/>
      <c r="HW83" s="215"/>
      <c r="HX83" s="226"/>
      <c r="HY83" s="179"/>
      <c r="HZ83" s="215"/>
      <c r="IA83" s="179"/>
      <c r="IB83" s="215"/>
      <c r="IC83" s="179"/>
      <c r="ID83" s="215"/>
      <c r="IE83" s="214"/>
      <c r="IF83" s="214"/>
      <c r="IG83" s="179"/>
      <c r="IH83" s="215"/>
      <c r="II83" s="226"/>
      <c r="IJ83" s="179"/>
      <c r="IK83" s="215"/>
      <c r="IL83" s="179"/>
      <c r="IM83" s="215"/>
      <c r="IN83" s="179"/>
      <c r="IO83" s="215"/>
      <c r="IP83" s="214"/>
      <c r="IQ83" s="214"/>
      <c r="IR83" s="179"/>
      <c r="IS83" s="215"/>
      <c r="IT83" s="226"/>
      <c r="IU83" s="179"/>
      <c r="IV83" s="215"/>
    </row>
    <row r="84" spans="1:256" x14ac:dyDescent="0.25">
      <c r="A84" s="208" t="s">
        <v>82</v>
      </c>
      <c r="B84" s="217">
        <v>17857334</v>
      </c>
      <c r="C84" s="215">
        <f t="shared" si="18"/>
        <v>0.92612630348659264</v>
      </c>
      <c r="D84" s="179">
        <v>19373220</v>
      </c>
      <c r="E84" s="215">
        <f t="shared" si="18"/>
        <v>0.97962986663522122</v>
      </c>
      <c r="F84" s="179">
        <v>12601354</v>
      </c>
      <c r="G84" s="215">
        <f>F84/F$85</f>
        <v>0.58982375947062737</v>
      </c>
      <c r="H84" s="179">
        <v>2713056</v>
      </c>
      <c r="I84" s="215">
        <f>H84/H$85</f>
        <v>0.94441437248563131</v>
      </c>
      <c r="J84" s="179">
        <v>52544964</v>
      </c>
      <c r="K84" s="216">
        <v>0.83015773228905965</v>
      </c>
      <c r="L84" s="226"/>
      <c r="M84" s="179"/>
      <c r="N84" s="215"/>
      <c r="O84" s="179"/>
      <c r="P84" s="215"/>
      <c r="Q84" s="179"/>
      <c r="R84" s="215"/>
      <c r="S84" s="179"/>
      <c r="T84" s="215"/>
      <c r="U84" s="179"/>
      <c r="V84" s="215"/>
      <c r="W84" s="226"/>
      <c r="X84" s="179"/>
      <c r="Y84" s="215"/>
      <c r="Z84" s="179"/>
      <c r="AA84" s="215"/>
      <c r="AB84" s="179"/>
      <c r="AC84" s="215"/>
      <c r="AD84" s="179"/>
      <c r="AE84" s="215"/>
      <c r="AF84" s="179"/>
      <c r="AG84" s="215"/>
      <c r="AH84" s="226"/>
      <c r="AI84" s="179"/>
      <c r="AJ84" s="215"/>
      <c r="AK84" s="179"/>
      <c r="AL84" s="215"/>
      <c r="AM84" s="179"/>
      <c r="AN84" s="215"/>
      <c r="AO84" s="179"/>
      <c r="AP84" s="215"/>
      <c r="AQ84" s="179"/>
      <c r="AR84" s="215"/>
      <c r="AS84" s="226"/>
      <c r="AT84" s="179"/>
      <c r="AU84" s="215"/>
      <c r="AV84" s="179"/>
      <c r="AW84" s="215"/>
      <c r="AX84" s="179"/>
      <c r="AY84" s="215"/>
      <c r="AZ84" s="179"/>
      <c r="BA84" s="215"/>
      <c r="BB84" s="179"/>
      <c r="BC84" s="215"/>
      <c r="BD84" s="226"/>
      <c r="BE84" s="179"/>
      <c r="BF84" s="215"/>
      <c r="BG84" s="179"/>
      <c r="BH84" s="215"/>
      <c r="BI84" s="179"/>
      <c r="BJ84" s="215"/>
      <c r="BK84" s="179"/>
      <c r="BL84" s="215"/>
      <c r="BM84" s="179"/>
      <c r="BN84" s="215"/>
      <c r="BO84" s="226"/>
      <c r="BP84" s="179"/>
      <c r="BQ84" s="215"/>
      <c r="BR84" s="179"/>
      <c r="BS84" s="215"/>
      <c r="BT84" s="179"/>
      <c r="BU84" s="215"/>
      <c r="BV84" s="179"/>
      <c r="BW84" s="215"/>
      <c r="BX84" s="179"/>
      <c r="BY84" s="215"/>
      <c r="BZ84" s="226"/>
      <c r="CA84" s="179"/>
      <c r="CB84" s="215"/>
      <c r="CC84" s="179"/>
      <c r="CD84" s="215"/>
      <c r="CE84" s="179"/>
      <c r="CF84" s="215"/>
      <c r="CG84" s="179"/>
      <c r="CH84" s="215"/>
      <c r="CI84" s="179"/>
      <c r="CJ84" s="215"/>
      <c r="CK84" s="226"/>
      <c r="CL84" s="179"/>
      <c r="CM84" s="215"/>
      <c r="CN84" s="179"/>
      <c r="CO84" s="215"/>
      <c r="CP84" s="179"/>
      <c r="CQ84" s="215"/>
      <c r="CR84" s="179"/>
      <c r="CS84" s="215"/>
      <c r="CT84" s="179"/>
      <c r="CU84" s="215"/>
      <c r="CV84" s="226"/>
      <c r="CW84" s="179"/>
      <c r="CX84" s="215"/>
      <c r="CY84" s="179"/>
      <c r="CZ84" s="215"/>
      <c r="DA84" s="179"/>
      <c r="DB84" s="215"/>
      <c r="DC84" s="179"/>
      <c r="DD84" s="215"/>
      <c r="DE84" s="179"/>
      <c r="DF84" s="215"/>
      <c r="DG84" s="226"/>
      <c r="DH84" s="179"/>
      <c r="DI84" s="215"/>
      <c r="DJ84" s="179"/>
      <c r="DK84" s="215"/>
      <c r="DL84" s="179"/>
      <c r="DM84" s="215"/>
      <c r="DN84" s="179"/>
      <c r="DO84" s="215"/>
      <c r="DP84" s="179"/>
      <c r="DQ84" s="215"/>
      <c r="DR84" s="226"/>
      <c r="DS84" s="179"/>
      <c r="DT84" s="215"/>
      <c r="DU84" s="179"/>
      <c r="DV84" s="215"/>
      <c r="DW84" s="179"/>
      <c r="DX84" s="215"/>
      <c r="DY84" s="179"/>
      <c r="DZ84" s="215"/>
      <c r="EA84" s="179"/>
      <c r="EB84" s="215"/>
      <c r="EC84" s="226"/>
      <c r="ED84" s="179"/>
      <c r="EE84" s="215"/>
      <c r="EF84" s="179"/>
      <c r="EG84" s="215"/>
      <c r="EH84" s="179"/>
      <c r="EI84" s="215"/>
      <c r="EJ84" s="179"/>
      <c r="EK84" s="215"/>
      <c r="EL84" s="179"/>
      <c r="EM84" s="215"/>
      <c r="EN84" s="226"/>
      <c r="EO84" s="179"/>
      <c r="EP84" s="215"/>
      <c r="EQ84" s="179"/>
      <c r="ER84" s="215"/>
      <c r="ES84" s="179"/>
      <c r="ET84" s="215"/>
      <c r="EU84" s="179"/>
      <c r="EV84" s="215"/>
      <c r="EW84" s="179"/>
      <c r="EX84" s="215"/>
      <c r="EY84" s="226"/>
      <c r="EZ84" s="179"/>
      <c r="FA84" s="215"/>
      <c r="FB84" s="179"/>
      <c r="FC84" s="215"/>
      <c r="FD84" s="179"/>
      <c r="FE84" s="215"/>
      <c r="FF84" s="179"/>
      <c r="FG84" s="215"/>
      <c r="FH84" s="179"/>
      <c r="FI84" s="215"/>
      <c r="FJ84" s="226"/>
      <c r="FK84" s="179"/>
      <c r="FL84" s="215"/>
      <c r="FM84" s="179"/>
      <c r="FN84" s="215"/>
      <c r="FO84" s="179"/>
      <c r="FP84" s="215"/>
      <c r="FQ84" s="179"/>
      <c r="FR84" s="215"/>
      <c r="FS84" s="179"/>
      <c r="FT84" s="215"/>
      <c r="FU84" s="226"/>
      <c r="FV84" s="179"/>
      <c r="FW84" s="215"/>
      <c r="FX84" s="179"/>
      <c r="FY84" s="215"/>
      <c r="FZ84" s="179"/>
      <c r="GA84" s="215"/>
      <c r="GB84" s="179"/>
      <c r="GC84" s="215"/>
      <c r="GD84" s="179"/>
      <c r="GE84" s="215"/>
      <c r="GF84" s="226"/>
      <c r="GG84" s="179"/>
      <c r="GH84" s="215"/>
      <c r="GI84" s="179"/>
      <c r="GJ84" s="215"/>
      <c r="GK84" s="179"/>
      <c r="GL84" s="215"/>
      <c r="GM84" s="179"/>
      <c r="GN84" s="215"/>
      <c r="GO84" s="179"/>
      <c r="GP84" s="215"/>
      <c r="GQ84" s="226"/>
      <c r="GR84" s="179"/>
      <c r="GS84" s="215"/>
      <c r="GT84" s="179"/>
      <c r="GU84" s="215"/>
      <c r="GV84" s="179"/>
      <c r="GW84" s="215"/>
      <c r="GX84" s="179"/>
      <c r="GY84" s="215"/>
      <c r="GZ84" s="179"/>
      <c r="HA84" s="215"/>
      <c r="HB84" s="226"/>
      <c r="HC84" s="179"/>
      <c r="HD84" s="215"/>
      <c r="HE84" s="179"/>
      <c r="HF84" s="215"/>
      <c r="HG84" s="179"/>
      <c r="HH84" s="215"/>
      <c r="HI84" s="179"/>
      <c r="HJ84" s="215"/>
      <c r="HK84" s="179"/>
      <c r="HL84" s="215"/>
      <c r="HM84" s="226"/>
      <c r="HN84" s="179"/>
      <c r="HO84" s="215"/>
      <c r="HP84" s="179"/>
      <c r="HQ84" s="215"/>
      <c r="HR84" s="179"/>
      <c r="HS84" s="215"/>
      <c r="HT84" s="179"/>
      <c r="HU84" s="215"/>
      <c r="HV84" s="179"/>
      <c r="HW84" s="215"/>
      <c r="HX84" s="226"/>
      <c r="HY84" s="179"/>
      <c r="HZ84" s="215"/>
      <c r="IA84" s="179"/>
      <c r="IB84" s="215"/>
      <c r="IC84" s="179"/>
      <c r="ID84" s="215"/>
      <c r="IE84" s="179"/>
      <c r="IF84" s="215"/>
      <c r="IG84" s="179"/>
      <c r="IH84" s="215"/>
      <c r="II84" s="226"/>
      <c r="IJ84" s="179"/>
      <c r="IK84" s="215"/>
      <c r="IL84" s="179"/>
      <c r="IM84" s="215"/>
      <c r="IN84" s="179"/>
      <c r="IO84" s="215"/>
      <c r="IP84" s="179"/>
      <c r="IQ84" s="215"/>
      <c r="IR84" s="179"/>
      <c r="IS84" s="215"/>
      <c r="IT84" s="226"/>
      <c r="IU84" s="179"/>
      <c r="IV84" s="215"/>
    </row>
    <row r="85" spans="1:256" x14ac:dyDescent="0.25">
      <c r="A85" s="219" t="s">
        <v>83</v>
      </c>
      <c r="B85" s="227">
        <v>19281748</v>
      </c>
      <c r="C85" s="210">
        <f t="shared" si="18"/>
        <v>1</v>
      </c>
      <c r="D85" s="211">
        <v>19776061</v>
      </c>
      <c r="E85" s="210">
        <f t="shared" si="18"/>
        <v>1</v>
      </c>
      <c r="F85" s="211">
        <v>21364609</v>
      </c>
      <c r="G85" s="210">
        <f>F85/F$85</f>
        <v>1</v>
      </c>
      <c r="H85" s="221">
        <v>2872739</v>
      </c>
      <c r="I85" s="220">
        <f>H85/H$85</f>
        <v>1</v>
      </c>
      <c r="J85" s="221">
        <v>63295157</v>
      </c>
      <c r="K85" s="213">
        <v>1</v>
      </c>
      <c r="L85" s="226"/>
      <c r="M85" s="179"/>
      <c r="N85" s="215"/>
      <c r="O85" s="179"/>
      <c r="P85" s="215"/>
      <c r="Q85" s="179"/>
      <c r="R85" s="215"/>
      <c r="S85" s="179"/>
      <c r="T85" s="215"/>
      <c r="U85" s="179"/>
      <c r="V85" s="215"/>
      <c r="W85" s="226"/>
      <c r="X85" s="179"/>
      <c r="Y85" s="215"/>
      <c r="Z85" s="179"/>
      <c r="AA85" s="215"/>
      <c r="AB85" s="179"/>
      <c r="AC85" s="215"/>
      <c r="AD85" s="179"/>
      <c r="AE85" s="215"/>
      <c r="AF85" s="179"/>
      <c r="AG85" s="215"/>
      <c r="AH85" s="226"/>
      <c r="AI85" s="179"/>
      <c r="AJ85" s="215"/>
      <c r="AK85" s="179"/>
      <c r="AL85" s="215"/>
      <c r="AM85" s="179"/>
      <c r="AN85" s="215"/>
      <c r="AO85" s="179"/>
      <c r="AP85" s="215"/>
      <c r="AQ85" s="179"/>
      <c r="AR85" s="215"/>
      <c r="AS85" s="226"/>
      <c r="AT85" s="179"/>
      <c r="AU85" s="215"/>
      <c r="AV85" s="179"/>
      <c r="AW85" s="215"/>
      <c r="AX85" s="179"/>
      <c r="AY85" s="215"/>
      <c r="AZ85" s="179"/>
      <c r="BA85" s="215"/>
      <c r="BB85" s="179"/>
      <c r="BC85" s="215"/>
      <c r="BD85" s="226"/>
      <c r="BE85" s="179"/>
      <c r="BF85" s="215"/>
      <c r="BG85" s="179"/>
      <c r="BH85" s="215"/>
      <c r="BI85" s="179"/>
      <c r="BJ85" s="215"/>
      <c r="BK85" s="179"/>
      <c r="BL85" s="215"/>
      <c r="BM85" s="179"/>
      <c r="BN85" s="215"/>
      <c r="BO85" s="226"/>
      <c r="BP85" s="179"/>
      <c r="BQ85" s="215"/>
      <c r="BR85" s="179"/>
      <c r="BS85" s="215"/>
      <c r="BT85" s="179"/>
      <c r="BU85" s="215"/>
      <c r="BV85" s="179"/>
      <c r="BW85" s="215"/>
      <c r="BX85" s="179"/>
      <c r="BY85" s="215"/>
      <c r="BZ85" s="226"/>
      <c r="CA85" s="179"/>
      <c r="CB85" s="215"/>
      <c r="CC85" s="179"/>
      <c r="CD85" s="215"/>
      <c r="CE85" s="179"/>
      <c r="CF85" s="215"/>
      <c r="CG85" s="179"/>
      <c r="CH85" s="215"/>
      <c r="CI85" s="179"/>
      <c r="CJ85" s="215"/>
      <c r="CK85" s="226"/>
      <c r="CL85" s="179"/>
      <c r="CM85" s="215"/>
      <c r="CN85" s="179"/>
      <c r="CO85" s="215"/>
      <c r="CP85" s="179"/>
      <c r="CQ85" s="215"/>
      <c r="CR85" s="179"/>
      <c r="CS85" s="215"/>
      <c r="CT85" s="179"/>
      <c r="CU85" s="215"/>
      <c r="CV85" s="226"/>
      <c r="CW85" s="179"/>
      <c r="CX85" s="215"/>
      <c r="CY85" s="179"/>
      <c r="CZ85" s="215"/>
      <c r="DA85" s="179"/>
      <c r="DB85" s="215"/>
      <c r="DC85" s="179"/>
      <c r="DD85" s="215"/>
      <c r="DE85" s="179"/>
      <c r="DF85" s="215"/>
      <c r="DG85" s="226"/>
      <c r="DH85" s="179"/>
      <c r="DI85" s="215"/>
      <c r="DJ85" s="179"/>
      <c r="DK85" s="215"/>
      <c r="DL85" s="179"/>
      <c r="DM85" s="215"/>
      <c r="DN85" s="179"/>
      <c r="DO85" s="215"/>
      <c r="DP85" s="179"/>
      <c r="DQ85" s="215"/>
      <c r="DR85" s="226"/>
      <c r="DS85" s="179"/>
      <c r="DT85" s="215"/>
      <c r="DU85" s="179"/>
      <c r="DV85" s="215"/>
      <c r="DW85" s="179"/>
      <c r="DX85" s="215"/>
      <c r="DY85" s="179"/>
      <c r="DZ85" s="215"/>
      <c r="EA85" s="179"/>
      <c r="EB85" s="215"/>
      <c r="EC85" s="226"/>
      <c r="ED85" s="179"/>
      <c r="EE85" s="215"/>
      <c r="EF85" s="179"/>
      <c r="EG85" s="215"/>
      <c r="EH85" s="179"/>
      <c r="EI85" s="215"/>
      <c r="EJ85" s="179"/>
      <c r="EK85" s="215"/>
      <c r="EL85" s="179"/>
      <c r="EM85" s="215"/>
      <c r="EN85" s="226"/>
      <c r="EO85" s="179"/>
      <c r="EP85" s="215"/>
      <c r="EQ85" s="179"/>
      <c r="ER85" s="215"/>
      <c r="ES85" s="179"/>
      <c r="ET85" s="215"/>
      <c r="EU85" s="179"/>
      <c r="EV85" s="215"/>
      <c r="EW85" s="179"/>
      <c r="EX85" s="215"/>
      <c r="EY85" s="226"/>
      <c r="EZ85" s="179"/>
      <c r="FA85" s="215"/>
      <c r="FB85" s="179"/>
      <c r="FC85" s="215"/>
      <c r="FD85" s="179"/>
      <c r="FE85" s="215"/>
      <c r="FF85" s="179"/>
      <c r="FG85" s="215"/>
      <c r="FH85" s="179"/>
      <c r="FI85" s="215"/>
      <c r="FJ85" s="226"/>
      <c r="FK85" s="179"/>
      <c r="FL85" s="215"/>
      <c r="FM85" s="179"/>
      <c r="FN85" s="215"/>
      <c r="FO85" s="179"/>
      <c r="FP85" s="215"/>
      <c r="FQ85" s="179"/>
      <c r="FR85" s="215"/>
      <c r="FS85" s="179"/>
      <c r="FT85" s="215"/>
      <c r="FU85" s="226"/>
      <c r="FV85" s="179"/>
      <c r="FW85" s="215"/>
      <c r="FX85" s="179"/>
      <c r="FY85" s="215"/>
      <c r="FZ85" s="179"/>
      <c r="GA85" s="215"/>
      <c r="GB85" s="179"/>
      <c r="GC85" s="215"/>
      <c r="GD85" s="179"/>
      <c r="GE85" s="215"/>
      <c r="GF85" s="226"/>
      <c r="GG85" s="179"/>
      <c r="GH85" s="215"/>
      <c r="GI85" s="179"/>
      <c r="GJ85" s="215"/>
      <c r="GK85" s="179"/>
      <c r="GL85" s="215"/>
      <c r="GM85" s="179"/>
      <c r="GN85" s="215"/>
      <c r="GO85" s="179"/>
      <c r="GP85" s="215"/>
      <c r="GQ85" s="226"/>
      <c r="GR85" s="179"/>
      <c r="GS85" s="215"/>
      <c r="GT85" s="179"/>
      <c r="GU85" s="215"/>
      <c r="GV85" s="179"/>
      <c r="GW85" s="215"/>
      <c r="GX85" s="179"/>
      <c r="GY85" s="215"/>
      <c r="GZ85" s="179"/>
      <c r="HA85" s="215"/>
      <c r="HB85" s="226"/>
      <c r="HC85" s="179"/>
      <c r="HD85" s="215"/>
      <c r="HE85" s="179"/>
      <c r="HF85" s="215"/>
      <c r="HG85" s="179"/>
      <c r="HH85" s="215"/>
      <c r="HI85" s="179"/>
      <c r="HJ85" s="215"/>
      <c r="HK85" s="179"/>
      <c r="HL85" s="215"/>
      <c r="HM85" s="226"/>
      <c r="HN85" s="179"/>
      <c r="HO85" s="215"/>
      <c r="HP85" s="179"/>
      <c r="HQ85" s="215"/>
      <c r="HR85" s="179"/>
      <c r="HS85" s="215"/>
      <c r="HT85" s="179"/>
      <c r="HU85" s="215"/>
      <c r="HV85" s="179"/>
      <c r="HW85" s="215"/>
      <c r="HX85" s="226"/>
      <c r="HY85" s="179"/>
      <c r="HZ85" s="215"/>
      <c r="IA85" s="179"/>
      <c r="IB85" s="215"/>
      <c r="IC85" s="179"/>
      <c r="ID85" s="215"/>
      <c r="IE85" s="179"/>
      <c r="IF85" s="215"/>
      <c r="IG85" s="179"/>
      <c r="IH85" s="215"/>
      <c r="II85" s="226"/>
      <c r="IJ85" s="179"/>
      <c r="IK85" s="215"/>
      <c r="IL85" s="179"/>
      <c r="IM85" s="215"/>
      <c r="IN85" s="179"/>
      <c r="IO85" s="215"/>
      <c r="IP85" s="179"/>
      <c r="IQ85" s="215"/>
      <c r="IR85" s="179"/>
      <c r="IS85" s="215"/>
      <c r="IT85" s="226"/>
      <c r="IU85" s="179"/>
      <c r="IV85" s="215"/>
    </row>
    <row r="86" spans="1:256" s="207" customFormat="1" ht="6.75" customHeight="1" x14ac:dyDescent="0.25">
      <c r="A86" s="235"/>
      <c r="B86" s="201"/>
      <c r="C86" s="202"/>
      <c r="D86" s="202"/>
      <c r="E86" s="202"/>
      <c r="F86" s="202"/>
      <c r="G86" s="202"/>
      <c r="H86" s="203"/>
      <c r="I86" s="204"/>
      <c r="J86" s="202"/>
      <c r="K86" s="205"/>
      <c r="L86" s="233"/>
      <c r="S86" s="234"/>
      <c r="T86" s="228"/>
      <c r="W86" s="233"/>
      <c r="AD86" s="234"/>
      <c r="AE86" s="228"/>
      <c r="AH86" s="233"/>
      <c r="AO86" s="234"/>
      <c r="AP86" s="228"/>
      <c r="AS86" s="233"/>
      <c r="AZ86" s="234"/>
      <c r="BA86" s="228"/>
      <c r="BD86" s="233"/>
      <c r="BK86" s="234"/>
      <c r="BL86" s="228"/>
      <c r="BO86" s="233"/>
      <c r="BV86" s="234"/>
      <c r="BW86" s="228"/>
      <c r="BZ86" s="233"/>
      <c r="CG86" s="234"/>
      <c r="CH86" s="228"/>
      <c r="CK86" s="233"/>
      <c r="CR86" s="234"/>
      <c r="CS86" s="228"/>
      <c r="CV86" s="233"/>
      <c r="DC86" s="234"/>
      <c r="DD86" s="228"/>
      <c r="DG86" s="233"/>
      <c r="DN86" s="234"/>
      <c r="DO86" s="228"/>
      <c r="DR86" s="233"/>
      <c r="DY86" s="234"/>
      <c r="DZ86" s="228"/>
      <c r="EC86" s="233"/>
      <c r="EJ86" s="234"/>
      <c r="EK86" s="228"/>
      <c r="EN86" s="233"/>
      <c r="EU86" s="234"/>
      <c r="EV86" s="228"/>
      <c r="EY86" s="233"/>
      <c r="FF86" s="234"/>
      <c r="FG86" s="228"/>
      <c r="FJ86" s="233"/>
      <c r="FQ86" s="234"/>
      <c r="FR86" s="228"/>
      <c r="FU86" s="233"/>
      <c r="GB86" s="234"/>
      <c r="GC86" s="228"/>
      <c r="GF86" s="233"/>
      <c r="GM86" s="234"/>
      <c r="GN86" s="228"/>
      <c r="GQ86" s="233"/>
      <c r="GX86" s="234"/>
      <c r="GY86" s="228"/>
      <c r="HB86" s="233"/>
      <c r="HI86" s="234"/>
      <c r="HJ86" s="228"/>
      <c r="HM86" s="233"/>
      <c r="HT86" s="234"/>
      <c r="HU86" s="228"/>
      <c r="HX86" s="233"/>
      <c r="IE86" s="234"/>
      <c r="IF86" s="228"/>
      <c r="II86" s="233"/>
      <c r="IP86" s="234"/>
      <c r="IQ86" s="228"/>
      <c r="IT86" s="233"/>
    </row>
    <row r="87" spans="1:256" s="207" customFormat="1" ht="26.25" customHeight="1" x14ac:dyDescent="0.25">
      <c r="A87" s="200">
        <v>2004</v>
      </c>
      <c r="B87" s="201" t="s">
        <v>73</v>
      </c>
      <c r="C87" s="202"/>
      <c r="D87" s="202" t="s">
        <v>74</v>
      </c>
      <c r="E87" s="202"/>
      <c r="F87" s="202" t="s">
        <v>75</v>
      </c>
      <c r="G87" s="202"/>
      <c r="H87" s="203" t="s">
        <v>76</v>
      </c>
      <c r="I87" s="204"/>
      <c r="J87" s="202" t="s">
        <v>77</v>
      </c>
      <c r="K87" s="205"/>
      <c r="L87" s="233"/>
      <c r="S87" s="234"/>
      <c r="T87" s="228"/>
      <c r="W87" s="233"/>
      <c r="AD87" s="234"/>
      <c r="AE87" s="228"/>
      <c r="AH87" s="233"/>
      <c r="AO87" s="234"/>
      <c r="AP87" s="228"/>
      <c r="AS87" s="233"/>
      <c r="AZ87" s="234"/>
      <c r="BA87" s="228"/>
      <c r="BD87" s="233"/>
      <c r="BK87" s="234"/>
      <c r="BL87" s="228"/>
      <c r="BO87" s="233"/>
      <c r="BV87" s="234"/>
      <c r="BW87" s="228"/>
      <c r="BZ87" s="233"/>
      <c r="CG87" s="234"/>
      <c r="CH87" s="228"/>
      <c r="CK87" s="233"/>
      <c r="CR87" s="234"/>
      <c r="CS87" s="228"/>
      <c r="CV87" s="233"/>
      <c r="DC87" s="234"/>
      <c r="DD87" s="228"/>
      <c r="DG87" s="233"/>
      <c r="DN87" s="234"/>
      <c r="DO87" s="228"/>
      <c r="DR87" s="233"/>
      <c r="DY87" s="234"/>
      <c r="DZ87" s="228"/>
      <c r="EC87" s="233"/>
      <c r="EJ87" s="234"/>
      <c r="EK87" s="228"/>
      <c r="EN87" s="233"/>
      <c r="EU87" s="234"/>
      <c r="EV87" s="228"/>
      <c r="EY87" s="233"/>
      <c r="FF87" s="234"/>
      <c r="FG87" s="228"/>
      <c r="FJ87" s="233"/>
      <c r="FQ87" s="234"/>
      <c r="FR87" s="228"/>
      <c r="FU87" s="233"/>
      <c r="GB87" s="234"/>
      <c r="GC87" s="228"/>
      <c r="GF87" s="233"/>
      <c r="GM87" s="234"/>
      <c r="GN87" s="228"/>
      <c r="GQ87" s="233"/>
      <c r="GX87" s="234"/>
      <c r="GY87" s="228"/>
      <c r="HB87" s="233"/>
      <c r="HI87" s="234"/>
      <c r="HJ87" s="228"/>
      <c r="HM87" s="233"/>
      <c r="HT87" s="234"/>
      <c r="HU87" s="228"/>
      <c r="HX87" s="233"/>
      <c r="IE87" s="234"/>
      <c r="IF87" s="228"/>
      <c r="II87" s="233"/>
      <c r="IP87" s="234"/>
      <c r="IQ87" s="228"/>
      <c r="IT87" s="233"/>
    </row>
    <row r="88" spans="1:256" x14ac:dyDescent="0.25">
      <c r="A88" s="208" t="s">
        <v>78</v>
      </c>
      <c r="B88" s="209">
        <v>936276</v>
      </c>
      <c r="C88" s="210">
        <f>B88/B$91</f>
        <v>4.6121197970083259E-2</v>
      </c>
      <c r="D88" s="211">
        <v>126185</v>
      </c>
      <c r="E88" s="210">
        <f>D88/D$91</f>
        <v>5.9457029650532983E-3</v>
      </c>
      <c r="F88" s="229" t="s">
        <v>79</v>
      </c>
      <c r="G88" s="212" t="s">
        <v>79</v>
      </c>
      <c r="H88" s="211">
        <v>195678</v>
      </c>
      <c r="I88" s="210">
        <f>H88/H$91</f>
        <v>7.1054970848572346E-2</v>
      </c>
      <c r="J88" s="211">
        <v>1258139</v>
      </c>
      <c r="K88" s="213">
        <v>1.9718640755243943E-2</v>
      </c>
      <c r="L88" s="226"/>
      <c r="M88" s="179"/>
      <c r="N88" s="215"/>
      <c r="O88" s="179"/>
      <c r="P88" s="215"/>
      <c r="Q88" s="179"/>
      <c r="R88" s="215"/>
      <c r="S88" s="179"/>
      <c r="T88" s="215"/>
      <c r="U88" s="179"/>
      <c r="V88" s="215"/>
      <c r="W88" s="226"/>
      <c r="X88" s="179"/>
      <c r="Y88" s="215"/>
      <c r="Z88" s="179"/>
      <c r="AA88" s="215"/>
      <c r="AB88" s="179"/>
      <c r="AC88" s="215"/>
      <c r="AD88" s="179"/>
      <c r="AE88" s="215"/>
      <c r="AF88" s="179"/>
      <c r="AG88" s="215"/>
      <c r="AH88" s="226"/>
      <c r="AI88" s="179"/>
      <c r="AJ88" s="215"/>
      <c r="AK88" s="179"/>
      <c r="AL88" s="215"/>
      <c r="AM88" s="179"/>
      <c r="AN88" s="215"/>
      <c r="AO88" s="179"/>
      <c r="AP88" s="215"/>
      <c r="AQ88" s="179"/>
      <c r="AR88" s="215"/>
      <c r="AS88" s="226"/>
      <c r="AT88" s="179"/>
      <c r="AU88" s="215"/>
      <c r="AV88" s="179"/>
      <c r="AW88" s="215"/>
      <c r="AX88" s="179"/>
      <c r="AY88" s="215"/>
      <c r="AZ88" s="179"/>
      <c r="BA88" s="215"/>
      <c r="BB88" s="179"/>
      <c r="BC88" s="215"/>
      <c r="BD88" s="226"/>
      <c r="BE88" s="179"/>
      <c r="BF88" s="215"/>
      <c r="BG88" s="179"/>
      <c r="BH88" s="215"/>
      <c r="BI88" s="179"/>
      <c r="BJ88" s="215"/>
      <c r="BK88" s="179"/>
      <c r="BL88" s="215"/>
      <c r="BM88" s="179"/>
      <c r="BN88" s="215"/>
      <c r="BO88" s="226"/>
      <c r="BP88" s="179"/>
      <c r="BQ88" s="215"/>
      <c r="BR88" s="179"/>
      <c r="BS88" s="215"/>
      <c r="BT88" s="179"/>
      <c r="BU88" s="215"/>
      <c r="BV88" s="179"/>
      <c r="BW88" s="215"/>
      <c r="BX88" s="179"/>
      <c r="BY88" s="215"/>
      <c r="BZ88" s="226"/>
      <c r="CA88" s="179"/>
      <c r="CB88" s="215"/>
      <c r="CC88" s="179"/>
      <c r="CD88" s="215"/>
      <c r="CE88" s="179"/>
      <c r="CF88" s="215"/>
      <c r="CG88" s="179"/>
      <c r="CH88" s="215"/>
      <c r="CI88" s="179"/>
      <c r="CJ88" s="215"/>
      <c r="CK88" s="226"/>
      <c r="CL88" s="179"/>
      <c r="CM88" s="215"/>
      <c r="CN88" s="179"/>
      <c r="CO88" s="215"/>
      <c r="CP88" s="179"/>
      <c r="CQ88" s="215"/>
      <c r="CR88" s="179"/>
      <c r="CS88" s="215"/>
      <c r="CT88" s="179"/>
      <c r="CU88" s="215"/>
      <c r="CV88" s="226"/>
      <c r="CW88" s="179"/>
      <c r="CX88" s="215"/>
      <c r="CY88" s="179"/>
      <c r="CZ88" s="215"/>
      <c r="DA88" s="179"/>
      <c r="DB88" s="215"/>
      <c r="DC88" s="179"/>
      <c r="DD88" s="215"/>
      <c r="DE88" s="179"/>
      <c r="DF88" s="215"/>
      <c r="DG88" s="226"/>
      <c r="DH88" s="179"/>
      <c r="DI88" s="215"/>
      <c r="DJ88" s="179"/>
      <c r="DK88" s="215"/>
      <c r="DL88" s="179"/>
      <c r="DM88" s="215"/>
      <c r="DN88" s="179"/>
      <c r="DO88" s="215"/>
      <c r="DP88" s="179"/>
      <c r="DQ88" s="215"/>
      <c r="DR88" s="226"/>
      <c r="DS88" s="179"/>
      <c r="DT88" s="215"/>
      <c r="DU88" s="179"/>
      <c r="DV88" s="215"/>
      <c r="DW88" s="179"/>
      <c r="DX88" s="215"/>
      <c r="DY88" s="179"/>
      <c r="DZ88" s="215"/>
      <c r="EA88" s="179"/>
      <c r="EB88" s="215"/>
      <c r="EC88" s="226"/>
      <c r="ED88" s="179"/>
      <c r="EE88" s="215"/>
      <c r="EF88" s="179"/>
      <c r="EG88" s="215"/>
      <c r="EH88" s="179"/>
      <c r="EI88" s="215"/>
      <c r="EJ88" s="179"/>
      <c r="EK88" s="215"/>
      <c r="EL88" s="179"/>
      <c r="EM88" s="215"/>
      <c r="EN88" s="226"/>
      <c r="EO88" s="179"/>
      <c r="EP88" s="215"/>
      <c r="EQ88" s="179"/>
      <c r="ER88" s="215"/>
      <c r="ES88" s="179"/>
      <c r="ET88" s="215"/>
      <c r="EU88" s="179"/>
      <c r="EV88" s="215"/>
      <c r="EW88" s="179"/>
      <c r="EX88" s="215"/>
      <c r="EY88" s="226"/>
      <c r="EZ88" s="179"/>
      <c r="FA88" s="215"/>
      <c r="FB88" s="179"/>
      <c r="FC88" s="215"/>
      <c r="FD88" s="179"/>
      <c r="FE88" s="215"/>
      <c r="FF88" s="179"/>
      <c r="FG88" s="215"/>
      <c r="FH88" s="179"/>
      <c r="FI88" s="215"/>
      <c r="FJ88" s="226"/>
      <c r="FK88" s="179"/>
      <c r="FL88" s="215"/>
      <c r="FM88" s="179"/>
      <c r="FN88" s="215"/>
      <c r="FO88" s="179"/>
      <c r="FP88" s="215"/>
      <c r="FQ88" s="179"/>
      <c r="FR88" s="215"/>
      <c r="FS88" s="179"/>
      <c r="FT88" s="215"/>
      <c r="FU88" s="226"/>
      <c r="FV88" s="179"/>
      <c r="FW88" s="215"/>
      <c r="FX88" s="179"/>
      <c r="FY88" s="215"/>
      <c r="FZ88" s="179"/>
      <c r="GA88" s="215"/>
      <c r="GB88" s="179"/>
      <c r="GC88" s="215"/>
      <c r="GD88" s="179"/>
      <c r="GE88" s="215"/>
      <c r="GF88" s="226"/>
      <c r="GG88" s="179"/>
      <c r="GH88" s="215"/>
      <c r="GI88" s="179"/>
      <c r="GJ88" s="215"/>
      <c r="GK88" s="179"/>
      <c r="GL88" s="215"/>
      <c r="GM88" s="179"/>
      <c r="GN88" s="215"/>
      <c r="GO88" s="179"/>
      <c r="GP88" s="215"/>
      <c r="GQ88" s="226"/>
      <c r="GR88" s="179"/>
      <c r="GS88" s="215"/>
      <c r="GT88" s="179"/>
      <c r="GU88" s="215"/>
      <c r="GV88" s="179"/>
      <c r="GW88" s="215"/>
      <c r="GX88" s="179"/>
      <c r="GY88" s="215"/>
      <c r="GZ88" s="179"/>
      <c r="HA88" s="215"/>
      <c r="HB88" s="226"/>
      <c r="HC88" s="179"/>
      <c r="HD88" s="215"/>
      <c r="HE88" s="179"/>
      <c r="HF88" s="215"/>
      <c r="HG88" s="179"/>
      <c r="HH88" s="215"/>
      <c r="HI88" s="179"/>
      <c r="HJ88" s="215"/>
      <c r="HK88" s="179"/>
      <c r="HL88" s="215"/>
      <c r="HM88" s="226"/>
      <c r="HN88" s="179"/>
      <c r="HO88" s="215"/>
      <c r="HP88" s="179"/>
      <c r="HQ88" s="215"/>
      <c r="HR88" s="179"/>
      <c r="HS88" s="215"/>
      <c r="HT88" s="179"/>
      <c r="HU88" s="215"/>
      <c r="HV88" s="179"/>
      <c r="HW88" s="215"/>
      <c r="HX88" s="226"/>
      <c r="HY88" s="179"/>
      <c r="HZ88" s="215"/>
      <c r="IA88" s="179"/>
      <c r="IB88" s="215"/>
      <c r="IC88" s="179"/>
      <c r="ID88" s="215"/>
      <c r="IE88" s="179"/>
      <c r="IF88" s="215"/>
      <c r="IG88" s="179"/>
      <c r="IH88" s="215"/>
      <c r="II88" s="226"/>
      <c r="IJ88" s="179"/>
      <c r="IK88" s="215"/>
      <c r="IL88" s="179"/>
      <c r="IM88" s="215"/>
      <c r="IN88" s="179"/>
      <c r="IO88" s="215"/>
      <c r="IP88" s="179"/>
      <c r="IQ88" s="215"/>
      <c r="IR88" s="179"/>
      <c r="IS88" s="215"/>
      <c r="IT88" s="226"/>
      <c r="IU88" s="179"/>
      <c r="IV88" s="215"/>
    </row>
    <row r="89" spans="1:256" x14ac:dyDescent="0.25">
      <c r="A89" s="208" t="s">
        <v>81</v>
      </c>
      <c r="B89" s="227">
        <v>376745</v>
      </c>
      <c r="C89" s="215">
        <f t="shared" ref="C89:E91" si="19">B89/B$91</f>
        <v>1.8558556162113542E-2</v>
      </c>
      <c r="D89" s="179">
        <v>803810</v>
      </c>
      <c r="E89" s="215">
        <f t="shared" si="19"/>
        <v>3.7874672111102681E-2</v>
      </c>
      <c r="F89" s="179">
        <v>8400888</v>
      </c>
      <c r="G89" s="215">
        <f>F89/F$91</f>
        <v>0.43020973990220113</v>
      </c>
      <c r="H89" s="214" t="s">
        <v>79</v>
      </c>
      <c r="I89" s="214" t="s">
        <v>79</v>
      </c>
      <c r="J89" s="179">
        <v>9581443</v>
      </c>
      <c r="K89" s="216">
        <v>0.15016864784721465</v>
      </c>
      <c r="L89" s="226"/>
      <c r="M89" s="179"/>
      <c r="N89" s="215"/>
      <c r="O89" s="179"/>
      <c r="P89" s="215"/>
      <c r="Q89" s="179"/>
      <c r="R89" s="215"/>
      <c r="S89" s="214"/>
      <c r="T89" s="214"/>
      <c r="U89" s="179"/>
      <c r="V89" s="215"/>
      <c r="W89" s="226"/>
      <c r="X89" s="179"/>
      <c r="Y89" s="215"/>
      <c r="Z89" s="179"/>
      <c r="AA89" s="215"/>
      <c r="AB89" s="179"/>
      <c r="AC89" s="215"/>
      <c r="AD89" s="214"/>
      <c r="AE89" s="214"/>
      <c r="AF89" s="179"/>
      <c r="AG89" s="215"/>
      <c r="AH89" s="226"/>
      <c r="AI89" s="179"/>
      <c r="AJ89" s="215"/>
      <c r="AK89" s="179"/>
      <c r="AL89" s="215"/>
      <c r="AM89" s="179"/>
      <c r="AN89" s="215"/>
      <c r="AO89" s="214"/>
      <c r="AP89" s="214"/>
      <c r="AQ89" s="179"/>
      <c r="AR89" s="215"/>
      <c r="AS89" s="226"/>
      <c r="AT89" s="179"/>
      <c r="AU89" s="215"/>
      <c r="AV89" s="179"/>
      <c r="AW89" s="215"/>
      <c r="AX89" s="179"/>
      <c r="AY89" s="215"/>
      <c r="AZ89" s="214"/>
      <c r="BA89" s="214"/>
      <c r="BB89" s="179"/>
      <c r="BC89" s="215"/>
      <c r="BD89" s="226"/>
      <c r="BE89" s="179"/>
      <c r="BF89" s="215"/>
      <c r="BG89" s="179"/>
      <c r="BH89" s="215"/>
      <c r="BI89" s="179"/>
      <c r="BJ89" s="215"/>
      <c r="BK89" s="214"/>
      <c r="BL89" s="214"/>
      <c r="BM89" s="179"/>
      <c r="BN89" s="215"/>
      <c r="BO89" s="226"/>
      <c r="BP89" s="179"/>
      <c r="BQ89" s="215"/>
      <c r="BR89" s="179"/>
      <c r="BS89" s="215"/>
      <c r="BT89" s="179"/>
      <c r="BU89" s="215"/>
      <c r="BV89" s="214"/>
      <c r="BW89" s="214"/>
      <c r="BX89" s="179"/>
      <c r="BY89" s="215"/>
      <c r="BZ89" s="226"/>
      <c r="CA89" s="179"/>
      <c r="CB89" s="215"/>
      <c r="CC89" s="179"/>
      <c r="CD89" s="215"/>
      <c r="CE89" s="179"/>
      <c r="CF89" s="215"/>
      <c r="CG89" s="214"/>
      <c r="CH89" s="214"/>
      <c r="CI89" s="179"/>
      <c r="CJ89" s="215"/>
      <c r="CK89" s="226"/>
      <c r="CL89" s="179"/>
      <c r="CM89" s="215"/>
      <c r="CN89" s="179"/>
      <c r="CO89" s="215"/>
      <c r="CP89" s="179"/>
      <c r="CQ89" s="215"/>
      <c r="CR89" s="214"/>
      <c r="CS89" s="214"/>
      <c r="CT89" s="179"/>
      <c r="CU89" s="215"/>
      <c r="CV89" s="226"/>
      <c r="CW89" s="179"/>
      <c r="CX89" s="215"/>
      <c r="CY89" s="179"/>
      <c r="CZ89" s="215"/>
      <c r="DA89" s="179"/>
      <c r="DB89" s="215"/>
      <c r="DC89" s="214"/>
      <c r="DD89" s="214"/>
      <c r="DE89" s="179"/>
      <c r="DF89" s="215"/>
      <c r="DG89" s="226"/>
      <c r="DH89" s="179"/>
      <c r="DI89" s="215"/>
      <c r="DJ89" s="179"/>
      <c r="DK89" s="215"/>
      <c r="DL89" s="179"/>
      <c r="DM89" s="215"/>
      <c r="DN89" s="214"/>
      <c r="DO89" s="214"/>
      <c r="DP89" s="179"/>
      <c r="DQ89" s="215"/>
      <c r="DR89" s="226"/>
      <c r="DS89" s="179"/>
      <c r="DT89" s="215"/>
      <c r="DU89" s="179"/>
      <c r="DV89" s="215"/>
      <c r="DW89" s="179"/>
      <c r="DX89" s="215"/>
      <c r="DY89" s="214"/>
      <c r="DZ89" s="214"/>
      <c r="EA89" s="179"/>
      <c r="EB89" s="215"/>
      <c r="EC89" s="226"/>
      <c r="ED89" s="179"/>
      <c r="EE89" s="215"/>
      <c r="EF89" s="179"/>
      <c r="EG89" s="215"/>
      <c r="EH89" s="179"/>
      <c r="EI89" s="215"/>
      <c r="EJ89" s="214"/>
      <c r="EK89" s="214"/>
      <c r="EL89" s="179"/>
      <c r="EM89" s="215"/>
      <c r="EN89" s="226"/>
      <c r="EO89" s="179"/>
      <c r="EP89" s="215"/>
      <c r="EQ89" s="179"/>
      <c r="ER89" s="215"/>
      <c r="ES89" s="179"/>
      <c r="ET89" s="215"/>
      <c r="EU89" s="214"/>
      <c r="EV89" s="214"/>
      <c r="EW89" s="179"/>
      <c r="EX89" s="215"/>
      <c r="EY89" s="226"/>
      <c r="EZ89" s="179"/>
      <c r="FA89" s="215"/>
      <c r="FB89" s="179"/>
      <c r="FC89" s="215"/>
      <c r="FD89" s="179"/>
      <c r="FE89" s="215"/>
      <c r="FF89" s="214"/>
      <c r="FG89" s="214"/>
      <c r="FH89" s="179"/>
      <c r="FI89" s="215"/>
      <c r="FJ89" s="226"/>
      <c r="FK89" s="179"/>
      <c r="FL89" s="215"/>
      <c r="FM89" s="179"/>
      <c r="FN89" s="215"/>
      <c r="FO89" s="179"/>
      <c r="FP89" s="215"/>
      <c r="FQ89" s="214"/>
      <c r="FR89" s="214"/>
      <c r="FS89" s="179"/>
      <c r="FT89" s="215"/>
      <c r="FU89" s="226"/>
      <c r="FV89" s="179"/>
      <c r="FW89" s="215"/>
      <c r="FX89" s="179"/>
      <c r="FY89" s="215"/>
      <c r="FZ89" s="179"/>
      <c r="GA89" s="215"/>
      <c r="GB89" s="214"/>
      <c r="GC89" s="214"/>
      <c r="GD89" s="179"/>
      <c r="GE89" s="215"/>
      <c r="GF89" s="226"/>
      <c r="GG89" s="179"/>
      <c r="GH89" s="215"/>
      <c r="GI89" s="179"/>
      <c r="GJ89" s="215"/>
      <c r="GK89" s="179"/>
      <c r="GL89" s="215"/>
      <c r="GM89" s="214"/>
      <c r="GN89" s="214"/>
      <c r="GO89" s="179"/>
      <c r="GP89" s="215"/>
      <c r="GQ89" s="226"/>
      <c r="GR89" s="179"/>
      <c r="GS89" s="215"/>
      <c r="GT89" s="179"/>
      <c r="GU89" s="215"/>
      <c r="GV89" s="179"/>
      <c r="GW89" s="215"/>
      <c r="GX89" s="214"/>
      <c r="GY89" s="214"/>
      <c r="GZ89" s="179"/>
      <c r="HA89" s="215"/>
      <c r="HB89" s="226"/>
      <c r="HC89" s="179"/>
      <c r="HD89" s="215"/>
      <c r="HE89" s="179"/>
      <c r="HF89" s="215"/>
      <c r="HG89" s="179"/>
      <c r="HH89" s="215"/>
      <c r="HI89" s="214"/>
      <c r="HJ89" s="214"/>
      <c r="HK89" s="179"/>
      <c r="HL89" s="215"/>
      <c r="HM89" s="226"/>
      <c r="HN89" s="179"/>
      <c r="HO89" s="215"/>
      <c r="HP89" s="179"/>
      <c r="HQ89" s="215"/>
      <c r="HR89" s="179"/>
      <c r="HS89" s="215"/>
      <c r="HT89" s="214"/>
      <c r="HU89" s="214"/>
      <c r="HV89" s="179"/>
      <c r="HW89" s="215"/>
      <c r="HX89" s="226"/>
      <c r="HY89" s="179"/>
      <c r="HZ89" s="215"/>
      <c r="IA89" s="179"/>
      <c r="IB89" s="215"/>
      <c r="IC89" s="179"/>
      <c r="ID89" s="215"/>
      <c r="IE89" s="214"/>
      <c r="IF89" s="214"/>
      <c r="IG89" s="179"/>
      <c r="IH89" s="215"/>
      <c r="II89" s="226"/>
      <c r="IJ89" s="179"/>
      <c r="IK89" s="215"/>
      <c r="IL89" s="179"/>
      <c r="IM89" s="215"/>
      <c r="IN89" s="179"/>
      <c r="IO89" s="215"/>
      <c r="IP89" s="214"/>
      <c r="IQ89" s="214"/>
      <c r="IR89" s="179"/>
      <c r="IS89" s="215"/>
      <c r="IT89" s="226"/>
      <c r="IU89" s="179"/>
      <c r="IV89" s="215"/>
    </row>
    <row r="90" spans="1:256" x14ac:dyDescent="0.25">
      <c r="A90" s="208" t="s">
        <v>82</v>
      </c>
      <c r="B90" s="217">
        <v>18987319</v>
      </c>
      <c r="C90" s="215">
        <f t="shared" si="19"/>
        <v>0.93532024586780316</v>
      </c>
      <c r="D90" s="179">
        <v>20292895</v>
      </c>
      <c r="E90" s="215">
        <f t="shared" si="19"/>
        <v>0.95617962492384401</v>
      </c>
      <c r="F90" s="179">
        <v>11126536</v>
      </c>
      <c r="G90" s="215">
        <f>F90/F$91</f>
        <v>0.56979026009779887</v>
      </c>
      <c r="H90" s="179">
        <v>2558218</v>
      </c>
      <c r="I90" s="215">
        <f>H90/H$91</f>
        <v>0.92894502915142763</v>
      </c>
      <c r="J90" s="179">
        <v>52964968</v>
      </c>
      <c r="K90" s="216">
        <v>0.83011271139754139</v>
      </c>
      <c r="L90" s="226"/>
      <c r="M90" s="179"/>
      <c r="N90" s="215"/>
      <c r="O90" s="179"/>
      <c r="P90" s="215"/>
      <c r="Q90" s="179"/>
      <c r="R90" s="215"/>
      <c r="S90" s="179"/>
      <c r="T90" s="215"/>
      <c r="U90" s="179"/>
      <c r="V90" s="215"/>
      <c r="W90" s="226"/>
      <c r="X90" s="179"/>
      <c r="Y90" s="215"/>
      <c r="Z90" s="179"/>
      <c r="AA90" s="215"/>
      <c r="AB90" s="179"/>
      <c r="AC90" s="215"/>
      <c r="AD90" s="179"/>
      <c r="AE90" s="215"/>
      <c r="AF90" s="179"/>
      <c r="AG90" s="215"/>
      <c r="AH90" s="226"/>
      <c r="AI90" s="179"/>
      <c r="AJ90" s="215"/>
      <c r="AK90" s="179"/>
      <c r="AL90" s="215"/>
      <c r="AM90" s="179"/>
      <c r="AN90" s="215"/>
      <c r="AO90" s="179"/>
      <c r="AP90" s="215"/>
      <c r="AQ90" s="179"/>
      <c r="AR90" s="215"/>
      <c r="AS90" s="226"/>
      <c r="AT90" s="179"/>
      <c r="AU90" s="215"/>
      <c r="AV90" s="179"/>
      <c r="AW90" s="215"/>
      <c r="AX90" s="179"/>
      <c r="AY90" s="215"/>
      <c r="AZ90" s="179"/>
      <c r="BA90" s="215"/>
      <c r="BB90" s="179"/>
      <c r="BC90" s="215"/>
      <c r="BD90" s="226"/>
      <c r="BE90" s="179"/>
      <c r="BF90" s="215"/>
      <c r="BG90" s="179"/>
      <c r="BH90" s="215"/>
      <c r="BI90" s="179"/>
      <c r="BJ90" s="215"/>
      <c r="BK90" s="179"/>
      <c r="BL90" s="215"/>
      <c r="BM90" s="179"/>
      <c r="BN90" s="215"/>
      <c r="BO90" s="226"/>
      <c r="BP90" s="179"/>
      <c r="BQ90" s="215"/>
      <c r="BR90" s="179"/>
      <c r="BS90" s="215"/>
      <c r="BT90" s="179"/>
      <c r="BU90" s="215"/>
      <c r="BV90" s="179"/>
      <c r="BW90" s="215"/>
      <c r="BX90" s="179"/>
      <c r="BY90" s="215"/>
      <c r="BZ90" s="226"/>
      <c r="CA90" s="179"/>
      <c r="CB90" s="215"/>
      <c r="CC90" s="179"/>
      <c r="CD90" s="215"/>
      <c r="CE90" s="179"/>
      <c r="CF90" s="215"/>
      <c r="CG90" s="179"/>
      <c r="CH90" s="215"/>
      <c r="CI90" s="179"/>
      <c r="CJ90" s="215"/>
      <c r="CK90" s="226"/>
      <c r="CL90" s="179"/>
      <c r="CM90" s="215"/>
      <c r="CN90" s="179"/>
      <c r="CO90" s="215"/>
      <c r="CP90" s="179"/>
      <c r="CQ90" s="215"/>
      <c r="CR90" s="179"/>
      <c r="CS90" s="215"/>
      <c r="CT90" s="179"/>
      <c r="CU90" s="215"/>
      <c r="CV90" s="226"/>
      <c r="CW90" s="179"/>
      <c r="CX90" s="215"/>
      <c r="CY90" s="179"/>
      <c r="CZ90" s="215"/>
      <c r="DA90" s="179"/>
      <c r="DB90" s="215"/>
      <c r="DC90" s="179"/>
      <c r="DD90" s="215"/>
      <c r="DE90" s="179"/>
      <c r="DF90" s="215"/>
      <c r="DG90" s="226"/>
      <c r="DH90" s="179"/>
      <c r="DI90" s="215"/>
      <c r="DJ90" s="179"/>
      <c r="DK90" s="215"/>
      <c r="DL90" s="179"/>
      <c r="DM90" s="215"/>
      <c r="DN90" s="179"/>
      <c r="DO90" s="215"/>
      <c r="DP90" s="179"/>
      <c r="DQ90" s="215"/>
      <c r="DR90" s="226"/>
      <c r="DS90" s="179"/>
      <c r="DT90" s="215"/>
      <c r="DU90" s="179"/>
      <c r="DV90" s="215"/>
      <c r="DW90" s="179"/>
      <c r="DX90" s="215"/>
      <c r="DY90" s="179"/>
      <c r="DZ90" s="215"/>
      <c r="EA90" s="179"/>
      <c r="EB90" s="215"/>
      <c r="EC90" s="226"/>
      <c r="ED90" s="179"/>
      <c r="EE90" s="215"/>
      <c r="EF90" s="179"/>
      <c r="EG90" s="215"/>
      <c r="EH90" s="179"/>
      <c r="EI90" s="215"/>
      <c r="EJ90" s="179"/>
      <c r="EK90" s="215"/>
      <c r="EL90" s="179"/>
      <c r="EM90" s="215"/>
      <c r="EN90" s="226"/>
      <c r="EO90" s="179"/>
      <c r="EP90" s="215"/>
      <c r="EQ90" s="179"/>
      <c r="ER90" s="215"/>
      <c r="ES90" s="179"/>
      <c r="ET90" s="215"/>
      <c r="EU90" s="179"/>
      <c r="EV90" s="215"/>
      <c r="EW90" s="179"/>
      <c r="EX90" s="215"/>
      <c r="EY90" s="226"/>
      <c r="EZ90" s="179"/>
      <c r="FA90" s="215"/>
      <c r="FB90" s="179"/>
      <c r="FC90" s="215"/>
      <c r="FD90" s="179"/>
      <c r="FE90" s="215"/>
      <c r="FF90" s="179"/>
      <c r="FG90" s="215"/>
      <c r="FH90" s="179"/>
      <c r="FI90" s="215"/>
      <c r="FJ90" s="226"/>
      <c r="FK90" s="179"/>
      <c r="FL90" s="215"/>
      <c r="FM90" s="179"/>
      <c r="FN90" s="215"/>
      <c r="FO90" s="179"/>
      <c r="FP90" s="215"/>
      <c r="FQ90" s="179"/>
      <c r="FR90" s="215"/>
      <c r="FS90" s="179"/>
      <c r="FT90" s="215"/>
      <c r="FU90" s="226"/>
      <c r="FV90" s="179"/>
      <c r="FW90" s="215"/>
      <c r="FX90" s="179"/>
      <c r="FY90" s="215"/>
      <c r="FZ90" s="179"/>
      <c r="GA90" s="215"/>
      <c r="GB90" s="179"/>
      <c r="GC90" s="215"/>
      <c r="GD90" s="179"/>
      <c r="GE90" s="215"/>
      <c r="GF90" s="226"/>
      <c r="GG90" s="179"/>
      <c r="GH90" s="215"/>
      <c r="GI90" s="179"/>
      <c r="GJ90" s="215"/>
      <c r="GK90" s="179"/>
      <c r="GL90" s="215"/>
      <c r="GM90" s="179"/>
      <c r="GN90" s="215"/>
      <c r="GO90" s="179"/>
      <c r="GP90" s="215"/>
      <c r="GQ90" s="226"/>
      <c r="GR90" s="179"/>
      <c r="GS90" s="215"/>
      <c r="GT90" s="179"/>
      <c r="GU90" s="215"/>
      <c r="GV90" s="179"/>
      <c r="GW90" s="215"/>
      <c r="GX90" s="179"/>
      <c r="GY90" s="215"/>
      <c r="GZ90" s="179"/>
      <c r="HA90" s="215"/>
      <c r="HB90" s="226"/>
      <c r="HC90" s="179"/>
      <c r="HD90" s="215"/>
      <c r="HE90" s="179"/>
      <c r="HF90" s="215"/>
      <c r="HG90" s="179"/>
      <c r="HH90" s="215"/>
      <c r="HI90" s="179"/>
      <c r="HJ90" s="215"/>
      <c r="HK90" s="179"/>
      <c r="HL90" s="215"/>
      <c r="HM90" s="226"/>
      <c r="HN90" s="179"/>
      <c r="HO90" s="215"/>
      <c r="HP90" s="179"/>
      <c r="HQ90" s="215"/>
      <c r="HR90" s="179"/>
      <c r="HS90" s="215"/>
      <c r="HT90" s="179"/>
      <c r="HU90" s="215"/>
      <c r="HV90" s="179"/>
      <c r="HW90" s="215"/>
      <c r="HX90" s="226"/>
      <c r="HY90" s="179"/>
      <c r="HZ90" s="215"/>
      <c r="IA90" s="179"/>
      <c r="IB90" s="215"/>
      <c r="IC90" s="179"/>
      <c r="ID90" s="215"/>
      <c r="IE90" s="179"/>
      <c r="IF90" s="215"/>
      <c r="IG90" s="179"/>
      <c r="IH90" s="215"/>
      <c r="II90" s="226"/>
      <c r="IJ90" s="179"/>
      <c r="IK90" s="215"/>
      <c r="IL90" s="179"/>
      <c r="IM90" s="215"/>
      <c r="IN90" s="179"/>
      <c r="IO90" s="215"/>
      <c r="IP90" s="179"/>
      <c r="IQ90" s="215"/>
      <c r="IR90" s="179"/>
      <c r="IS90" s="215"/>
      <c r="IT90" s="226"/>
      <c r="IU90" s="179"/>
      <c r="IV90" s="215"/>
    </row>
    <row r="91" spans="1:256" x14ac:dyDescent="0.25">
      <c r="A91" s="219" t="s">
        <v>83</v>
      </c>
      <c r="B91" s="227">
        <v>20300340</v>
      </c>
      <c r="C91" s="210">
        <f t="shared" si="19"/>
        <v>1</v>
      </c>
      <c r="D91" s="211">
        <v>21222890</v>
      </c>
      <c r="E91" s="210">
        <f t="shared" si="19"/>
        <v>1</v>
      </c>
      <c r="F91" s="211">
        <v>19527424</v>
      </c>
      <c r="G91" s="210">
        <f>F91/F$91</f>
        <v>1</v>
      </c>
      <c r="H91" s="221">
        <v>2753896</v>
      </c>
      <c r="I91" s="220">
        <f>H91/H$91</f>
        <v>1</v>
      </c>
      <c r="J91" s="221">
        <v>63804550</v>
      </c>
      <c r="K91" s="213">
        <v>1</v>
      </c>
      <c r="L91" s="226"/>
      <c r="M91" s="179"/>
      <c r="N91" s="215"/>
      <c r="O91" s="179"/>
      <c r="P91" s="215"/>
      <c r="Q91" s="179"/>
      <c r="R91" s="215"/>
      <c r="S91" s="179"/>
      <c r="T91" s="215"/>
      <c r="U91" s="179"/>
      <c r="V91" s="215"/>
      <c r="W91" s="226"/>
      <c r="X91" s="179"/>
      <c r="Y91" s="215"/>
      <c r="Z91" s="179"/>
      <c r="AA91" s="215"/>
      <c r="AB91" s="179"/>
      <c r="AC91" s="215"/>
      <c r="AD91" s="179"/>
      <c r="AE91" s="215"/>
      <c r="AF91" s="179"/>
      <c r="AG91" s="215"/>
      <c r="AH91" s="226"/>
      <c r="AI91" s="179"/>
      <c r="AJ91" s="215"/>
      <c r="AK91" s="179"/>
      <c r="AL91" s="215"/>
      <c r="AM91" s="179"/>
      <c r="AN91" s="215"/>
      <c r="AO91" s="179"/>
      <c r="AP91" s="215"/>
      <c r="AQ91" s="179"/>
      <c r="AR91" s="215"/>
      <c r="AS91" s="226"/>
      <c r="AT91" s="179"/>
      <c r="AU91" s="215"/>
      <c r="AV91" s="179"/>
      <c r="AW91" s="215"/>
      <c r="AX91" s="179"/>
      <c r="AY91" s="215"/>
      <c r="AZ91" s="179"/>
      <c r="BA91" s="215"/>
      <c r="BB91" s="179"/>
      <c r="BC91" s="215"/>
      <c r="BD91" s="226"/>
      <c r="BE91" s="179"/>
      <c r="BF91" s="215"/>
      <c r="BG91" s="179"/>
      <c r="BH91" s="215"/>
      <c r="BI91" s="179"/>
      <c r="BJ91" s="215"/>
      <c r="BK91" s="179"/>
      <c r="BL91" s="215"/>
      <c r="BM91" s="179"/>
      <c r="BN91" s="215"/>
      <c r="BO91" s="226"/>
      <c r="BP91" s="179"/>
      <c r="BQ91" s="215"/>
      <c r="BR91" s="179"/>
      <c r="BS91" s="215"/>
      <c r="BT91" s="179"/>
      <c r="BU91" s="215"/>
      <c r="BV91" s="179"/>
      <c r="BW91" s="215"/>
      <c r="BX91" s="179"/>
      <c r="BY91" s="215"/>
      <c r="BZ91" s="226"/>
      <c r="CA91" s="179"/>
      <c r="CB91" s="215"/>
      <c r="CC91" s="179"/>
      <c r="CD91" s="215"/>
      <c r="CE91" s="179"/>
      <c r="CF91" s="215"/>
      <c r="CG91" s="179"/>
      <c r="CH91" s="215"/>
      <c r="CI91" s="179"/>
      <c r="CJ91" s="215"/>
      <c r="CK91" s="226"/>
      <c r="CL91" s="179"/>
      <c r="CM91" s="215"/>
      <c r="CN91" s="179"/>
      <c r="CO91" s="215"/>
      <c r="CP91" s="179"/>
      <c r="CQ91" s="215"/>
      <c r="CR91" s="179"/>
      <c r="CS91" s="215"/>
      <c r="CT91" s="179"/>
      <c r="CU91" s="215"/>
      <c r="CV91" s="226"/>
      <c r="CW91" s="179"/>
      <c r="CX91" s="215"/>
      <c r="CY91" s="179"/>
      <c r="CZ91" s="215"/>
      <c r="DA91" s="179"/>
      <c r="DB91" s="215"/>
      <c r="DC91" s="179"/>
      <c r="DD91" s="215"/>
      <c r="DE91" s="179"/>
      <c r="DF91" s="215"/>
      <c r="DG91" s="226"/>
      <c r="DH91" s="179"/>
      <c r="DI91" s="215"/>
      <c r="DJ91" s="179"/>
      <c r="DK91" s="215"/>
      <c r="DL91" s="179"/>
      <c r="DM91" s="215"/>
      <c r="DN91" s="179"/>
      <c r="DO91" s="215"/>
      <c r="DP91" s="179"/>
      <c r="DQ91" s="215"/>
      <c r="DR91" s="226"/>
      <c r="DS91" s="179"/>
      <c r="DT91" s="215"/>
      <c r="DU91" s="179"/>
      <c r="DV91" s="215"/>
      <c r="DW91" s="179"/>
      <c r="DX91" s="215"/>
      <c r="DY91" s="179"/>
      <c r="DZ91" s="215"/>
      <c r="EA91" s="179"/>
      <c r="EB91" s="215"/>
      <c r="EC91" s="226"/>
      <c r="ED91" s="179"/>
      <c r="EE91" s="215"/>
      <c r="EF91" s="179"/>
      <c r="EG91" s="215"/>
      <c r="EH91" s="179"/>
      <c r="EI91" s="215"/>
      <c r="EJ91" s="179"/>
      <c r="EK91" s="215"/>
      <c r="EL91" s="179"/>
      <c r="EM91" s="215"/>
      <c r="EN91" s="226"/>
      <c r="EO91" s="179"/>
      <c r="EP91" s="215"/>
      <c r="EQ91" s="179"/>
      <c r="ER91" s="215"/>
      <c r="ES91" s="179"/>
      <c r="ET91" s="215"/>
      <c r="EU91" s="179"/>
      <c r="EV91" s="215"/>
      <c r="EW91" s="179"/>
      <c r="EX91" s="215"/>
      <c r="EY91" s="226"/>
      <c r="EZ91" s="179"/>
      <c r="FA91" s="215"/>
      <c r="FB91" s="179"/>
      <c r="FC91" s="215"/>
      <c r="FD91" s="179"/>
      <c r="FE91" s="215"/>
      <c r="FF91" s="179"/>
      <c r="FG91" s="215"/>
      <c r="FH91" s="179"/>
      <c r="FI91" s="215"/>
      <c r="FJ91" s="226"/>
      <c r="FK91" s="179"/>
      <c r="FL91" s="215"/>
      <c r="FM91" s="179"/>
      <c r="FN91" s="215"/>
      <c r="FO91" s="179"/>
      <c r="FP91" s="215"/>
      <c r="FQ91" s="179"/>
      <c r="FR91" s="215"/>
      <c r="FS91" s="179"/>
      <c r="FT91" s="215"/>
      <c r="FU91" s="226"/>
      <c r="FV91" s="179"/>
      <c r="FW91" s="215"/>
      <c r="FX91" s="179"/>
      <c r="FY91" s="215"/>
      <c r="FZ91" s="179"/>
      <c r="GA91" s="215"/>
      <c r="GB91" s="179"/>
      <c r="GC91" s="215"/>
      <c r="GD91" s="179"/>
      <c r="GE91" s="215"/>
      <c r="GF91" s="226"/>
      <c r="GG91" s="179"/>
      <c r="GH91" s="215"/>
      <c r="GI91" s="179"/>
      <c r="GJ91" s="215"/>
      <c r="GK91" s="179"/>
      <c r="GL91" s="215"/>
      <c r="GM91" s="179"/>
      <c r="GN91" s="215"/>
      <c r="GO91" s="179"/>
      <c r="GP91" s="215"/>
      <c r="GQ91" s="226"/>
      <c r="GR91" s="179"/>
      <c r="GS91" s="215"/>
      <c r="GT91" s="179"/>
      <c r="GU91" s="215"/>
      <c r="GV91" s="179"/>
      <c r="GW91" s="215"/>
      <c r="GX91" s="179"/>
      <c r="GY91" s="215"/>
      <c r="GZ91" s="179"/>
      <c r="HA91" s="215"/>
      <c r="HB91" s="226"/>
      <c r="HC91" s="179"/>
      <c r="HD91" s="215"/>
      <c r="HE91" s="179"/>
      <c r="HF91" s="215"/>
      <c r="HG91" s="179"/>
      <c r="HH91" s="215"/>
      <c r="HI91" s="179"/>
      <c r="HJ91" s="215"/>
      <c r="HK91" s="179"/>
      <c r="HL91" s="215"/>
      <c r="HM91" s="226"/>
      <c r="HN91" s="179"/>
      <c r="HO91" s="215"/>
      <c r="HP91" s="179"/>
      <c r="HQ91" s="215"/>
      <c r="HR91" s="179"/>
      <c r="HS91" s="215"/>
      <c r="HT91" s="179"/>
      <c r="HU91" s="215"/>
      <c r="HV91" s="179"/>
      <c r="HW91" s="215"/>
      <c r="HX91" s="226"/>
      <c r="HY91" s="179"/>
      <c r="HZ91" s="215"/>
      <c r="IA91" s="179"/>
      <c r="IB91" s="215"/>
      <c r="IC91" s="179"/>
      <c r="ID91" s="215"/>
      <c r="IE91" s="179"/>
      <c r="IF91" s="215"/>
      <c r="IG91" s="179"/>
      <c r="IH91" s="215"/>
      <c r="II91" s="226"/>
      <c r="IJ91" s="179"/>
      <c r="IK91" s="215"/>
      <c r="IL91" s="179"/>
      <c r="IM91" s="215"/>
      <c r="IN91" s="179"/>
      <c r="IO91" s="215"/>
      <c r="IP91" s="179"/>
      <c r="IQ91" s="215"/>
      <c r="IR91" s="179"/>
      <c r="IS91" s="215"/>
      <c r="IT91" s="226"/>
      <c r="IU91" s="179"/>
      <c r="IV91" s="215"/>
    </row>
    <row r="92" spans="1:256" s="207" customFormat="1" ht="6.75" customHeight="1" x14ac:dyDescent="0.25">
      <c r="A92" s="235"/>
      <c r="B92" s="201"/>
      <c r="C92" s="202"/>
      <c r="D92" s="202"/>
      <c r="E92" s="202"/>
      <c r="F92" s="202"/>
      <c r="G92" s="202"/>
      <c r="H92" s="203"/>
      <c r="I92" s="204"/>
      <c r="J92" s="202"/>
      <c r="K92" s="205"/>
      <c r="L92" s="233"/>
      <c r="S92" s="234"/>
      <c r="T92" s="228"/>
      <c r="W92" s="233"/>
      <c r="AD92" s="234"/>
      <c r="AE92" s="228"/>
      <c r="AH92" s="233"/>
      <c r="AO92" s="234"/>
      <c r="AP92" s="228"/>
      <c r="AS92" s="233"/>
      <c r="AZ92" s="234"/>
      <c r="BA92" s="228"/>
      <c r="BD92" s="233"/>
      <c r="BK92" s="234"/>
      <c r="BL92" s="228"/>
      <c r="BO92" s="233"/>
      <c r="BV92" s="234"/>
      <c r="BW92" s="228"/>
      <c r="BZ92" s="233"/>
      <c r="CG92" s="234"/>
      <c r="CH92" s="228"/>
      <c r="CK92" s="233"/>
      <c r="CR92" s="234"/>
      <c r="CS92" s="228"/>
      <c r="CV92" s="233"/>
      <c r="DC92" s="234"/>
      <c r="DD92" s="228"/>
      <c r="DG92" s="233"/>
      <c r="DN92" s="234"/>
      <c r="DO92" s="228"/>
      <c r="DR92" s="233"/>
      <c r="DY92" s="234"/>
      <c r="DZ92" s="228"/>
      <c r="EC92" s="233"/>
      <c r="EJ92" s="234"/>
      <c r="EK92" s="228"/>
      <c r="EN92" s="233"/>
      <c r="EU92" s="234"/>
      <c r="EV92" s="228"/>
      <c r="EY92" s="233"/>
      <c r="FF92" s="234"/>
      <c r="FG92" s="228"/>
      <c r="FJ92" s="233"/>
      <c r="FQ92" s="234"/>
      <c r="FR92" s="228"/>
      <c r="FU92" s="233"/>
      <c r="GB92" s="234"/>
      <c r="GC92" s="228"/>
      <c r="GF92" s="233"/>
      <c r="GM92" s="234"/>
      <c r="GN92" s="228"/>
      <c r="GQ92" s="233"/>
      <c r="GX92" s="234"/>
      <c r="GY92" s="228"/>
      <c r="HB92" s="233"/>
      <c r="HI92" s="234"/>
      <c r="HJ92" s="228"/>
      <c r="HM92" s="233"/>
      <c r="HT92" s="234"/>
      <c r="HU92" s="228"/>
      <c r="HX92" s="233"/>
      <c r="IE92" s="234"/>
      <c r="IF92" s="228"/>
      <c r="II92" s="233"/>
      <c r="IP92" s="234"/>
      <c r="IQ92" s="228"/>
      <c r="IT92" s="233"/>
    </row>
    <row r="93" spans="1:256" s="207" customFormat="1" ht="26.25" customHeight="1" x14ac:dyDescent="0.25">
      <c r="A93" s="200">
        <v>2003</v>
      </c>
      <c r="B93" s="201" t="s">
        <v>73</v>
      </c>
      <c r="C93" s="202"/>
      <c r="D93" s="202" t="s">
        <v>74</v>
      </c>
      <c r="E93" s="202"/>
      <c r="F93" s="202" t="s">
        <v>75</v>
      </c>
      <c r="G93" s="202"/>
      <c r="H93" s="203" t="s">
        <v>76</v>
      </c>
      <c r="I93" s="204"/>
      <c r="J93" s="202" t="s">
        <v>77</v>
      </c>
      <c r="K93" s="205"/>
      <c r="L93" s="233"/>
      <c r="S93" s="234"/>
      <c r="T93" s="228"/>
      <c r="W93" s="233"/>
      <c r="AD93" s="234"/>
      <c r="AE93" s="228"/>
      <c r="AH93" s="233"/>
      <c r="AO93" s="234"/>
      <c r="AP93" s="228"/>
      <c r="AS93" s="233"/>
      <c r="AZ93" s="234"/>
      <c r="BA93" s="228"/>
      <c r="BD93" s="233"/>
      <c r="BK93" s="234"/>
      <c r="BL93" s="228"/>
      <c r="BO93" s="233"/>
      <c r="BV93" s="234"/>
      <c r="BW93" s="228"/>
      <c r="BZ93" s="233"/>
      <c r="CG93" s="234"/>
      <c r="CH93" s="228"/>
      <c r="CK93" s="233"/>
      <c r="CR93" s="234"/>
      <c r="CS93" s="228"/>
      <c r="CV93" s="233"/>
      <c r="DC93" s="234"/>
      <c r="DD93" s="228"/>
      <c r="DG93" s="233"/>
      <c r="DN93" s="234"/>
      <c r="DO93" s="228"/>
      <c r="DR93" s="233"/>
      <c r="DY93" s="234"/>
      <c r="DZ93" s="228"/>
      <c r="EC93" s="233"/>
      <c r="EJ93" s="234"/>
      <c r="EK93" s="228"/>
      <c r="EN93" s="233"/>
      <c r="EU93" s="234"/>
      <c r="EV93" s="228"/>
      <c r="EY93" s="233"/>
      <c r="FF93" s="234"/>
      <c r="FG93" s="228"/>
      <c r="FJ93" s="233"/>
      <c r="FQ93" s="234"/>
      <c r="FR93" s="228"/>
      <c r="FU93" s="233"/>
      <c r="GB93" s="234"/>
      <c r="GC93" s="228"/>
      <c r="GF93" s="233"/>
      <c r="GM93" s="234"/>
      <c r="GN93" s="228"/>
      <c r="GQ93" s="233"/>
      <c r="GX93" s="234"/>
      <c r="GY93" s="228"/>
      <c r="HB93" s="233"/>
      <c r="HI93" s="234"/>
      <c r="HJ93" s="228"/>
      <c r="HM93" s="233"/>
      <c r="HT93" s="234"/>
      <c r="HU93" s="228"/>
      <c r="HX93" s="233"/>
      <c r="IE93" s="234"/>
      <c r="IF93" s="228"/>
      <c r="II93" s="233"/>
      <c r="IP93" s="234"/>
      <c r="IQ93" s="228"/>
      <c r="IT93" s="233"/>
    </row>
    <row r="94" spans="1:256" x14ac:dyDescent="0.25">
      <c r="A94" s="208" t="s">
        <v>78</v>
      </c>
      <c r="B94" s="209">
        <v>889294</v>
      </c>
      <c r="C94" s="210">
        <f>B94/B$97</f>
        <v>4.6498915976576898E-2</v>
      </c>
      <c r="D94" s="211">
        <v>302072</v>
      </c>
      <c r="E94" s="210">
        <f>D94/D$97</f>
        <v>1.6160260445586258E-2</v>
      </c>
      <c r="F94" s="229" t="s">
        <v>79</v>
      </c>
      <c r="G94" s="212" t="s">
        <v>79</v>
      </c>
      <c r="H94" s="211">
        <v>140380</v>
      </c>
      <c r="I94" s="210">
        <f>H94/H$97</f>
        <v>5.7886177252604427E-2</v>
      </c>
      <c r="J94" s="211">
        <v>1331746</v>
      </c>
      <c r="K94" s="213">
        <v>2.2255807270731284E-2</v>
      </c>
      <c r="L94" s="226"/>
      <c r="M94" s="179"/>
      <c r="N94" s="215"/>
      <c r="O94" s="179"/>
      <c r="P94" s="215"/>
      <c r="Q94" s="179"/>
      <c r="R94" s="215"/>
      <c r="S94" s="179"/>
      <c r="T94" s="215"/>
      <c r="U94" s="179"/>
      <c r="V94" s="215"/>
      <c r="W94" s="226"/>
      <c r="X94" s="179"/>
      <c r="Y94" s="215"/>
      <c r="Z94" s="179"/>
      <c r="AA94" s="215"/>
      <c r="AB94" s="179"/>
      <c r="AC94" s="215"/>
      <c r="AD94" s="179"/>
      <c r="AE94" s="215"/>
      <c r="AF94" s="179"/>
      <c r="AG94" s="215"/>
      <c r="AH94" s="226"/>
      <c r="AI94" s="179"/>
      <c r="AJ94" s="215"/>
      <c r="AK94" s="179"/>
      <c r="AL94" s="215"/>
      <c r="AM94" s="179"/>
      <c r="AN94" s="215"/>
      <c r="AO94" s="179"/>
      <c r="AP94" s="215"/>
      <c r="AQ94" s="179"/>
      <c r="AR94" s="215"/>
      <c r="AS94" s="226"/>
      <c r="AT94" s="179"/>
      <c r="AU94" s="215"/>
      <c r="AV94" s="179"/>
      <c r="AW94" s="215"/>
      <c r="AX94" s="179"/>
      <c r="AY94" s="215"/>
      <c r="AZ94" s="179"/>
      <c r="BA94" s="215"/>
      <c r="BB94" s="179"/>
      <c r="BC94" s="215"/>
      <c r="BD94" s="226"/>
      <c r="BE94" s="179"/>
      <c r="BF94" s="215"/>
      <c r="BG94" s="179"/>
      <c r="BH94" s="215"/>
      <c r="BI94" s="179"/>
      <c r="BJ94" s="215"/>
      <c r="BK94" s="179"/>
      <c r="BL94" s="215"/>
      <c r="BM94" s="179"/>
      <c r="BN94" s="215"/>
      <c r="BO94" s="226"/>
      <c r="BP94" s="179"/>
      <c r="BQ94" s="215"/>
      <c r="BR94" s="179"/>
      <c r="BS94" s="215"/>
      <c r="BT94" s="179"/>
      <c r="BU94" s="215"/>
      <c r="BV94" s="179"/>
      <c r="BW94" s="215"/>
      <c r="BX94" s="179"/>
      <c r="BY94" s="215"/>
      <c r="BZ94" s="226"/>
      <c r="CA94" s="179"/>
      <c r="CB94" s="215"/>
      <c r="CC94" s="179"/>
      <c r="CD94" s="215"/>
      <c r="CE94" s="179"/>
      <c r="CF94" s="215"/>
      <c r="CG94" s="179"/>
      <c r="CH94" s="215"/>
      <c r="CI94" s="179"/>
      <c r="CJ94" s="215"/>
      <c r="CK94" s="226"/>
      <c r="CL94" s="179"/>
      <c r="CM94" s="215"/>
      <c r="CN94" s="179"/>
      <c r="CO94" s="215"/>
      <c r="CP94" s="179"/>
      <c r="CQ94" s="215"/>
      <c r="CR94" s="179"/>
      <c r="CS94" s="215"/>
      <c r="CT94" s="179"/>
      <c r="CU94" s="215"/>
      <c r="CV94" s="226"/>
      <c r="CW94" s="179"/>
      <c r="CX94" s="215"/>
      <c r="CY94" s="179"/>
      <c r="CZ94" s="215"/>
      <c r="DA94" s="179"/>
      <c r="DB94" s="215"/>
      <c r="DC94" s="179"/>
      <c r="DD94" s="215"/>
      <c r="DE94" s="179"/>
      <c r="DF94" s="215"/>
      <c r="DG94" s="226"/>
      <c r="DH94" s="179"/>
      <c r="DI94" s="215"/>
      <c r="DJ94" s="179"/>
      <c r="DK94" s="215"/>
      <c r="DL94" s="179"/>
      <c r="DM94" s="215"/>
      <c r="DN94" s="179"/>
      <c r="DO94" s="215"/>
      <c r="DP94" s="179"/>
      <c r="DQ94" s="215"/>
      <c r="DR94" s="226"/>
      <c r="DS94" s="179"/>
      <c r="DT94" s="215"/>
      <c r="DU94" s="179"/>
      <c r="DV94" s="215"/>
      <c r="DW94" s="179"/>
      <c r="DX94" s="215"/>
      <c r="DY94" s="179"/>
      <c r="DZ94" s="215"/>
      <c r="EA94" s="179"/>
      <c r="EB94" s="215"/>
      <c r="EC94" s="226"/>
      <c r="ED94" s="179"/>
      <c r="EE94" s="215"/>
      <c r="EF94" s="179"/>
      <c r="EG94" s="215"/>
      <c r="EH94" s="179"/>
      <c r="EI94" s="215"/>
      <c r="EJ94" s="179"/>
      <c r="EK94" s="215"/>
      <c r="EL94" s="179"/>
      <c r="EM94" s="215"/>
      <c r="EN94" s="226"/>
      <c r="EO94" s="179"/>
      <c r="EP94" s="215"/>
      <c r="EQ94" s="179"/>
      <c r="ER94" s="215"/>
      <c r="ES94" s="179"/>
      <c r="ET94" s="215"/>
      <c r="EU94" s="179"/>
      <c r="EV94" s="215"/>
      <c r="EW94" s="179"/>
      <c r="EX94" s="215"/>
      <c r="EY94" s="226"/>
      <c r="EZ94" s="179"/>
      <c r="FA94" s="215"/>
      <c r="FB94" s="179"/>
      <c r="FC94" s="215"/>
      <c r="FD94" s="179"/>
      <c r="FE94" s="215"/>
      <c r="FF94" s="179"/>
      <c r="FG94" s="215"/>
      <c r="FH94" s="179"/>
      <c r="FI94" s="215"/>
      <c r="FJ94" s="226"/>
      <c r="FK94" s="179"/>
      <c r="FL94" s="215"/>
      <c r="FM94" s="179"/>
      <c r="FN94" s="215"/>
      <c r="FO94" s="179"/>
      <c r="FP94" s="215"/>
      <c r="FQ94" s="179"/>
      <c r="FR94" s="215"/>
      <c r="FS94" s="179"/>
      <c r="FT94" s="215"/>
      <c r="FU94" s="226"/>
      <c r="FV94" s="179"/>
      <c r="FW94" s="215"/>
      <c r="FX94" s="179"/>
      <c r="FY94" s="215"/>
      <c r="FZ94" s="179"/>
      <c r="GA94" s="215"/>
      <c r="GB94" s="179"/>
      <c r="GC94" s="215"/>
      <c r="GD94" s="179"/>
      <c r="GE94" s="215"/>
      <c r="GF94" s="226"/>
      <c r="GG94" s="179"/>
      <c r="GH94" s="215"/>
      <c r="GI94" s="179"/>
      <c r="GJ94" s="215"/>
      <c r="GK94" s="179"/>
      <c r="GL94" s="215"/>
      <c r="GM94" s="179"/>
      <c r="GN94" s="215"/>
      <c r="GO94" s="179"/>
      <c r="GP94" s="215"/>
      <c r="GQ94" s="226"/>
      <c r="GR94" s="179"/>
      <c r="GS94" s="215"/>
      <c r="GT94" s="179"/>
      <c r="GU94" s="215"/>
      <c r="GV94" s="179"/>
      <c r="GW94" s="215"/>
      <c r="GX94" s="179"/>
      <c r="GY94" s="215"/>
      <c r="GZ94" s="179"/>
      <c r="HA94" s="215"/>
      <c r="HB94" s="226"/>
      <c r="HC94" s="179"/>
      <c r="HD94" s="215"/>
      <c r="HE94" s="179"/>
      <c r="HF94" s="215"/>
      <c r="HG94" s="179"/>
      <c r="HH94" s="215"/>
      <c r="HI94" s="179"/>
      <c r="HJ94" s="215"/>
      <c r="HK94" s="179"/>
      <c r="HL94" s="215"/>
      <c r="HM94" s="226"/>
      <c r="HN94" s="179"/>
      <c r="HO94" s="215"/>
      <c r="HP94" s="179"/>
      <c r="HQ94" s="215"/>
      <c r="HR94" s="179"/>
      <c r="HS94" s="215"/>
      <c r="HT94" s="179"/>
      <c r="HU94" s="215"/>
      <c r="HV94" s="179"/>
      <c r="HW94" s="215"/>
      <c r="HX94" s="226"/>
      <c r="HY94" s="179"/>
      <c r="HZ94" s="215"/>
      <c r="IA94" s="179"/>
      <c r="IB94" s="215"/>
      <c r="IC94" s="179"/>
      <c r="ID94" s="215"/>
      <c r="IE94" s="179"/>
      <c r="IF94" s="215"/>
      <c r="IG94" s="179"/>
      <c r="IH94" s="215"/>
      <c r="II94" s="226"/>
      <c r="IJ94" s="179"/>
      <c r="IK94" s="215"/>
      <c r="IL94" s="179"/>
      <c r="IM94" s="215"/>
      <c r="IN94" s="179"/>
      <c r="IO94" s="215"/>
      <c r="IP94" s="179"/>
      <c r="IQ94" s="215"/>
      <c r="IR94" s="179"/>
      <c r="IS94" s="215"/>
      <c r="IT94" s="226"/>
      <c r="IU94" s="179"/>
      <c r="IV94" s="215"/>
    </row>
    <row r="95" spans="1:256" x14ac:dyDescent="0.25">
      <c r="A95" s="208" t="s">
        <v>81</v>
      </c>
      <c r="B95" s="227">
        <v>408712</v>
      </c>
      <c r="C95" s="215">
        <f>B95/B$97</f>
        <v>2.1370508455717339E-2</v>
      </c>
      <c r="D95" s="179">
        <v>674758</v>
      </c>
      <c r="E95" s="215">
        <f>D95/D$97</f>
        <v>3.6098231606182939E-2</v>
      </c>
      <c r="F95" s="179">
        <v>8466132</v>
      </c>
      <c r="G95" s="215">
        <f>F95/F$97</f>
        <v>0.43204007407743839</v>
      </c>
      <c r="H95" s="214" t="s">
        <v>79</v>
      </c>
      <c r="I95" s="214" t="s">
        <v>79</v>
      </c>
      <c r="J95" s="179">
        <v>9549602</v>
      </c>
      <c r="K95" s="216">
        <v>0.15959056879028732</v>
      </c>
      <c r="L95" s="226"/>
      <c r="M95" s="179"/>
      <c r="N95" s="215"/>
      <c r="O95" s="179"/>
      <c r="P95" s="215"/>
      <c r="Q95" s="179"/>
      <c r="R95" s="215"/>
      <c r="S95" s="214"/>
      <c r="T95" s="214"/>
      <c r="U95" s="179"/>
      <c r="V95" s="215"/>
      <c r="W95" s="226"/>
      <c r="X95" s="179"/>
      <c r="Y95" s="215"/>
      <c r="Z95" s="179"/>
      <c r="AA95" s="215"/>
      <c r="AB95" s="179"/>
      <c r="AC95" s="215"/>
      <c r="AD95" s="214"/>
      <c r="AE95" s="214"/>
      <c r="AF95" s="179"/>
      <c r="AG95" s="215"/>
      <c r="AH95" s="226"/>
      <c r="AI95" s="179"/>
      <c r="AJ95" s="215"/>
      <c r="AK95" s="179"/>
      <c r="AL95" s="215"/>
      <c r="AM95" s="179"/>
      <c r="AN95" s="215"/>
      <c r="AO95" s="214"/>
      <c r="AP95" s="214"/>
      <c r="AQ95" s="179"/>
      <c r="AR95" s="215"/>
      <c r="AS95" s="226"/>
      <c r="AT95" s="179"/>
      <c r="AU95" s="215"/>
      <c r="AV95" s="179"/>
      <c r="AW95" s="215"/>
      <c r="AX95" s="179"/>
      <c r="AY95" s="215"/>
      <c r="AZ95" s="214"/>
      <c r="BA95" s="214"/>
      <c r="BB95" s="179"/>
      <c r="BC95" s="215"/>
      <c r="BD95" s="226"/>
      <c r="BE95" s="179"/>
      <c r="BF95" s="215"/>
      <c r="BG95" s="179"/>
      <c r="BH95" s="215"/>
      <c r="BI95" s="179"/>
      <c r="BJ95" s="215"/>
      <c r="BK95" s="214"/>
      <c r="BL95" s="214"/>
      <c r="BM95" s="179"/>
      <c r="BN95" s="215"/>
      <c r="BO95" s="226"/>
      <c r="BP95" s="179"/>
      <c r="BQ95" s="215"/>
      <c r="BR95" s="179"/>
      <c r="BS95" s="215"/>
      <c r="BT95" s="179"/>
      <c r="BU95" s="215"/>
      <c r="BV95" s="214"/>
      <c r="BW95" s="214"/>
      <c r="BX95" s="179"/>
      <c r="BY95" s="215"/>
      <c r="BZ95" s="226"/>
      <c r="CA95" s="179"/>
      <c r="CB95" s="215"/>
      <c r="CC95" s="179"/>
      <c r="CD95" s="215"/>
      <c r="CE95" s="179"/>
      <c r="CF95" s="215"/>
      <c r="CG95" s="214"/>
      <c r="CH95" s="214"/>
      <c r="CI95" s="179"/>
      <c r="CJ95" s="215"/>
      <c r="CK95" s="226"/>
      <c r="CL95" s="179"/>
      <c r="CM95" s="215"/>
      <c r="CN95" s="179"/>
      <c r="CO95" s="215"/>
      <c r="CP95" s="179"/>
      <c r="CQ95" s="215"/>
      <c r="CR95" s="214"/>
      <c r="CS95" s="214"/>
      <c r="CT95" s="179"/>
      <c r="CU95" s="215"/>
      <c r="CV95" s="226"/>
      <c r="CW95" s="179"/>
      <c r="CX95" s="215"/>
      <c r="CY95" s="179"/>
      <c r="CZ95" s="215"/>
      <c r="DA95" s="179"/>
      <c r="DB95" s="215"/>
      <c r="DC95" s="214"/>
      <c r="DD95" s="214"/>
      <c r="DE95" s="179"/>
      <c r="DF95" s="215"/>
      <c r="DG95" s="226"/>
      <c r="DH95" s="179"/>
      <c r="DI95" s="215"/>
      <c r="DJ95" s="179"/>
      <c r="DK95" s="215"/>
      <c r="DL95" s="179"/>
      <c r="DM95" s="215"/>
      <c r="DN95" s="214"/>
      <c r="DO95" s="214"/>
      <c r="DP95" s="179"/>
      <c r="DQ95" s="215"/>
      <c r="DR95" s="226"/>
      <c r="DS95" s="179"/>
      <c r="DT95" s="215"/>
      <c r="DU95" s="179"/>
      <c r="DV95" s="215"/>
      <c r="DW95" s="179"/>
      <c r="DX95" s="215"/>
      <c r="DY95" s="214"/>
      <c r="DZ95" s="214"/>
      <c r="EA95" s="179"/>
      <c r="EB95" s="215"/>
      <c r="EC95" s="226"/>
      <c r="ED95" s="179"/>
      <c r="EE95" s="215"/>
      <c r="EF95" s="179"/>
      <c r="EG95" s="215"/>
      <c r="EH95" s="179"/>
      <c r="EI95" s="215"/>
      <c r="EJ95" s="214"/>
      <c r="EK95" s="214"/>
      <c r="EL95" s="179"/>
      <c r="EM95" s="215"/>
      <c r="EN95" s="226"/>
      <c r="EO95" s="179"/>
      <c r="EP95" s="215"/>
      <c r="EQ95" s="179"/>
      <c r="ER95" s="215"/>
      <c r="ES95" s="179"/>
      <c r="ET95" s="215"/>
      <c r="EU95" s="214"/>
      <c r="EV95" s="214"/>
      <c r="EW95" s="179"/>
      <c r="EX95" s="215"/>
      <c r="EY95" s="226"/>
      <c r="EZ95" s="179"/>
      <c r="FA95" s="215"/>
      <c r="FB95" s="179"/>
      <c r="FC95" s="215"/>
      <c r="FD95" s="179"/>
      <c r="FE95" s="215"/>
      <c r="FF95" s="214"/>
      <c r="FG95" s="214"/>
      <c r="FH95" s="179"/>
      <c r="FI95" s="215"/>
      <c r="FJ95" s="226"/>
      <c r="FK95" s="179"/>
      <c r="FL95" s="215"/>
      <c r="FM95" s="179"/>
      <c r="FN95" s="215"/>
      <c r="FO95" s="179"/>
      <c r="FP95" s="215"/>
      <c r="FQ95" s="214"/>
      <c r="FR95" s="214"/>
      <c r="FS95" s="179"/>
      <c r="FT95" s="215"/>
      <c r="FU95" s="226"/>
      <c r="FV95" s="179"/>
      <c r="FW95" s="215"/>
      <c r="FX95" s="179"/>
      <c r="FY95" s="215"/>
      <c r="FZ95" s="179"/>
      <c r="GA95" s="215"/>
      <c r="GB95" s="214"/>
      <c r="GC95" s="214"/>
      <c r="GD95" s="179"/>
      <c r="GE95" s="215"/>
      <c r="GF95" s="226"/>
      <c r="GG95" s="179"/>
      <c r="GH95" s="215"/>
      <c r="GI95" s="179"/>
      <c r="GJ95" s="215"/>
      <c r="GK95" s="179"/>
      <c r="GL95" s="215"/>
      <c r="GM95" s="214"/>
      <c r="GN95" s="214"/>
      <c r="GO95" s="179"/>
      <c r="GP95" s="215"/>
      <c r="GQ95" s="226"/>
      <c r="GR95" s="179"/>
      <c r="GS95" s="215"/>
      <c r="GT95" s="179"/>
      <c r="GU95" s="215"/>
      <c r="GV95" s="179"/>
      <c r="GW95" s="215"/>
      <c r="GX95" s="214"/>
      <c r="GY95" s="214"/>
      <c r="GZ95" s="179"/>
      <c r="HA95" s="215"/>
      <c r="HB95" s="226"/>
      <c r="HC95" s="179"/>
      <c r="HD95" s="215"/>
      <c r="HE95" s="179"/>
      <c r="HF95" s="215"/>
      <c r="HG95" s="179"/>
      <c r="HH95" s="215"/>
      <c r="HI95" s="214"/>
      <c r="HJ95" s="214"/>
      <c r="HK95" s="179"/>
      <c r="HL95" s="215"/>
      <c r="HM95" s="226"/>
      <c r="HN95" s="179"/>
      <c r="HO95" s="215"/>
      <c r="HP95" s="179"/>
      <c r="HQ95" s="215"/>
      <c r="HR95" s="179"/>
      <c r="HS95" s="215"/>
      <c r="HT95" s="214"/>
      <c r="HU95" s="214"/>
      <c r="HV95" s="179"/>
      <c r="HW95" s="215"/>
      <c r="HX95" s="226"/>
      <c r="HY95" s="179"/>
      <c r="HZ95" s="215"/>
      <c r="IA95" s="179"/>
      <c r="IB95" s="215"/>
      <c r="IC95" s="179"/>
      <c r="ID95" s="215"/>
      <c r="IE95" s="214"/>
      <c r="IF95" s="214"/>
      <c r="IG95" s="179"/>
      <c r="IH95" s="215"/>
      <c r="II95" s="226"/>
      <c r="IJ95" s="179"/>
      <c r="IK95" s="215"/>
      <c r="IL95" s="179"/>
      <c r="IM95" s="215"/>
      <c r="IN95" s="179"/>
      <c r="IO95" s="215"/>
      <c r="IP95" s="214"/>
      <c r="IQ95" s="214"/>
      <c r="IR95" s="179"/>
      <c r="IS95" s="215"/>
      <c r="IT95" s="226"/>
      <c r="IU95" s="179"/>
      <c r="IV95" s="215"/>
    </row>
    <row r="96" spans="1:256" x14ac:dyDescent="0.25">
      <c r="A96" s="208" t="s">
        <v>82</v>
      </c>
      <c r="B96" s="217">
        <v>17827042</v>
      </c>
      <c r="C96" s="215">
        <f>B96/B$97</f>
        <v>0.93213057556770573</v>
      </c>
      <c r="D96" s="179">
        <v>17715443</v>
      </c>
      <c r="E96" s="215">
        <f>D96/D$97</f>
        <v>0.94774150794823075</v>
      </c>
      <c r="F96" s="179">
        <v>11129578</v>
      </c>
      <c r="G96" s="215">
        <f>F96/F$97</f>
        <v>0.56795992592256161</v>
      </c>
      <c r="H96" s="179">
        <v>2284724</v>
      </c>
      <c r="I96" s="215">
        <f>H96/H$97</f>
        <v>0.94211382274739552</v>
      </c>
      <c r="J96" s="179">
        <v>48956787</v>
      </c>
      <c r="K96" s="216">
        <v>0.81815362393898139</v>
      </c>
      <c r="L96" s="226"/>
      <c r="M96" s="179"/>
      <c r="N96" s="215"/>
      <c r="O96" s="179"/>
      <c r="P96" s="215"/>
      <c r="Q96" s="179"/>
      <c r="R96" s="215"/>
      <c r="S96" s="179"/>
      <c r="T96" s="215"/>
      <c r="U96" s="179"/>
      <c r="V96" s="215"/>
      <c r="W96" s="226"/>
      <c r="X96" s="179"/>
      <c r="Y96" s="215"/>
      <c r="Z96" s="179"/>
      <c r="AA96" s="215"/>
      <c r="AB96" s="179"/>
      <c r="AC96" s="215"/>
      <c r="AD96" s="179"/>
      <c r="AE96" s="215"/>
      <c r="AF96" s="179"/>
      <c r="AG96" s="215"/>
      <c r="AH96" s="226"/>
      <c r="AI96" s="179"/>
      <c r="AJ96" s="215"/>
      <c r="AK96" s="179"/>
      <c r="AL96" s="215"/>
      <c r="AM96" s="179"/>
      <c r="AN96" s="215"/>
      <c r="AO96" s="179"/>
      <c r="AP96" s="215"/>
      <c r="AQ96" s="179"/>
      <c r="AR96" s="215"/>
      <c r="AS96" s="226"/>
      <c r="AT96" s="179"/>
      <c r="AU96" s="215"/>
      <c r="AV96" s="179"/>
      <c r="AW96" s="215"/>
      <c r="AX96" s="179"/>
      <c r="AY96" s="215"/>
      <c r="AZ96" s="179"/>
      <c r="BA96" s="215"/>
      <c r="BB96" s="179"/>
      <c r="BC96" s="215"/>
      <c r="BD96" s="226"/>
      <c r="BE96" s="179"/>
      <c r="BF96" s="215"/>
      <c r="BG96" s="179"/>
      <c r="BH96" s="215"/>
      <c r="BI96" s="179"/>
      <c r="BJ96" s="215"/>
      <c r="BK96" s="179"/>
      <c r="BL96" s="215"/>
      <c r="BM96" s="179"/>
      <c r="BN96" s="215"/>
      <c r="BO96" s="226"/>
      <c r="BP96" s="179"/>
      <c r="BQ96" s="215"/>
      <c r="BR96" s="179"/>
      <c r="BS96" s="215"/>
      <c r="BT96" s="179"/>
      <c r="BU96" s="215"/>
      <c r="BV96" s="179"/>
      <c r="BW96" s="215"/>
      <c r="BX96" s="179"/>
      <c r="BY96" s="215"/>
      <c r="BZ96" s="226"/>
      <c r="CA96" s="179"/>
      <c r="CB96" s="215"/>
      <c r="CC96" s="179"/>
      <c r="CD96" s="215"/>
      <c r="CE96" s="179"/>
      <c r="CF96" s="215"/>
      <c r="CG96" s="179"/>
      <c r="CH96" s="215"/>
      <c r="CI96" s="179"/>
      <c r="CJ96" s="215"/>
      <c r="CK96" s="226"/>
      <c r="CL96" s="179"/>
      <c r="CM96" s="215"/>
      <c r="CN96" s="179"/>
      <c r="CO96" s="215"/>
      <c r="CP96" s="179"/>
      <c r="CQ96" s="215"/>
      <c r="CR96" s="179"/>
      <c r="CS96" s="215"/>
      <c r="CT96" s="179"/>
      <c r="CU96" s="215"/>
      <c r="CV96" s="226"/>
      <c r="CW96" s="179"/>
      <c r="CX96" s="215"/>
      <c r="CY96" s="179"/>
      <c r="CZ96" s="215"/>
      <c r="DA96" s="179"/>
      <c r="DB96" s="215"/>
      <c r="DC96" s="179"/>
      <c r="DD96" s="215"/>
      <c r="DE96" s="179"/>
      <c r="DF96" s="215"/>
      <c r="DG96" s="226"/>
      <c r="DH96" s="179"/>
      <c r="DI96" s="215"/>
      <c r="DJ96" s="179"/>
      <c r="DK96" s="215"/>
      <c r="DL96" s="179"/>
      <c r="DM96" s="215"/>
      <c r="DN96" s="179"/>
      <c r="DO96" s="215"/>
      <c r="DP96" s="179"/>
      <c r="DQ96" s="215"/>
      <c r="DR96" s="226"/>
      <c r="DS96" s="179"/>
      <c r="DT96" s="215"/>
      <c r="DU96" s="179"/>
      <c r="DV96" s="215"/>
      <c r="DW96" s="179"/>
      <c r="DX96" s="215"/>
      <c r="DY96" s="179"/>
      <c r="DZ96" s="215"/>
      <c r="EA96" s="179"/>
      <c r="EB96" s="215"/>
      <c r="EC96" s="226"/>
      <c r="ED96" s="179"/>
      <c r="EE96" s="215"/>
      <c r="EF96" s="179"/>
      <c r="EG96" s="215"/>
      <c r="EH96" s="179"/>
      <c r="EI96" s="215"/>
      <c r="EJ96" s="179"/>
      <c r="EK96" s="215"/>
      <c r="EL96" s="179"/>
      <c r="EM96" s="215"/>
      <c r="EN96" s="226"/>
      <c r="EO96" s="179"/>
      <c r="EP96" s="215"/>
      <c r="EQ96" s="179"/>
      <c r="ER96" s="215"/>
      <c r="ES96" s="179"/>
      <c r="ET96" s="215"/>
      <c r="EU96" s="179"/>
      <c r="EV96" s="215"/>
      <c r="EW96" s="179"/>
      <c r="EX96" s="215"/>
      <c r="EY96" s="226"/>
      <c r="EZ96" s="179"/>
      <c r="FA96" s="215"/>
      <c r="FB96" s="179"/>
      <c r="FC96" s="215"/>
      <c r="FD96" s="179"/>
      <c r="FE96" s="215"/>
      <c r="FF96" s="179"/>
      <c r="FG96" s="215"/>
      <c r="FH96" s="179"/>
      <c r="FI96" s="215"/>
      <c r="FJ96" s="226"/>
      <c r="FK96" s="179"/>
      <c r="FL96" s="215"/>
      <c r="FM96" s="179"/>
      <c r="FN96" s="215"/>
      <c r="FO96" s="179"/>
      <c r="FP96" s="215"/>
      <c r="FQ96" s="179"/>
      <c r="FR96" s="215"/>
      <c r="FS96" s="179"/>
      <c r="FT96" s="215"/>
      <c r="FU96" s="226"/>
      <c r="FV96" s="179"/>
      <c r="FW96" s="215"/>
      <c r="FX96" s="179"/>
      <c r="FY96" s="215"/>
      <c r="FZ96" s="179"/>
      <c r="GA96" s="215"/>
      <c r="GB96" s="179"/>
      <c r="GC96" s="215"/>
      <c r="GD96" s="179"/>
      <c r="GE96" s="215"/>
      <c r="GF96" s="226"/>
      <c r="GG96" s="179"/>
      <c r="GH96" s="215"/>
      <c r="GI96" s="179"/>
      <c r="GJ96" s="215"/>
      <c r="GK96" s="179"/>
      <c r="GL96" s="215"/>
      <c r="GM96" s="179"/>
      <c r="GN96" s="215"/>
      <c r="GO96" s="179"/>
      <c r="GP96" s="215"/>
      <c r="GQ96" s="226"/>
      <c r="GR96" s="179"/>
      <c r="GS96" s="215"/>
      <c r="GT96" s="179"/>
      <c r="GU96" s="215"/>
      <c r="GV96" s="179"/>
      <c r="GW96" s="215"/>
      <c r="GX96" s="179"/>
      <c r="GY96" s="215"/>
      <c r="GZ96" s="179"/>
      <c r="HA96" s="215"/>
      <c r="HB96" s="226"/>
      <c r="HC96" s="179"/>
      <c r="HD96" s="215"/>
      <c r="HE96" s="179"/>
      <c r="HF96" s="215"/>
      <c r="HG96" s="179"/>
      <c r="HH96" s="215"/>
      <c r="HI96" s="179"/>
      <c r="HJ96" s="215"/>
      <c r="HK96" s="179"/>
      <c r="HL96" s="215"/>
      <c r="HM96" s="226"/>
      <c r="HN96" s="179"/>
      <c r="HO96" s="215"/>
      <c r="HP96" s="179"/>
      <c r="HQ96" s="215"/>
      <c r="HR96" s="179"/>
      <c r="HS96" s="215"/>
      <c r="HT96" s="179"/>
      <c r="HU96" s="215"/>
      <c r="HV96" s="179"/>
      <c r="HW96" s="215"/>
      <c r="HX96" s="226"/>
      <c r="HY96" s="179"/>
      <c r="HZ96" s="215"/>
      <c r="IA96" s="179"/>
      <c r="IB96" s="215"/>
      <c r="IC96" s="179"/>
      <c r="ID96" s="215"/>
      <c r="IE96" s="179"/>
      <c r="IF96" s="215"/>
      <c r="IG96" s="179"/>
      <c r="IH96" s="215"/>
      <c r="II96" s="226"/>
      <c r="IJ96" s="179"/>
      <c r="IK96" s="215"/>
      <c r="IL96" s="179"/>
      <c r="IM96" s="215"/>
      <c r="IN96" s="179"/>
      <c r="IO96" s="215"/>
      <c r="IP96" s="179"/>
      <c r="IQ96" s="215"/>
      <c r="IR96" s="179"/>
      <c r="IS96" s="215"/>
      <c r="IT96" s="226"/>
      <c r="IU96" s="179"/>
      <c r="IV96" s="215"/>
    </row>
    <row r="97" spans="1:256" x14ac:dyDescent="0.25">
      <c r="A97" s="219" t="s">
        <v>83</v>
      </c>
      <c r="B97" s="227">
        <f>SUM(B94:B96)</f>
        <v>19125048</v>
      </c>
      <c r="C97" s="210">
        <f>B97/B$97</f>
        <v>1</v>
      </c>
      <c r="D97" s="211">
        <f>SUM(D94:D96)</f>
        <v>18692273</v>
      </c>
      <c r="E97" s="210">
        <f>D97/D$97</f>
        <v>1</v>
      </c>
      <c r="F97" s="211">
        <f>SUM(F94:F96)</f>
        <v>19595710</v>
      </c>
      <c r="G97" s="210">
        <f>F97/F$97</f>
        <v>1</v>
      </c>
      <c r="H97" s="221">
        <f>SUM(H94:H96)</f>
        <v>2425104</v>
      </c>
      <c r="I97" s="220">
        <f>H97/H$97</f>
        <v>1</v>
      </c>
      <c r="J97" s="221">
        <v>59838135</v>
      </c>
      <c r="K97" s="213">
        <v>1</v>
      </c>
      <c r="L97" s="226"/>
      <c r="M97" s="179"/>
      <c r="N97" s="215"/>
      <c r="O97" s="179"/>
      <c r="P97" s="215"/>
      <c r="Q97" s="179"/>
      <c r="R97" s="215"/>
      <c r="S97" s="179"/>
      <c r="T97" s="215"/>
      <c r="U97" s="179"/>
      <c r="V97" s="215"/>
      <c r="W97" s="226"/>
      <c r="X97" s="179"/>
      <c r="Y97" s="215"/>
      <c r="Z97" s="179"/>
      <c r="AA97" s="215"/>
      <c r="AB97" s="179"/>
      <c r="AC97" s="215"/>
      <c r="AD97" s="179"/>
      <c r="AE97" s="215"/>
      <c r="AF97" s="179"/>
      <c r="AG97" s="215"/>
      <c r="AH97" s="226"/>
      <c r="AI97" s="179"/>
      <c r="AJ97" s="215"/>
      <c r="AK97" s="179"/>
      <c r="AL97" s="215"/>
      <c r="AM97" s="179"/>
      <c r="AN97" s="215"/>
      <c r="AO97" s="179"/>
      <c r="AP97" s="215"/>
      <c r="AQ97" s="179"/>
      <c r="AR97" s="215"/>
      <c r="AS97" s="226"/>
      <c r="AT97" s="179"/>
      <c r="AU97" s="215"/>
      <c r="AV97" s="179"/>
      <c r="AW97" s="215"/>
      <c r="AX97" s="179"/>
      <c r="AY97" s="215"/>
      <c r="AZ97" s="179"/>
      <c r="BA97" s="215"/>
      <c r="BB97" s="179"/>
      <c r="BC97" s="215"/>
      <c r="BD97" s="226"/>
      <c r="BE97" s="179"/>
      <c r="BF97" s="215"/>
      <c r="BG97" s="179"/>
      <c r="BH97" s="215"/>
      <c r="BI97" s="179"/>
      <c r="BJ97" s="215"/>
      <c r="BK97" s="179"/>
      <c r="BL97" s="215"/>
      <c r="BM97" s="179"/>
      <c r="BN97" s="215"/>
      <c r="BO97" s="226"/>
      <c r="BP97" s="179"/>
      <c r="BQ97" s="215"/>
      <c r="BR97" s="179"/>
      <c r="BS97" s="215"/>
      <c r="BT97" s="179"/>
      <c r="BU97" s="215"/>
      <c r="BV97" s="179"/>
      <c r="BW97" s="215"/>
      <c r="BX97" s="179"/>
      <c r="BY97" s="215"/>
      <c r="BZ97" s="226"/>
      <c r="CA97" s="179"/>
      <c r="CB97" s="215"/>
      <c r="CC97" s="179"/>
      <c r="CD97" s="215"/>
      <c r="CE97" s="179"/>
      <c r="CF97" s="215"/>
      <c r="CG97" s="179"/>
      <c r="CH97" s="215"/>
      <c r="CI97" s="179"/>
      <c r="CJ97" s="215"/>
      <c r="CK97" s="226"/>
      <c r="CL97" s="179"/>
      <c r="CM97" s="215"/>
      <c r="CN97" s="179"/>
      <c r="CO97" s="215"/>
      <c r="CP97" s="179"/>
      <c r="CQ97" s="215"/>
      <c r="CR97" s="179"/>
      <c r="CS97" s="215"/>
      <c r="CT97" s="179"/>
      <c r="CU97" s="215"/>
      <c r="CV97" s="226"/>
      <c r="CW97" s="179"/>
      <c r="CX97" s="215"/>
      <c r="CY97" s="179"/>
      <c r="CZ97" s="215"/>
      <c r="DA97" s="179"/>
      <c r="DB97" s="215"/>
      <c r="DC97" s="179"/>
      <c r="DD97" s="215"/>
      <c r="DE97" s="179"/>
      <c r="DF97" s="215"/>
      <c r="DG97" s="226"/>
      <c r="DH97" s="179"/>
      <c r="DI97" s="215"/>
      <c r="DJ97" s="179"/>
      <c r="DK97" s="215"/>
      <c r="DL97" s="179"/>
      <c r="DM97" s="215"/>
      <c r="DN97" s="179"/>
      <c r="DO97" s="215"/>
      <c r="DP97" s="179"/>
      <c r="DQ97" s="215"/>
      <c r="DR97" s="226"/>
      <c r="DS97" s="179"/>
      <c r="DT97" s="215"/>
      <c r="DU97" s="179"/>
      <c r="DV97" s="215"/>
      <c r="DW97" s="179"/>
      <c r="DX97" s="215"/>
      <c r="DY97" s="179"/>
      <c r="DZ97" s="215"/>
      <c r="EA97" s="179"/>
      <c r="EB97" s="215"/>
      <c r="EC97" s="226"/>
      <c r="ED97" s="179"/>
      <c r="EE97" s="215"/>
      <c r="EF97" s="179"/>
      <c r="EG97" s="215"/>
      <c r="EH97" s="179"/>
      <c r="EI97" s="215"/>
      <c r="EJ97" s="179"/>
      <c r="EK97" s="215"/>
      <c r="EL97" s="179"/>
      <c r="EM97" s="215"/>
      <c r="EN97" s="226"/>
      <c r="EO97" s="179"/>
      <c r="EP97" s="215"/>
      <c r="EQ97" s="179"/>
      <c r="ER97" s="215"/>
      <c r="ES97" s="179"/>
      <c r="ET97" s="215"/>
      <c r="EU97" s="179"/>
      <c r="EV97" s="215"/>
      <c r="EW97" s="179"/>
      <c r="EX97" s="215"/>
      <c r="EY97" s="226"/>
      <c r="EZ97" s="179"/>
      <c r="FA97" s="215"/>
      <c r="FB97" s="179"/>
      <c r="FC97" s="215"/>
      <c r="FD97" s="179"/>
      <c r="FE97" s="215"/>
      <c r="FF97" s="179"/>
      <c r="FG97" s="215"/>
      <c r="FH97" s="179"/>
      <c r="FI97" s="215"/>
      <c r="FJ97" s="226"/>
      <c r="FK97" s="179"/>
      <c r="FL97" s="215"/>
      <c r="FM97" s="179"/>
      <c r="FN97" s="215"/>
      <c r="FO97" s="179"/>
      <c r="FP97" s="215"/>
      <c r="FQ97" s="179"/>
      <c r="FR97" s="215"/>
      <c r="FS97" s="179"/>
      <c r="FT97" s="215"/>
      <c r="FU97" s="226"/>
      <c r="FV97" s="179"/>
      <c r="FW97" s="215"/>
      <c r="FX97" s="179"/>
      <c r="FY97" s="215"/>
      <c r="FZ97" s="179"/>
      <c r="GA97" s="215"/>
      <c r="GB97" s="179"/>
      <c r="GC97" s="215"/>
      <c r="GD97" s="179"/>
      <c r="GE97" s="215"/>
      <c r="GF97" s="226"/>
      <c r="GG97" s="179"/>
      <c r="GH97" s="215"/>
      <c r="GI97" s="179"/>
      <c r="GJ97" s="215"/>
      <c r="GK97" s="179"/>
      <c r="GL97" s="215"/>
      <c r="GM97" s="179"/>
      <c r="GN97" s="215"/>
      <c r="GO97" s="179"/>
      <c r="GP97" s="215"/>
      <c r="GQ97" s="226"/>
      <c r="GR97" s="179"/>
      <c r="GS97" s="215"/>
      <c r="GT97" s="179"/>
      <c r="GU97" s="215"/>
      <c r="GV97" s="179"/>
      <c r="GW97" s="215"/>
      <c r="GX97" s="179"/>
      <c r="GY97" s="215"/>
      <c r="GZ97" s="179"/>
      <c r="HA97" s="215"/>
      <c r="HB97" s="226"/>
      <c r="HC97" s="179"/>
      <c r="HD97" s="215"/>
      <c r="HE97" s="179"/>
      <c r="HF97" s="215"/>
      <c r="HG97" s="179"/>
      <c r="HH97" s="215"/>
      <c r="HI97" s="179"/>
      <c r="HJ97" s="215"/>
      <c r="HK97" s="179"/>
      <c r="HL97" s="215"/>
      <c r="HM97" s="226"/>
      <c r="HN97" s="179"/>
      <c r="HO97" s="215"/>
      <c r="HP97" s="179"/>
      <c r="HQ97" s="215"/>
      <c r="HR97" s="179"/>
      <c r="HS97" s="215"/>
      <c r="HT97" s="179"/>
      <c r="HU97" s="215"/>
      <c r="HV97" s="179"/>
      <c r="HW97" s="215"/>
      <c r="HX97" s="226"/>
      <c r="HY97" s="179"/>
      <c r="HZ97" s="215"/>
      <c r="IA97" s="179"/>
      <c r="IB97" s="215"/>
      <c r="IC97" s="179"/>
      <c r="ID97" s="215"/>
      <c r="IE97" s="179"/>
      <c r="IF97" s="215"/>
      <c r="IG97" s="179"/>
      <c r="IH97" s="215"/>
      <c r="II97" s="226"/>
      <c r="IJ97" s="179"/>
      <c r="IK97" s="215"/>
      <c r="IL97" s="179"/>
      <c r="IM97" s="215"/>
      <c r="IN97" s="179"/>
      <c r="IO97" s="215"/>
      <c r="IP97" s="179"/>
      <c r="IQ97" s="215"/>
      <c r="IR97" s="179"/>
      <c r="IS97" s="215"/>
      <c r="IT97" s="226"/>
      <c r="IU97" s="179"/>
      <c r="IV97" s="215"/>
    </row>
    <row r="98" spans="1:256" s="207" customFormat="1" ht="6.75" customHeight="1" x14ac:dyDescent="0.25">
      <c r="A98" s="235"/>
      <c r="B98" s="202"/>
      <c r="C98" s="202"/>
      <c r="D98" s="202"/>
      <c r="E98" s="202"/>
      <c r="F98" s="202"/>
      <c r="G98" s="202"/>
      <c r="H98" s="203"/>
      <c r="I98" s="204"/>
      <c r="J98" s="202"/>
      <c r="K98" s="205"/>
      <c r="L98" s="233"/>
      <c r="S98" s="234"/>
      <c r="T98" s="228"/>
      <c r="W98" s="233"/>
      <c r="AD98" s="234"/>
      <c r="AE98" s="228"/>
      <c r="AH98" s="233"/>
      <c r="AO98" s="234"/>
      <c r="AP98" s="228"/>
      <c r="AS98" s="233"/>
      <c r="AZ98" s="234"/>
      <c r="BA98" s="228"/>
      <c r="BD98" s="233"/>
      <c r="BK98" s="234"/>
      <c r="BL98" s="228"/>
      <c r="BO98" s="233"/>
      <c r="BV98" s="234"/>
      <c r="BW98" s="228"/>
      <c r="BZ98" s="233"/>
      <c r="CG98" s="234"/>
      <c r="CH98" s="228"/>
      <c r="CK98" s="233"/>
      <c r="CR98" s="234"/>
      <c r="CS98" s="228"/>
      <c r="CV98" s="233"/>
      <c r="DC98" s="234"/>
      <c r="DD98" s="228"/>
      <c r="DG98" s="233"/>
      <c r="DN98" s="234"/>
      <c r="DO98" s="228"/>
      <c r="DR98" s="233"/>
      <c r="DY98" s="234"/>
      <c r="DZ98" s="228"/>
      <c r="EC98" s="233"/>
      <c r="EJ98" s="234"/>
      <c r="EK98" s="228"/>
      <c r="EN98" s="233"/>
      <c r="EU98" s="234"/>
      <c r="EV98" s="228"/>
      <c r="EY98" s="233"/>
      <c r="FF98" s="234"/>
      <c r="FG98" s="228"/>
      <c r="FJ98" s="233"/>
      <c r="FQ98" s="234"/>
      <c r="FR98" s="228"/>
      <c r="FU98" s="233"/>
      <c r="GB98" s="234"/>
      <c r="GC98" s="228"/>
      <c r="GF98" s="233"/>
      <c r="GM98" s="234"/>
      <c r="GN98" s="228"/>
      <c r="GQ98" s="233"/>
      <c r="GX98" s="234"/>
      <c r="GY98" s="228"/>
      <c r="HB98" s="233"/>
      <c r="HI98" s="234"/>
      <c r="HJ98" s="228"/>
      <c r="HM98" s="233"/>
      <c r="HT98" s="234"/>
      <c r="HU98" s="228"/>
      <c r="HX98" s="233"/>
      <c r="IE98" s="234"/>
      <c r="IF98" s="228"/>
      <c r="II98" s="233"/>
      <c r="IP98" s="234"/>
      <c r="IQ98" s="228"/>
      <c r="IT98" s="233"/>
    </row>
    <row r="99" spans="1:256" s="207" customFormat="1" ht="26.25" customHeight="1" x14ac:dyDescent="0.25">
      <c r="A99" s="200">
        <v>2002</v>
      </c>
      <c r="B99" s="201" t="s">
        <v>73</v>
      </c>
      <c r="C99" s="202"/>
      <c r="D99" s="202" t="s">
        <v>74</v>
      </c>
      <c r="E99" s="202"/>
      <c r="F99" s="202" t="s">
        <v>75</v>
      </c>
      <c r="G99" s="202"/>
      <c r="H99" s="203" t="s">
        <v>76</v>
      </c>
      <c r="I99" s="204"/>
      <c r="J99" s="202" t="s">
        <v>77</v>
      </c>
      <c r="K99" s="205"/>
      <c r="L99" s="233"/>
      <c r="S99" s="234"/>
      <c r="T99" s="228"/>
      <c r="W99" s="233"/>
      <c r="AD99" s="234"/>
      <c r="AE99" s="228"/>
      <c r="AH99" s="233"/>
      <c r="AO99" s="234"/>
      <c r="AP99" s="228"/>
      <c r="AS99" s="233"/>
      <c r="AZ99" s="234"/>
      <c r="BA99" s="228"/>
      <c r="BD99" s="233"/>
      <c r="BK99" s="234"/>
      <c r="BL99" s="228"/>
      <c r="BO99" s="233"/>
      <c r="BV99" s="234"/>
      <c r="BW99" s="228"/>
      <c r="BZ99" s="233"/>
      <c r="CG99" s="234"/>
      <c r="CH99" s="228"/>
      <c r="CK99" s="233"/>
      <c r="CR99" s="234"/>
      <c r="CS99" s="228"/>
      <c r="CV99" s="233"/>
      <c r="DC99" s="234"/>
      <c r="DD99" s="228"/>
      <c r="DG99" s="233"/>
      <c r="DN99" s="234"/>
      <c r="DO99" s="228"/>
      <c r="DR99" s="233"/>
      <c r="DY99" s="234"/>
      <c r="DZ99" s="228"/>
      <c r="EC99" s="233"/>
      <c r="EJ99" s="234"/>
      <c r="EK99" s="228"/>
      <c r="EN99" s="233"/>
      <c r="EU99" s="234"/>
      <c r="EV99" s="228"/>
      <c r="EY99" s="233"/>
      <c r="FF99" s="234"/>
      <c r="FG99" s="228"/>
      <c r="FJ99" s="233"/>
      <c r="FQ99" s="234"/>
      <c r="FR99" s="228"/>
      <c r="FU99" s="233"/>
      <c r="GB99" s="234"/>
      <c r="GC99" s="228"/>
      <c r="GF99" s="233"/>
      <c r="GM99" s="234"/>
      <c r="GN99" s="228"/>
      <c r="GQ99" s="233"/>
      <c r="GX99" s="234"/>
      <c r="GY99" s="228"/>
      <c r="HB99" s="233"/>
      <c r="HI99" s="234"/>
      <c r="HJ99" s="228"/>
      <c r="HM99" s="233"/>
      <c r="HT99" s="234"/>
      <c r="HU99" s="228"/>
      <c r="HX99" s="233"/>
      <c r="IE99" s="234"/>
      <c r="IF99" s="228"/>
      <c r="II99" s="233"/>
      <c r="IP99" s="234"/>
      <c r="IQ99" s="228"/>
      <c r="IT99" s="233"/>
    </row>
    <row r="100" spans="1:256" x14ac:dyDescent="0.25">
      <c r="A100" s="208" t="s">
        <v>78</v>
      </c>
      <c r="B100" s="209">
        <v>1026972</v>
      </c>
      <c r="C100" s="210">
        <f>B100/B$103</f>
        <v>5.3702582908433397E-2</v>
      </c>
      <c r="D100" s="211">
        <v>119337</v>
      </c>
      <c r="E100" s="210">
        <f>D100/D$103</f>
        <v>5.7275792320646531E-3</v>
      </c>
      <c r="F100" s="211">
        <v>333345</v>
      </c>
      <c r="G100" s="210">
        <f>F100/F$103</f>
        <v>1.7947223549522509E-2</v>
      </c>
      <c r="H100" s="211">
        <v>253772</v>
      </c>
      <c r="I100" s="210">
        <f>H100/H$103</f>
        <v>0.10439911024701054</v>
      </c>
      <c r="J100" s="211">
        <v>1733426</v>
      </c>
      <c r="K100" s="213">
        <v>2.8433953692948283E-2</v>
      </c>
      <c r="L100" s="226"/>
      <c r="M100" s="179"/>
      <c r="N100" s="215"/>
      <c r="O100" s="179"/>
      <c r="P100" s="215"/>
      <c r="Q100" s="179"/>
      <c r="R100" s="215"/>
      <c r="S100" s="179"/>
      <c r="T100" s="215"/>
      <c r="U100" s="179"/>
      <c r="V100" s="215"/>
      <c r="W100" s="226"/>
      <c r="X100" s="179"/>
      <c r="Y100" s="215"/>
      <c r="Z100" s="179"/>
      <c r="AA100" s="215"/>
      <c r="AB100" s="179"/>
      <c r="AC100" s="215"/>
      <c r="AD100" s="179"/>
      <c r="AE100" s="215"/>
      <c r="AF100" s="179"/>
      <c r="AG100" s="215"/>
      <c r="AH100" s="226"/>
      <c r="AI100" s="179"/>
      <c r="AJ100" s="215"/>
      <c r="AK100" s="179"/>
      <c r="AL100" s="215"/>
      <c r="AM100" s="179"/>
      <c r="AN100" s="215"/>
      <c r="AO100" s="179"/>
      <c r="AP100" s="215"/>
      <c r="AQ100" s="179"/>
      <c r="AR100" s="215"/>
      <c r="AS100" s="226"/>
      <c r="AT100" s="179"/>
      <c r="AU100" s="215"/>
      <c r="AV100" s="179"/>
      <c r="AW100" s="215"/>
      <c r="AX100" s="179"/>
      <c r="AY100" s="215"/>
      <c r="AZ100" s="179"/>
      <c r="BA100" s="215"/>
      <c r="BB100" s="179"/>
      <c r="BC100" s="215"/>
      <c r="BD100" s="226"/>
      <c r="BE100" s="179"/>
      <c r="BF100" s="215"/>
      <c r="BG100" s="179"/>
      <c r="BH100" s="215"/>
      <c r="BI100" s="179"/>
      <c r="BJ100" s="215"/>
      <c r="BK100" s="179"/>
      <c r="BL100" s="215"/>
      <c r="BM100" s="179"/>
      <c r="BN100" s="215"/>
      <c r="BO100" s="226"/>
      <c r="BP100" s="179"/>
      <c r="BQ100" s="215"/>
      <c r="BR100" s="179"/>
      <c r="BS100" s="215"/>
      <c r="BT100" s="179"/>
      <c r="BU100" s="215"/>
      <c r="BV100" s="179"/>
      <c r="BW100" s="215"/>
      <c r="BX100" s="179"/>
      <c r="BY100" s="215"/>
      <c r="BZ100" s="226"/>
      <c r="CA100" s="179"/>
      <c r="CB100" s="215"/>
      <c r="CC100" s="179"/>
      <c r="CD100" s="215"/>
      <c r="CE100" s="179"/>
      <c r="CF100" s="215"/>
      <c r="CG100" s="179"/>
      <c r="CH100" s="215"/>
      <c r="CI100" s="179"/>
      <c r="CJ100" s="215"/>
      <c r="CK100" s="226"/>
      <c r="CL100" s="179"/>
      <c r="CM100" s="215"/>
      <c r="CN100" s="179"/>
      <c r="CO100" s="215"/>
      <c r="CP100" s="179"/>
      <c r="CQ100" s="215"/>
      <c r="CR100" s="179"/>
      <c r="CS100" s="215"/>
      <c r="CT100" s="179"/>
      <c r="CU100" s="215"/>
      <c r="CV100" s="226"/>
      <c r="CW100" s="179"/>
      <c r="CX100" s="215"/>
      <c r="CY100" s="179"/>
      <c r="CZ100" s="215"/>
      <c r="DA100" s="179"/>
      <c r="DB100" s="215"/>
      <c r="DC100" s="179"/>
      <c r="DD100" s="215"/>
      <c r="DE100" s="179"/>
      <c r="DF100" s="215"/>
      <c r="DG100" s="226"/>
      <c r="DH100" s="179"/>
      <c r="DI100" s="215"/>
      <c r="DJ100" s="179"/>
      <c r="DK100" s="215"/>
      <c r="DL100" s="179"/>
      <c r="DM100" s="215"/>
      <c r="DN100" s="179"/>
      <c r="DO100" s="215"/>
      <c r="DP100" s="179"/>
      <c r="DQ100" s="215"/>
      <c r="DR100" s="226"/>
      <c r="DS100" s="179"/>
      <c r="DT100" s="215"/>
      <c r="DU100" s="179"/>
      <c r="DV100" s="215"/>
      <c r="DW100" s="179"/>
      <c r="DX100" s="215"/>
      <c r="DY100" s="179"/>
      <c r="DZ100" s="215"/>
      <c r="EA100" s="179"/>
      <c r="EB100" s="215"/>
      <c r="EC100" s="226"/>
      <c r="ED100" s="179"/>
      <c r="EE100" s="215"/>
      <c r="EF100" s="179"/>
      <c r="EG100" s="215"/>
      <c r="EH100" s="179"/>
      <c r="EI100" s="215"/>
      <c r="EJ100" s="179"/>
      <c r="EK100" s="215"/>
      <c r="EL100" s="179"/>
      <c r="EM100" s="215"/>
      <c r="EN100" s="226"/>
      <c r="EO100" s="179"/>
      <c r="EP100" s="215"/>
      <c r="EQ100" s="179"/>
      <c r="ER100" s="215"/>
      <c r="ES100" s="179"/>
      <c r="ET100" s="215"/>
      <c r="EU100" s="179"/>
      <c r="EV100" s="215"/>
      <c r="EW100" s="179"/>
      <c r="EX100" s="215"/>
      <c r="EY100" s="226"/>
      <c r="EZ100" s="179"/>
      <c r="FA100" s="215"/>
      <c r="FB100" s="179"/>
      <c r="FC100" s="215"/>
      <c r="FD100" s="179"/>
      <c r="FE100" s="215"/>
      <c r="FF100" s="179"/>
      <c r="FG100" s="215"/>
      <c r="FH100" s="179"/>
      <c r="FI100" s="215"/>
      <c r="FJ100" s="226"/>
      <c r="FK100" s="179"/>
      <c r="FL100" s="215"/>
      <c r="FM100" s="179"/>
      <c r="FN100" s="215"/>
      <c r="FO100" s="179"/>
      <c r="FP100" s="215"/>
      <c r="FQ100" s="179"/>
      <c r="FR100" s="215"/>
      <c r="FS100" s="179"/>
      <c r="FT100" s="215"/>
      <c r="FU100" s="226"/>
      <c r="FV100" s="179"/>
      <c r="FW100" s="215"/>
      <c r="FX100" s="179"/>
      <c r="FY100" s="215"/>
      <c r="FZ100" s="179"/>
      <c r="GA100" s="215"/>
      <c r="GB100" s="179"/>
      <c r="GC100" s="215"/>
      <c r="GD100" s="179"/>
      <c r="GE100" s="215"/>
      <c r="GF100" s="226"/>
      <c r="GG100" s="179"/>
      <c r="GH100" s="215"/>
      <c r="GI100" s="179"/>
      <c r="GJ100" s="215"/>
      <c r="GK100" s="179"/>
      <c r="GL100" s="215"/>
      <c r="GM100" s="179"/>
      <c r="GN100" s="215"/>
      <c r="GO100" s="179"/>
      <c r="GP100" s="215"/>
      <c r="GQ100" s="226"/>
      <c r="GR100" s="179"/>
      <c r="GS100" s="215"/>
      <c r="GT100" s="179"/>
      <c r="GU100" s="215"/>
      <c r="GV100" s="179"/>
      <c r="GW100" s="215"/>
      <c r="GX100" s="179"/>
      <c r="GY100" s="215"/>
      <c r="GZ100" s="179"/>
      <c r="HA100" s="215"/>
      <c r="HB100" s="226"/>
      <c r="HC100" s="179"/>
      <c r="HD100" s="215"/>
      <c r="HE100" s="179"/>
      <c r="HF100" s="215"/>
      <c r="HG100" s="179"/>
      <c r="HH100" s="215"/>
      <c r="HI100" s="179"/>
      <c r="HJ100" s="215"/>
      <c r="HK100" s="179"/>
      <c r="HL100" s="215"/>
      <c r="HM100" s="226"/>
      <c r="HN100" s="179"/>
      <c r="HO100" s="215"/>
      <c r="HP100" s="179"/>
      <c r="HQ100" s="215"/>
      <c r="HR100" s="179"/>
      <c r="HS100" s="215"/>
      <c r="HT100" s="179"/>
      <c r="HU100" s="215"/>
      <c r="HV100" s="179"/>
      <c r="HW100" s="215"/>
      <c r="HX100" s="226"/>
      <c r="HY100" s="179"/>
      <c r="HZ100" s="215"/>
      <c r="IA100" s="179"/>
      <c r="IB100" s="215"/>
      <c r="IC100" s="179"/>
      <c r="ID100" s="215"/>
      <c r="IE100" s="179"/>
      <c r="IF100" s="215"/>
      <c r="IG100" s="179"/>
      <c r="IH100" s="215"/>
      <c r="II100" s="226"/>
      <c r="IJ100" s="179"/>
      <c r="IK100" s="215"/>
      <c r="IL100" s="179"/>
      <c r="IM100" s="215"/>
      <c r="IN100" s="179"/>
      <c r="IO100" s="215"/>
      <c r="IP100" s="179"/>
      <c r="IQ100" s="215"/>
      <c r="IR100" s="179"/>
      <c r="IS100" s="215"/>
      <c r="IT100" s="226"/>
      <c r="IU100" s="179"/>
      <c r="IV100" s="215"/>
    </row>
    <row r="101" spans="1:256" x14ac:dyDescent="0.25">
      <c r="A101" s="208" t="s">
        <v>81</v>
      </c>
      <c r="B101" s="227">
        <v>402446</v>
      </c>
      <c r="C101" s="215">
        <f>B101/B$103</f>
        <v>2.1044770140926324E-2</v>
      </c>
      <c r="D101" s="179">
        <v>1024976</v>
      </c>
      <c r="E101" s="215">
        <f>D101/D$103</f>
        <v>4.9193722407674896E-2</v>
      </c>
      <c r="F101" s="179">
        <v>9672522</v>
      </c>
      <c r="G101" s="215">
        <f>F101/F$103</f>
        <v>0.52076651703692733</v>
      </c>
      <c r="H101" s="214" t="s">
        <v>79</v>
      </c>
      <c r="I101" s="214" t="s">
        <v>79</v>
      </c>
      <c r="J101" s="179">
        <v>11099944</v>
      </c>
      <c r="K101" s="216">
        <v>0.18207601229606524</v>
      </c>
      <c r="L101" s="226"/>
      <c r="M101" s="179"/>
      <c r="N101" s="215"/>
      <c r="O101" s="179"/>
      <c r="P101" s="215"/>
      <c r="Q101" s="179"/>
      <c r="R101" s="215"/>
      <c r="S101" s="214"/>
      <c r="T101" s="214"/>
      <c r="U101" s="179"/>
      <c r="V101" s="215"/>
      <c r="W101" s="226"/>
      <c r="X101" s="179"/>
      <c r="Y101" s="215"/>
      <c r="Z101" s="179"/>
      <c r="AA101" s="215"/>
      <c r="AB101" s="179"/>
      <c r="AC101" s="215"/>
      <c r="AD101" s="214"/>
      <c r="AE101" s="214"/>
      <c r="AF101" s="179"/>
      <c r="AG101" s="215"/>
      <c r="AH101" s="226"/>
      <c r="AI101" s="179"/>
      <c r="AJ101" s="215"/>
      <c r="AK101" s="179"/>
      <c r="AL101" s="215"/>
      <c r="AM101" s="179"/>
      <c r="AN101" s="215"/>
      <c r="AO101" s="214"/>
      <c r="AP101" s="214"/>
      <c r="AQ101" s="179"/>
      <c r="AR101" s="215"/>
      <c r="AS101" s="226"/>
      <c r="AT101" s="179"/>
      <c r="AU101" s="215"/>
      <c r="AV101" s="179"/>
      <c r="AW101" s="215"/>
      <c r="AX101" s="179"/>
      <c r="AY101" s="215"/>
      <c r="AZ101" s="214"/>
      <c r="BA101" s="214"/>
      <c r="BB101" s="179"/>
      <c r="BC101" s="215"/>
      <c r="BD101" s="226"/>
      <c r="BE101" s="179"/>
      <c r="BF101" s="215"/>
      <c r="BG101" s="179"/>
      <c r="BH101" s="215"/>
      <c r="BI101" s="179"/>
      <c r="BJ101" s="215"/>
      <c r="BK101" s="214"/>
      <c r="BL101" s="214"/>
      <c r="BM101" s="179"/>
      <c r="BN101" s="215"/>
      <c r="BO101" s="226"/>
      <c r="BP101" s="179"/>
      <c r="BQ101" s="215"/>
      <c r="BR101" s="179"/>
      <c r="BS101" s="215"/>
      <c r="BT101" s="179"/>
      <c r="BU101" s="215"/>
      <c r="BV101" s="214"/>
      <c r="BW101" s="214"/>
      <c r="BX101" s="179"/>
      <c r="BY101" s="215"/>
      <c r="BZ101" s="226"/>
      <c r="CA101" s="179"/>
      <c r="CB101" s="215"/>
      <c r="CC101" s="179"/>
      <c r="CD101" s="215"/>
      <c r="CE101" s="179"/>
      <c r="CF101" s="215"/>
      <c r="CG101" s="214"/>
      <c r="CH101" s="214"/>
      <c r="CI101" s="179"/>
      <c r="CJ101" s="215"/>
      <c r="CK101" s="226"/>
      <c r="CL101" s="179"/>
      <c r="CM101" s="215"/>
      <c r="CN101" s="179"/>
      <c r="CO101" s="215"/>
      <c r="CP101" s="179"/>
      <c r="CQ101" s="215"/>
      <c r="CR101" s="214"/>
      <c r="CS101" s="214"/>
      <c r="CT101" s="179"/>
      <c r="CU101" s="215"/>
      <c r="CV101" s="226"/>
      <c r="CW101" s="179"/>
      <c r="CX101" s="215"/>
      <c r="CY101" s="179"/>
      <c r="CZ101" s="215"/>
      <c r="DA101" s="179"/>
      <c r="DB101" s="215"/>
      <c r="DC101" s="214"/>
      <c r="DD101" s="214"/>
      <c r="DE101" s="179"/>
      <c r="DF101" s="215"/>
      <c r="DG101" s="226"/>
      <c r="DH101" s="179"/>
      <c r="DI101" s="215"/>
      <c r="DJ101" s="179"/>
      <c r="DK101" s="215"/>
      <c r="DL101" s="179"/>
      <c r="DM101" s="215"/>
      <c r="DN101" s="214"/>
      <c r="DO101" s="214"/>
      <c r="DP101" s="179"/>
      <c r="DQ101" s="215"/>
      <c r="DR101" s="226"/>
      <c r="DS101" s="179"/>
      <c r="DT101" s="215"/>
      <c r="DU101" s="179"/>
      <c r="DV101" s="215"/>
      <c r="DW101" s="179"/>
      <c r="DX101" s="215"/>
      <c r="DY101" s="214"/>
      <c r="DZ101" s="214"/>
      <c r="EA101" s="179"/>
      <c r="EB101" s="215"/>
      <c r="EC101" s="226"/>
      <c r="ED101" s="179"/>
      <c r="EE101" s="215"/>
      <c r="EF101" s="179"/>
      <c r="EG101" s="215"/>
      <c r="EH101" s="179"/>
      <c r="EI101" s="215"/>
      <c r="EJ101" s="214"/>
      <c r="EK101" s="214"/>
      <c r="EL101" s="179"/>
      <c r="EM101" s="215"/>
      <c r="EN101" s="226"/>
      <c r="EO101" s="179"/>
      <c r="EP101" s="215"/>
      <c r="EQ101" s="179"/>
      <c r="ER101" s="215"/>
      <c r="ES101" s="179"/>
      <c r="ET101" s="215"/>
      <c r="EU101" s="214"/>
      <c r="EV101" s="214"/>
      <c r="EW101" s="179"/>
      <c r="EX101" s="215"/>
      <c r="EY101" s="226"/>
      <c r="EZ101" s="179"/>
      <c r="FA101" s="215"/>
      <c r="FB101" s="179"/>
      <c r="FC101" s="215"/>
      <c r="FD101" s="179"/>
      <c r="FE101" s="215"/>
      <c r="FF101" s="214"/>
      <c r="FG101" s="214"/>
      <c r="FH101" s="179"/>
      <c r="FI101" s="215"/>
      <c r="FJ101" s="226"/>
      <c r="FK101" s="179"/>
      <c r="FL101" s="215"/>
      <c r="FM101" s="179"/>
      <c r="FN101" s="215"/>
      <c r="FO101" s="179"/>
      <c r="FP101" s="215"/>
      <c r="FQ101" s="214"/>
      <c r="FR101" s="214"/>
      <c r="FS101" s="179"/>
      <c r="FT101" s="215"/>
      <c r="FU101" s="226"/>
      <c r="FV101" s="179"/>
      <c r="FW101" s="215"/>
      <c r="FX101" s="179"/>
      <c r="FY101" s="215"/>
      <c r="FZ101" s="179"/>
      <c r="GA101" s="215"/>
      <c r="GB101" s="214"/>
      <c r="GC101" s="214"/>
      <c r="GD101" s="179"/>
      <c r="GE101" s="215"/>
      <c r="GF101" s="226"/>
      <c r="GG101" s="179"/>
      <c r="GH101" s="215"/>
      <c r="GI101" s="179"/>
      <c r="GJ101" s="215"/>
      <c r="GK101" s="179"/>
      <c r="GL101" s="215"/>
      <c r="GM101" s="214"/>
      <c r="GN101" s="214"/>
      <c r="GO101" s="179"/>
      <c r="GP101" s="215"/>
      <c r="GQ101" s="226"/>
      <c r="GR101" s="179"/>
      <c r="GS101" s="215"/>
      <c r="GT101" s="179"/>
      <c r="GU101" s="215"/>
      <c r="GV101" s="179"/>
      <c r="GW101" s="215"/>
      <c r="GX101" s="214"/>
      <c r="GY101" s="214"/>
      <c r="GZ101" s="179"/>
      <c r="HA101" s="215"/>
      <c r="HB101" s="226"/>
      <c r="HC101" s="179"/>
      <c r="HD101" s="215"/>
      <c r="HE101" s="179"/>
      <c r="HF101" s="215"/>
      <c r="HG101" s="179"/>
      <c r="HH101" s="215"/>
      <c r="HI101" s="214"/>
      <c r="HJ101" s="214"/>
      <c r="HK101" s="179"/>
      <c r="HL101" s="215"/>
      <c r="HM101" s="226"/>
      <c r="HN101" s="179"/>
      <c r="HO101" s="215"/>
      <c r="HP101" s="179"/>
      <c r="HQ101" s="215"/>
      <c r="HR101" s="179"/>
      <c r="HS101" s="215"/>
      <c r="HT101" s="214"/>
      <c r="HU101" s="214"/>
      <c r="HV101" s="179"/>
      <c r="HW101" s="215"/>
      <c r="HX101" s="226"/>
      <c r="HY101" s="179"/>
      <c r="HZ101" s="215"/>
      <c r="IA101" s="179"/>
      <c r="IB101" s="215"/>
      <c r="IC101" s="179"/>
      <c r="ID101" s="215"/>
      <c r="IE101" s="214"/>
      <c r="IF101" s="214"/>
      <c r="IG101" s="179"/>
      <c r="IH101" s="215"/>
      <c r="II101" s="226"/>
      <c r="IJ101" s="179"/>
      <c r="IK101" s="215"/>
      <c r="IL101" s="179"/>
      <c r="IM101" s="215"/>
      <c r="IN101" s="179"/>
      <c r="IO101" s="215"/>
      <c r="IP101" s="214"/>
      <c r="IQ101" s="214"/>
      <c r="IR101" s="179"/>
      <c r="IS101" s="215"/>
      <c r="IT101" s="226"/>
      <c r="IU101" s="179"/>
      <c r="IV101" s="215"/>
    </row>
    <row r="102" spans="1:256" x14ac:dyDescent="0.25">
      <c r="A102" s="208" t="s">
        <v>82</v>
      </c>
      <c r="B102" s="217">
        <v>17693908</v>
      </c>
      <c r="C102" s="215">
        <f>B102/B$103</f>
        <v>0.92525264695064025</v>
      </c>
      <c r="D102" s="179">
        <v>19691191</v>
      </c>
      <c r="E102" s="215">
        <f>D102/D$103</f>
        <v>0.94507869836026048</v>
      </c>
      <c r="F102" s="179">
        <v>8567758</v>
      </c>
      <c r="G102" s="215">
        <f>F102/F$103</f>
        <v>0.46128625941355011</v>
      </c>
      <c r="H102" s="179">
        <v>2177015</v>
      </c>
      <c r="I102" s="215">
        <f>H102/H$103</f>
        <v>0.89560088975298946</v>
      </c>
      <c r="J102" s="179">
        <v>48129872</v>
      </c>
      <c r="K102" s="216">
        <v>0.7894900340109865</v>
      </c>
      <c r="L102" s="226"/>
      <c r="M102" s="179"/>
      <c r="N102" s="215"/>
      <c r="O102" s="179"/>
      <c r="P102" s="215"/>
      <c r="Q102" s="179"/>
      <c r="R102" s="215"/>
      <c r="S102" s="179"/>
      <c r="T102" s="215"/>
      <c r="U102" s="179"/>
      <c r="V102" s="215"/>
      <c r="W102" s="226"/>
      <c r="X102" s="179"/>
      <c r="Y102" s="215"/>
      <c r="Z102" s="179"/>
      <c r="AA102" s="215"/>
      <c r="AB102" s="179"/>
      <c r="AC102" s="215"/>
      <c r="AD102" s="179"/>
      <c r="AE102" s="215"/>
      <c r="AF102" s="179"/>
      <c r="AG102" s="215"/>
      <c r="AH102" s="226"/>
      <c r="AI102" s="179"/>
      <c r="AJ102" s="215"/>
      <c r="AK102" s="179"/>
      <c r="AL102" s="215"/>
      <c r="AM102" s="179"/>
      <c r="AN102" s="215"/>
      <c r="AO102" s="179"/>
      <c r="AP102" s="215"/>
      <c r="AQ102" s="179"/>
      <c r="AR102" s="215"/>
      <c r="AS102" s="226"/>
      <c r="AT102" s="179"/>
      <c r="AU102" s="215"/>
      <c r="AV102" s="179"/>
      <c r="AW102" s="215"/>
      <c r="AX102" s="179"/>
      <c r="AY102" s="215"/>
      <c r="AZ102" s="179"/>
      <c r="BA102" s="215"/>
      <c r="BB102" s="179"/>
      <c r="BC102" s="215"/>
      <c r="BD102" s="226"/>
      <c r="BE102" s="179"/>
      <c r="BF102" s="215"/>
      <c r="BG102" s="179"/>
      <c r="BH102" s="215"/>
      <c r="BI102" s="179"/>
      <c r="BJ102" s="215"/>
      <c r="BK102" s="179"/>
      <c r="BL102" s="215"/>
      <c r="BM102" s="179"/>
      <c r="BN102" s="215"/>
      <c r="BO102" s="226"/>
      <c r="BP102" s="179"/>
      <c r="BQ102" s="215"/>
      <c r="BR102" s="179"/>
      <c r="BS102" s="215"/>
      <c r="BT102" s="179"/>
      <c r="BU102" s="215"/>
      <c r="BV102" s="179"/>
      <c r="BW102" s="215"/>
      <c r="BX102" s="179"/>
      <c r="BY102" s="215"/>
      <c r="BZ102" s="226"/>
      <c r="CA102" s="179"/>
      <c r="CB102" s="215"/>
      <c r="CC102" s="179"/>
      <c r="CD102" s="215"/>
      <c r="CE102" s="179"/>
      <c r="CF102" s="215"/>
      <c r="CG102" s="179"/>
      <c r="CH102" s="215"/>
      <c r="CI102" s="179"/>
      <c r="CJ102" s="215"/>
      <c r="CK102" s="226"/>
      <c r="CL102" s="179"/>
      <c r="CM102" s="215"/>
      <c r="CN102" s="179"/>
      <c r="CO102" s="215"/>
      <c r="CP102" s="179"/>
      <c r="CQ102" s="215"/>
      <c r="CR102" s="179"/>
      <c r="CS102" s="215"/>
      <c r="CT102" s="179"/>
      <c r="CU102" s="215"/>
      <c r="CV102" s="226"/>
      <c r="CW102" s="179"/>
      <c r="CX102" s="215"/>
      <c r="CY102" s="179"/>
      <c r="CZ102" s="215"/>
      <c r="DA102" s="179"/>
      <c r="DB102" s="215"/>
      <c r="DC102" s="179"/>
      <c r="DD102" s="215"/>
      <c r="DE102" s="179"/>
      <c r="DF102" s="215"/>
      <c r="DG102" s="226"/>
      <c r="DH102" s="179"/>
      <c r="DI102" s="215"/>
      <c r="DJ102" s="179"/>
      <c r="DK102" s="215"/>
      <c r="DL102" s="179"/>
      <c r="DM102" s="215"/>
      <c r="DN102" s="179"/>
      <c r="DO102" s="215"/>
      <c r="DP102" s="179"/>
      <c r="DQ102" s="215"/>
      <c r="DR102" s="226"/>
      <c r="DS102" s="179"/>
      <c r="DT102" s="215"/>
      <c r="DU102" s="179"/>
      <c r="DV102" s="215"/>
      <c r="DW102" s="179"/>
      <c r="DX102" s="215"/>
      <c r="DY102" s="179"/>
      <c r="DZ102" s="215"/>
      <c r="EA102" s="179"/>
      <c r="EB102" s="215"/>
      <c r="EC102" s="226"/>
      <c r="ED102" s="179"/>
      <c r="EE102" s="215"/>
      <c r="EF102" s="179"/>
      <c r="EG102" s="215"/>
      <c r="EH102" s="179"/>
      <c r="EI102" s="215"/>
      <c r="EJ102" s="179"/>
      <c r="EK102" s="215"/>
      <c r="EL102" s="179"/>
      <c r="EM102" s="215"/>
      <c r="EN102" s="226"/>
      <c r="EO102" s="179"/>
      <c r="EP102" s="215"/>
      <c r="EQ102" s="179"/>
      <c r="ER102" s="215"/>
      <c r="ES102" s="179"/>
      <c r="ET102" s="215"/>
      <c r="EU102" s="179"/>
      <c r="EV102" s="215"/>
      <c r="EW102" s="179"/>
      <c r="EX102" s="215"/>
      <c r="EY102" s="226"/>
      <c r="EZ102" s="179"/>
      <c r="FA102" s="215"/>
      <c r="FB102" s="179"/>
      <c r="FC102" s="215"/>
      <c r="FD102" s="179"/>
      <c r="FE102" s="215"/>
      <c r="FF102" s="179"/>
      <c r="FG102" s="215"/>
      <c r="FH102" s="179"/>
      <c r="FI102" s="215"/>
      <c r="FJ102" s="226"/>
      <c r="FK102" s="179"/>
      <c r="FL102" s="215"/>
      <c r="FM102" s="179"/>
      <c r="FN102" s="215"/>
      <c r="FO102" s="179"/>
      <c r="FP102" s="215"/>
      <c r="FQ102" s="179"/>
      <c r="FR102" s="215"/>
      <c r="FS102" s="179"/>
      <c r="FT102" s="215"/>
      <c r="FU102" s="226"/>
      <c r="FV102" s="179"/>
      <c r="FW102" s="215"/>
      <c r="FX102" s="179"/>
      <c r="FY102" s="215"/>
      <c r="FZ102" s="179"/>
      <c r="GA102" s="215"/>
      <c r="GB102" s="179"/>
      <c r="GC102" s="215"/>
      <c r="GD102" s="179"/>
      <c r="GE102" s="215"/>
      <c r="GF102" s="226"/>
      <c r="GG102" s="179"/>
      <c r="GH102" s="215"/>
      <c r="GI102" s="179"/>
      <c r="GJ102" s="215"/>
      <c r="GK102" s="179"/>
      <c r="GL102" s="215"/>
      <c r="GM102" s="179"/>
      <c r="GN102" s="215"/>
      <c r="GO102" s="179"/>
      <c r="GP102" s="215"/>
      <c r="GQ102" s="226"/>
      <c r="GR102" s="179"/>
      <c r="GS102" s="215"/>
      <c r="GT102" s="179"/>
      <c r="GU102" s="215"/>
      <c r="GV102" s="179"/>
      <c r="GW102" s="215"/>
      <c r="GX102" s="179"/>
      <c r="GY102" s="215"/>
      <c r="GZ102" s="179"/>
      <c r="HA102" s="215"/>
      <c r="HB102" s="226"/>
      <c r="HC102" s="179"/>
      <c r="HD102" s="215"/>
      <c r="HE102" s="179"/>
      <c r="HF102" s="215"/>
      <c r="HG102" s="179"/>
      <c r="HH102" s="215"/>
      <c r="HI102" s="179"/>
      <c r="HJ102" s="215"/>
      <c r="HK102" s="179"/>
      <c r="HL102" s="215"/>
      <c r="HM102" s="226"/>
      <c r="HN102" s="179"/>
      <c r="HO102" s="215"/>
      <c r="HP102" s="179"/>
      <c r="HQ102" s="215"/>
      <c r="HR102" s="179"/>
      <c r="HS102" s="215"/>
      <c r="HT102" s="179"/>
      <c r="HU102" s="215"/>
      <c r="HV102" s="179"/>
      <c r="HW102" s="215"/>
      <c r="HX102" s="226"/>
      <c r="HY102" s="179"/>
      <c r="HZ102" s="215"/>
      <c r="IA102" s="179"/>
      <c r="IB102" s="215"/>
      <c r="IC102" s="179"/>
      <c r="ID102" s="215"/>
      <c r="IE102" s="179"/>
      <c r="IF102" s="215"/>
      <c r="IG102" s="179"/>
      <c r="IH102" s="215"/>
      <c r="II102" s="226"/>
      <c r="IJ102" s="179"/>
      <c r="IK102" s="215"/>
      <c r="IL102" s="179"/>
      <c r="IM102" s="215"/>
      <c r="IN102" s="179"/>
      <c r="IO102" s="215"/>
      <c r="IP102" s="179"/>
      <c r="IQ102" s="215"/>
      <c r="IR102" s="179"/>
      <c r="IS102" s="215"/>
      <c r="IT102" s="226"/>
      <c r="IU102" s="179"/>
      <c r="IV102" s="215"/>
    </row>
    <row r="103" spans="1:256" x14ac:dyDescent="0.25">
      <c r="A103" s="219" t="s">
        <v>83</v>
      </c>
      <c r="B103" s="217">
        <f>SUM(B100:B102)</f>
        <v>19123326</v>
      </c>
      <c r="C103" s="220">
        <f>B103/B$103</f>
        <v>1</v>
      </c>
      <c r="D103" s="221">
        <f>SUM(D100:D102)</f>
        <v>20835504</v>
      </c>
      <c r="E103" s="220">
        <f>D103/D$103</f>
        <v>1</v>
      </c>
      <c r="F103" s="221">
        <f>SUM(F100:F102)</f>
        <v>18573625</v>
      </c>
      <c r="G103" s="220">
        <f>F103/F$103</f>
        <v>1</v>
      </c>
      <c r="H103" s="221">
        <f>SUM(H100:H102)</f>
        <v>2430787</v>
      </c>
      <c r="I103" s="220">
        <f>H103/H$103</f>
        <v>1</v>
      </c>
      <c r="J103" s="221">
        <v>60963242</v>
      </c>
      <c r="K103" s="236">
        <v>1</v>
      </c>
      <c r="L103" s="226"/>
      <c r="M103" s="179"/>
      <c r="N103" s="215"/>
      <c r="O103" s="179"/>
      <c r="P103" s="215"/>
      <c r="Q103" s="179"/>
      <c r="R103" s="215"/>
      <c r="S103" s="179"/>
      <c r="T103" s="215"/>
      <c r="U103" s="179"/>
      <c r="V103" s="215"/>
      <c r="W103" s="226"/>
      <c r="X103" s="179"/>
      <c r="Y103" s="215"/>
      <c r="Z103" s="179"/>
      <c r="AA103" s="215"/>
      <c r="AB103" s="179"/>
      <c r="AC103" s="215"/>
      <c r="AD103" s="179"/>
      <c r="AE103" s="215"/>
      <c r="AF103" s="179"/>
      <c r="AG103" s="215"/>
      <c r="AH103" s="226"/>
      <c r="AI103" s="179"/>
      <c r="AJ103" s="215"/>
      <c r="AK103" s="179"/>
      <c r="AL103" s="215"/>
      <c r="AM103" s="179"/>
      <c r="AN103" s="215"/>
      <c r="AO103" s="179"/>
      <c r="AP103" s="215"/>
      <c r="AQ103" s="179"/>
      <c r="AR103" s="215"/>
      <c r="AS103" s="226"/>
      <c r="AT103" s="179"/>
      <c r="AU103" s="215"/>
      <c r="AV103" s="179"/>
      <c r="AW103" s="215"/>
      <c r="AX103" s="179"/>
      <c r="AY103" s="215"/>
      <c r="AZ103" s="179"/>
      <c r="BA103" s="215"/>
      <c r="BB103" s="179"/>
      <c r="BC103" s="215"/>
      <c r="BD103" s="226"/>
      <c r="BE103" s="179"/>
      <c r="BF103" s="215"/>
      <c r="BG103" s="179"/>
      <c r="BH103" s="215"/>
      <c r="BI103" s="179"/>
      <c r="BJ103" s="215"/>
      <c r="BK103" s="179"/>
      <c r="BL103" s="215"/>
      <c r="BM103" s="179"/>
      <c r="BN103" s="215"/>
      <c r="BO103" s="226"/>
      <c r="BP103" s="179"/>
      <c r="BQ103" s="215"/>
      <c r="BR103" s="179"/>
      <c r="BS103" s="215"/>
      <c r="BT103" s="179"/>
      <c r="BU103" s="215"/>
      <c r="BV103" s="179"/>
      <c r="BW103" s="215"/>
      <c r="BX103" s="179"/>
      <c r="BY103" s="215"/>
      <c r="BZ103" s="226"/>
      <c r="CA103" s="179"/>
      <c r="CB103" s="215"/>
      <c r="CC103" s="179"/>
      <c r="CD103" s="215"/>
      <c r="CE103" s="179"/>
      <c r="CF103" s="215"/>
      <c r="CG103" s="179"/>
      <c r="CH103" s="215"/>
      <c r="CI103" s="179"/>
      <c r="CJ103" s="215"/>
      <c r="CK103" s="226"/>
      <c r="CL103" s="179"/>
      <c r="CM103" s="215"/>
      <c r="CN103" s="179"/>
      <c r="CO103" s="215"/>
      <c r="CP103" s="179"/>
      <c r="CQ103" s="215"/>
      <c r="CR103" s="179"/>
      <c r="CS103" s="215"/>
      <c r="CT103" s="179"/>
      <c r="CU103" s="215"/>
      <c r="CV103" s="226"/>
      <c r="CW103" s="179"/>
      <c r="CX103" s="215"/>
      <c r="CY103" s="179"/>
      <c r="CZ103" s="215"/>
      <c r="DA103" s="179"/>
      <c r="DB103" s="215"/>
      <c r="DC103" s="179"/>
      <c r="DD103" s="215"/>
      <c r="DE103" s="179"/>
      <c r="DF103" s="215"/>
      <c r="DG103" s="226"/>
      <c r="DH103" s="179"/>
      <c r="DI103" s="215"/>
      <c r="DJ103" s="179"/>
      <c r="DK103" s="215"/>
      <c r="DL103" s="179"/>
      <c r="DM103" s="215"/>
      <c r="DN103" s="179"/>
      <c r="DO103" s="215"/>
      <c r="DP103" s="179"/>
      <c r="DQ103" s="215"/>
      <c r="DR103" s="226"/>
      <c r="DS103" s="179"/>
      <c r="DT103" s="215"/>
      <c r="DU103" s="179"/>
      <c r="DV103" s="215"/>
      <c r="DW103" s="179"/>
      <c r="DX103" s="215"/>
      <c r="DY103" s="179"/>
      <c r="DZ103" s="215"/>
      <c r="EA103" s="179"/>
      <c r="EB103" s="215"/>
      <c r="EC103" s="226"/>
      <c r="ED103" s="179"/>
      <c r="EE103" s="215"/>
      <c r="EF103" s="179"/>
      <c r="EG103" s="215"/>
      <c r="EH103" s="179"/>
      <c r="EI103" s="215"/>
      <c r="EJ103" s="179"/>
      <c r="EK103" s="215"/>
      <c r="EL103" s="179"/>
      <c r="EM103" s="215"/>
      <c r="EN103" s="226"/>
      <c r="EO103" s="179"/>
      <c r="EP103" s="215"/>
      <c r="EQ103" s="179"/>
      <c r="ER103" s="215"/>
      <c r="ES103" s="179"/>
      <c r="ET103" s="215"/>
      <c r="EU103" s="179"/>
      <c r="EV103" s="215"/>
      <c r="EW103" s="179"/>
      <c r="EX103" s="215"/>
      <c r="EY103" s="226"/>
      <c r="EZ103" s="179"/>
      <c r="FA103" s="215"/>
      <c r="FB103" s="179"/>
      <c r="FC103" s="215"/>
      <c r="FD103" s="179"/>
      <c r="FE103" s="215"/>
      <c r="FF103" s="179"/>
      <c r="FG103" s="215"/>
      <c r="FH103" s="179"/>
      <c r="FI103" s="215"/>
      <c r="FJ103" s="226"/>
      <c r="FK103" s="179"/>
      <c r="FL103" s="215"/>
      <c r="FM103" s="179"/>
      <c r="FN103" s="215"/>
      <c r="FO103" s="179"/>
      <c r="FP103" s="215"/>
      <c r="FQ103" s="179"/>
      <c r="FR103" s="215"/>
      <c r="FS103" s="179"/>
      <c r="FT103" s="215"/>
      <c r="FU103" s="226"/>
      <c r="FV103" s="179"/>
      <c r="FW103" s="215"/>
      <c r="FX103" s="179"/>
      <c r="FY103" s="215"/>
      <c r="FZ103" s="179"/>
      <c r="GA103" s="215"/>
      <c r="GB103" s="179"/>
      <c r="GC103" s="215"/>
      <c r="GD103" s="179"/>
      <c r="GE103" s="215"/>
      <c r="GF103" s="226"/>
      <c r="GG103" s="179"/>
      <c r="GH103" s="215"/>
      <c r="GI103" s="179"/>
      <c r="GJ103" s="215"/>
      <c r="GK103" s="179"/>
      <c r="GL103" s="215"/>
      <c r="GM103" s="179"/>
      <c r="GN103" s="215"/>
      <c r="GO103" s="179"/>
      <c r="GP103" s="215"/>
      <c r="GQ103" s="226"/>
      <c r="GR103" s="179"/>
      <c r="GS103" s="215"/>
      <c r="GT103" s="179"/>
      <c r="GU103" s="215"/>
      <c r="GV103" s="179"/>
      <c r="GW103" s="215"/>
      <c r="GX103" s="179"/>
      <c r="GY103" s="215"/>
      <c r="GZ103" s="179"/>
      <c r="HA103" s="215"/>
      <c r="HB103" s="226"/>
      <c r="HC103" s="179"/>
      <c r="HD103" s="215"/>
      <c r="HE103" s="179"/>
      <c r="HF103" s="215"/>
      <c r="HG103" s="179"/>
      <c r="HH103" s="215"/>
      <c r="HI103" s="179"/>
      <c r="HJ103" s="215"/>
      <c r="HK103" s="179"/>
      <c r="HL103" s="215"/>
      <c r="HM103" s="226"/>
      <c r="HN103" s="179"/>
      <c r="HO103" s="215"/>
      <c r="HP103" s="179"/>
      <c r="HQ103" s="215"/>
      <c r="HR103" s="179"/>
      <c r="HS103" s="215"/>
      <c r="HT103" s="179"/>
      <c r="HU103" s="215"/>
      <c r="HV103" s="179"/>
      <c r="HW103" s="215"/>
      <c r="HX103" s="226"/>
      <c r="HY103" s="179"/>
      <c r="HZ103" s="215"/>
      <c r="IA103" s="179"/>
      <c r="IB103" s="215"/>
      <c r="IC103" s="179"/>
      <c r="ID103" s="215"/>
      <c r="IE103" s="179"/>
      <c r="IF103" s="215"/>
      <c r="IG103" s="179"/>
      <c r="IH103" s="215"/>
      <c r="II103" s="226"/>
      <c r="IJ103" s="179"/>
      <c r="IK103" s="215"/>
      <c r="IL103" s="179"/>
      <c r="IM103" s="215"/>
      <c r="IN103" s="179"/>
      <c r="IO103" s="215"/>
      <c r="IP103" s="179"/>
      <c r="IQ103" s="215"/>
      <c r="IR103" s="179"/>
      <c r="IS103" s="215"/>
      <c r="IT103" s="226"/>
      <c r="IU103" s="179"/>
      <c r="IV103" s="215"/>
    </row>
    <row r="104" spans="1:256" ht="6.75" customHeight="1" x14ac:dyDescent="0.25"/>
    <row r="105" spans="1:256" ht="24.75" customHeight="1" x14ac:dyDescent="0.3">
      <c r="A105" s="554" t="s">
        <v>230</v>
      </c>
      <c r="B105" s="555"/>
      <c r="C105" s="555"/>
      <c r="D105" s="555"/>
      <c r="E105" s="555"/>
      <c r="F105" s="555"/>
      <c r="G105" s="555"/>
      <c r="H105" s="555"/>
      <c r="I105" s="555"/>
      <c r="J105" s="555"/>
      <c r="K105" s="555"/>
    </row>
  </sheetData>
  <mergeCells count="2">
    <mergeCell ref="A1:K1"/>
    <mergeCell ref="A105:K105"/>
  </mergeCells>
  <pageMargins left="0.7" right="0.7" top="0.75" bottom="0.75" header="0.3" footer="0.3"/>
  <pageSetup orientation="portrait" r:id="rId1"/>
  <ignoredErrors>
    <ignoredError sqref="J29 C3:C6 J23 I3:I4 G5 F6:G6 E4:E6 D3:F3 D4:D6 F5 H3 F4 H4 H5 I6 I5:J5 H7:J17 H6 J6 C97:H10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E67"/>
  <sheetViews>
    <sheetView workbookViewId="0">
      <pane ySplit="3" topLeftCell="A4" activePane="bottomLeft" state="frozen"/>
      <selection pane="bottomLeft" sqref="A1:O1"/>
    </sheetView>
  </sheetViews>
  <sheetFormatPr defaultRowHeight="13.2" x14ac:dyDescent="0.3"/>
  <cols>
    <col min="1" max="1" width="7.109375" style="269" customWidth="1"/>
    <col min="2" max="4" width="9.33203125" style="180" customWidth="1"/>
    <col min="5" max="5" width="8.5546875" style="180" customWidth="1"/>
    <col min="6" max="6" width="9.109375" style="180" customWidth="1"/>
    <col min="7" max="7" width="13.6640625" style="180" customWidth="1"/>
    <col min="8" max="8" width="10.5546875" style="180" customWidth="1"/>
    <col min="9" max="9" width="9.33203125" style="180" customWidth="1"/>
    <col min="10" max="10" width="11.44140625" style="180" customWidth="1"/>
    <col min="11" max="11" width="9" style="180" customWidth="1"/>
    <col min="12" max="13" width="8.5546875" style="180" customWidth="1"/>
    <col min="14" max="14" width="2.109375" style="158" customWidth="1"/>
    <col min="15" max="15" width="8.44140625" style="158" customWidth="1"/>
    <col min="16" max="257" width="9.109375" style="158"/>
    <col min="258" max="258" width="7.109375" style="158" customWidth="1"/>
    <col min="259" max="261" width="9.33203125" style="158" customWidth="1"/>
    <col min="262" max="262" width="8.5546875" style="158" customWidth="1"/>
    <col min="263" max="263" width="9.109375" style="158" customWidth="1"/>
    <col min="264" max="264" width="7.109375" style="158" customWidth="1"/>
    <col min="265" max="265" width="10.5546875" style="158" customWidth="1"/>
    <col min="266" max="266" width="9.33203125" style="158" customWidth="1"/>
    <col min="267" max="267" width="9" style="158" customWidth="1"/>
    <col min="268" max="269" width="8.5546875" style="158" customWidth="1"/>
    <col min="270" max="270" width="2.109375" style="158" customWidth="1"/>
    <col min="271" max="271" width="8.44140625" style="158" customWidth="1"/>
    <col min="272" max="513" width="9.109375" style="158"/>
    <col min="514" max="514" width="7.109375" style="158" customWidth="1"/>
    <col min="515" max="517" width="9.33203125" style="158" customWidth="1"/>
    <col min="518" max="518" width="8.5546875" style="158" customWidth="1"/>
    <col min="519" max="519" width="9.109375" style="158" customWidth="1"/>
    <col min="520" max="520" width="7.109375" style="158" customWidth="1"/>
    <col min="521" max="521" width="10.5546875" style="158" customWidth="1"/>
    <col min="522" max="522" width="9.33203125" style="158" customWidth="1"/>
    <col min="523" max="523" width="9" style="158" customWidth="1"/>
    <col min="524" max="525" width="8.5546875" style="158" customWidth="1"/>
    <col min="526" max="526" width="2.109375" style="158" customWidth="1"/>
    <col min="527" max="527" width="8.44140625" style="158" customWidth="1"/>
    <col min="528" max="769" width="9.109375" style="158"/>
    <col min="770" max="770" width="7.109375" style="158" customWidth="1"/>
    <col min="771" max="773" width="9.33203125" style="158" customWidth="1"/>
    <col min="774" max="774" width="8.5546875" style="158" customWidth="1"/>
    <col min="775" max="775" width="9.109375" style="158" customWidth="1"/>
    <col min="776" max="776" width="7.109375" style="158" customWidth="1"/>
    <col min="777" max="777" width="10.5546875" style="158" customWidth="1"/>
    <col min="778" max="778" width="9.33203125" style="158" customWidth="1"/>
    <col min="779" max="779" width="9" style="158" customWidth="1"/>
    <col min="780" max="781" width="8.5546875" style="158" customWidth="1"/>
    <col min="782" max="782" width="2.109375" style="158" customWidth="1"/>
    <col min="783" max="783" width="8.44140625" style="158" customWidth="1"/>
    <col min="784" max="1025" width="9.109375" style="158"/>
    <col min="1026" max="1026" width="7.109375" style="158" customWidth="1"/>
    <col min="1027" max="1029" width="9.33203125" style="158" customWidth="1"/>
    <col min="1030" max="1030" width="8.5546875" style="158" customWidth="1"/>
    <col min="1031" max="1031" width="9.109375" style="158" customWidth="1"/>
    <col min="1032" max="1032" width="7.109375" style="158" customWidth="1"/>
    <col min="1033" max="1033" width="10.5546875" style="158" customWidth="1"/>
    <col min="1034" max="1034" width="9.33203125" style="158" customWidth="1"/>
    <col min="1035" max="1035" width="9" style="158" customWidth="1"/>
    <col min="1036" max="1037" width="8.5546875" style="158" customWidth="1"/>
    <col min="1038" max="1038" width="2.109375" style="158" customWidth="1"/>
    <col min="1039" max="1039" width="8.44140625" style="158" customWidth="1"/>
    <col min="1040" max="1281" width="9.109375" style="158"/>
    <col min="1282" max="1282" width="7.109375" style="158" customWidth="1"/>
    <col min="1283" max="1285" width="9.33203125" style="158" customWidth="1"/>
    <col min="1286" max="1286" width="8.5546875" style="158" customWidth="1"/>
    <col min="1287" max="1287" width="9.109375" style="158" customWidth="1"/>
    <col min="1288" max="1288" width="7.109375" style="158" customWidth="1"/>
    <col min="1289" max="1289" width="10.5546875" style="158" customWidth="1"/>
    <col min="1290" max="1290" width="9.33203125" style="158" customWidth="1"/>
    <col min="1291" max="1291" width="9" style="158" customWidth="1"/>
    <col min="1292" max="1293" width="8.5546875" style="158" customWidth="1"/>
    <col min="1294" max="1294" width="2.109375" style="158" customWidth="1"/>
    <col min="1295" max="1295" width="8.44140625" style="158" customWidth="1"/>
    <col min="1296" max="1537" width="9.109375" style="158"/>
    <col min="1538" max="1538" width="7.109375" style="158" customWidth="1"/>
    <col min="1539" max="1541" width="9.33203125" style="158" customWidth="1"/>
    <col min="1542" max="1542" width="8.5546875" style="158" customWidth="1"/>
    <col min="1543" max="1543" width="9.109375" style="158" customWidth="1"/>
    <col min="1544" max="1544" width="7.109375" style="158" customWidth="1"/>
    <col min="1545" max="1545" width="10.5546875" style="158" customWidth="1"/>
    <col min="1546" max="1546" width="9.33203125" style="158" customWidth="1"/>
    <col min="1547" max="1547" width="9" style="158" customWidth="1"/>
    <col min="1548" max="1549" width="8.5546875" style="158" customWidth="1"/>
    <col min="1550" max="1550" width="2.109375" style="158" customWidth="1"/>
    <col min="1551" max="1551" width="8.44140625" style="158" customWidth="1"/>
    <col min="1552" max="1793" width="9.109375" style="158"/>
    <col min="1794" max="1794" width="7.109375" style="158" customWidth="1"/>
    <col min="1795" max="1797" width="9.33203125" style="158" customWidth="1"/>
    <col min="1798" max="1798" width="8.5546875" style="158" customWidth="1"/>
    <col min="1799" max="1799" width="9.109375" style="158" customWidth="1"/>
    <col min="1800" max="1800" width="7.109375" style="158" customWidth="1"/>
    <col min="1801" max="1801" width="10.5546875" style="158" customWidth="1"/>
    <col min="1802" max="1802" width="9.33203125" style="158" customWidth="1"/>
    <col min="1803" max="1803" width="9" style="158" customWidth="1"/>
    <col min="1804" max="1805" width="8.5546875" style="158" customWidth="1"/>
    <col min="1806" max="1806" width="2.109375" style="158" customWidth="1"/>
    <col min="1807" max="1807" width="8.44140625" style="158" customWidth="1"/>
    <col min="1808" max="2049" width="9.109375" style="158"/>
    <col min="2050" max="2050" width="7.109375" style="158" customWidth="1"/>
    <col min="2051" max="2053" width="9.33203125" style="158" customWidth="1"/>
    <col min="2054" max="2054" width="8.5546875" style="158" customWidth="1"/>
    <col min="2055" max="2055" width="9.109375" style="158" customWidth="1"/>
    <col min="2056" max="2056" width="7.109375" style="158" customWidth="1"/>
    <col min="2057" max="2057" width="10.5546875" style="158" customWidth="1"/>
    <col min="2058" max="2058" width="9.33203125" style="158" customWidth="1"/>
    <col min="2059" max="2059" width="9" style="158" customWidth="1"/>
    <col min="2060" max="2061" width="8.5546875" style="158" customWidth="1"/>
    <col min="2062" max="2062" width="2.109375" style="158" customWidth="1"/>
    <col min="2063" max="2063" width="8.44140625" style="158" customWidth="1"/>
    <col min="2064" max="2305" width="9.109375" style="158"/>
    <col min="2306" max="2306" width="7.109375" style="158" customWidth="1"/>
    <col min="2307" max="2309" width="9.33203125" style="158" customWidth="1"/>
    <col min="2310" max="2310" width="8.5546875" style="158" customWidth="1"/>
    <col min="2311" max="2311" width="9.109375" style="158" customWidth="1"/>
    <col min="2312" max="2312" width="7.109375" style="158" customWidth="1"/>
    <col min="2313" max="2313" width="10.5546875" style="158" customWidth="1"/>
    <col min="2314" max="2314" width="9.33203125" style="158" customWidth="1"/>
    <col min="2315" max="2315" width="9" style="158" customWidth="1"/>
    <col min="2316" max="2317" width="8.5546875" style="158" customWidth="1"/>
    <col min="2318" max="2318" width="2.109375" style="158" customWidth="1"/>
    <col min="2319" max="2319" width="8.44140625" style="158" customWidth="1"/>
    <col min="2320" max="2561" width="9.109375" style="158"/>
    <col min="2562" max="2562" width="7.109375" style="158" customWidth="1"/>
    <col min="2563" max="2565" width="9.33203125" style="158" customWidth="1"/>
    <col min="2566" max="2566" width="8.5546875" style="158" customWidth="1"/>
    <col min="2567" max="2567" width="9.109375" style="158" customWidth="1"/>
    <col min="2568" max="2568" width="7.109375" style="158" customWidth="1"/>
    <col min="2569" max="2569" width="10.5546875" style="158" customWidth="1"/>
    <col min="2570" max="2570" width="9.33203125" style="158" customWidth="1"/>
    <col min="2571" max="2571" width="9" style="158" customWidth="1"/>
    <col min="2572" max="2573" width="8.5546875" style="158" customWidth="1"/>
    <col min="2574" max="2574" width="2.109375" style="158" customWidth="1"/>
    <col min="2575" max="2575" width="8.44140625" style="158" customWidth="1"/>
    <col min="2576" max="2817" width="9.109375" style="158"/>
    <col min="2818" max="2818" width="7.109375" style="158" customWidth="1"/>
    <col min="2819" max="2821" width="9.33203125" style="158" customWidth="1"/>
    <col min="2822" max="2822" width="8.5546875" style="158" customWidth="1"/>
    <col min="2823" max="2823" width="9.109375" style="158" customWidth="1"/>
    <col min="2824" max="2824" width="7.109375" style="158" customWidth="1"/>
    <col min="2825" max="2825" width="10.5546875" style="158" customWidth="1"/>
    <col min="2826" max="2826" width="9.33203125" style="158" customWidth="1"/>
    <col min="2827" max="2827" width="9" style="158" customWidth="1"/>
    <col min="2828" max="2829" width="8.5546875" style="158" customWidth="1"/>
    <col min="2830" max="2830" width="2.109375" style="158" customWidth="1"/>
    <col min="2831" max="2831" width="8.44140625" style="158" customWidth="1"/>
    <col min="2832" max="3073" width="9.109375" style="158"/>
    <col min="3074" max="3074" width="7.109375" style="158" customWidth="1"/>
    <col min="3075" max="3077" width="9.33203125" style="158" customWidth="1"/>
    <col min="3078" max="3078" width="8.5546875" style="158" customWidth="1"/>
    <col min="3079" max="3079" width="9.109375" style="158" customWidth="1"/>
    <col min="3080" max="3080" width="7.109375" style="158" customWidth="1"/>
    <col min="3081" max="3081" width="10.5546875" style="158" customWidth="1"/>
    <col min="3082" max="3082" width="9.33203125" style="158" customWidth="1"/>
    <col min="3083" max="3083" width="9" style="158" customWidth="1"/>
    <col min="3084" max="3085" width="8.5546875" style="158" customWidth="1"/>
    <col min="3086" max="3086" width="2.109375" style="158" customWidth="1"/>
    <col min="3087" max="3087" width="8.44140625" style="158" customWidth="1"/>
    <col min="3088" max="3329" width="9.109375" style="158"/>
    <col min="3330" max="3330" width="7.109375" style="158" customWidth="1"/>
    <col min="3331" max="3333" width="9.33203125" style="158" customWidth="1"/>
    <col min="3334" max="3334" width="8.5546875" style="158" customWidth="1"/>
    <col min="3335" max="3335" width="9.109375" style="158" customWidth="1"/>
    <col min="3336" max="3336" width="7.109375" style="158" customWidth="1"/>
    <col min="3337" max="3337" width="10.5546875" style="158" customWidth="1"/>
    <col min="3338" max="3338" width="9.33203125" style="158" customWidth="1"/>
    <col min="3339" max="3339" width="9" style="158" customWidth="1"/>
    <col min="3340" max="3341" width="8.5546875" style="158" customWidth="1"/>
    <col min="3342" max="3342" width="2.109375" style="158" customWidth="1"/>
    <col min="3343" max="3343" width="8.44140625" style="158" customWidth="1"/>
    <col min="3344" max="3585" width="9.109375" style="158"/>
    <col min="3586" max="3586" width="7.109375" style="158" customWidth="1"/>
    <col min="3587" max="3589" width="9.33203125" style="158" customWidth="1"/>
    <col min="3590" max="3590" width="8.5546875" style="158" customWidth="1"/>
    <col min="3591" max="3591" width="9.109375" style="158" customWidth="1"/>
    <col min="3592" max="3592" width="7.109375" style="158" customWidth="1"/>
    <col min="3593" max="3593" width="10.5546875" style="158" customWidth="1"/>
    <col min="3594" max="3594" width="9.33203125" style="158" customWidth="1"/>
    <col min="3595" max="3595" width="9" style="158" customWidth="1"/>
    <col min="3596" max="3597" width="8.5546875" style="158" customWidth="1"/>
    <col min="3598" max="3598" width="2.109375" style="158" customWidth="1"/>
    <col min="3599" max="3599" width="8.44140625" style="158" customWidth="1"/>
    <col min="3600" max="3841" width="9.109375" style="158"/>
    <col min="3842" max="3842" width="7.109375" style="158" customWidth="1"/>
    <col min="3843" max="3845" width="9.33203125" style="158" customWidth="1"/>
    <col min="3846" max="3846" width="8.5546875" style="158" customWidth="1"/>
    <col min="3847" max="3847" width="9.109375" style="158" customWidth="1"/>
    <col min="3848" max="3848" width="7.109375" style="158" customWidth="1"/>
    <col min="3849" max="3849" width="10.5546875" style="158" customWidth="1"/>
    <col min="3850" max="3850" width="9.33203125" style="158" customWidth="1"/>
    <col min="3851" max="3851" width="9" style="158" customWidth="1"/>
    <col min="3852" max="3853" width="8.5546875" style="158" customWidth="1"/>
    <col min="3854" max="3854" width="2.109375" style="158" customWidth="1"/>
    <col min="3855" max="3855" width="8.44140625" style="158" customWidth="1"/>
    <col min="3856" max="4097" width="9.109375" style="158"/>
    <col min="4098" max="4098" width="7.109375" style="158" customWidth="1"/>
    <col min="4099" max="4101" width="9.33203125" style="158" customWidth="1"/>
    <col min="4102" max="4102" width="8.5546875" style="158" customWidth="1"/>
    <col min="4103" max="4103" width="9.109375" style="158" customWidth="1"/>
    <col min="4104" max="4104" width="7.109375" style="158" customWidth="1"/>
    <col min="4105" max="4105" width="10.5546875" style="158" customWidth="1"/>
    <col min="4106" max="4106" width="9.33203125" style="158" customWidth="1"/>
    <col min="4107" max="4107" width="9" style="158" customWidth="1"/>
    <col min="4108" max="4109" width="8.5546875" style="158" customWidth="1"/>
    <col min="4110" max="4110" width="2.109375" style="158" customWidth="1"/>
    <col min="4111" max="4111" width="8.44140625" style="158" customWidth="1"/>
    <col min="4112" max="4353" width="9.109375" style="158"/>
    <col min="4354" max="4354" width="7.109375" style="158" customWidth="1"/>
    <col min="4355" max="4357" width="9.33203125" style="158" customWidth="1"/>
    <col min="4358" max="4358" width="8.5546875" style="158" customWidth="1"/>
    <col min="4359" max="4359" width="9.109375" style="158" customWidth="1"/>
    <col min="4360" max="4360" width="7.109375" style="158" customWidth="1"/>
    <col min="4361" max="4361" width="10.5546875" style="158" customWidth="1"/>
    <col min="4362" max="4362" width="9.33203125" style="158" customWidth="1"/>
    <col min="4363" max="4363" width="9" style="158" customWidth="1"/>
    <col min="4364" max="4365" width="8.5546875" style="158" customWidth="1"/>
    <col min="4366" max="4366" width="2.109375" style="158" customWidth="1"/>
    <col min="4367" max="4367" width="8.44140625" style="158" customWidth="1"/>
    <col min="4368" max="4609" width="9.109375" style="158"/>
    <col min="4610" max="4610" width="7.109375" style="158" customWidth="1"/>
    <col min="4611" max="4613" width="9.33203125" style="158" customWidth="1"/>
    <col min="4614" max="4614" width="8.5546875" style="158" customWidth="1"/>
    <col min="4615" max="4615" width="9.109375" style="158" customWidth="1"/>
    <col min="4616" max="4616" width="7.109375" style="158" customWidth="1"/>
    <col min="4617" max="4617" width="10.5546875" style="158" customWidth="1"/>
    <col min="4618" max="4618" width="9.33203125" style="158" customWidth="1"/>
    <col min="4619" max="4619" width="9" style="158" customWidth="1"/>
    <col min="4620" max="4621" width="8.5546875" style="158" customWidth="1"/>
    <col min="4622" max="4622" width="2.109375" style="158" customWidth="1"/>
    <col min="4623" max="4623" width="8.44140625" style="158" customWidth="1"/>
    <col min="4624" max="4865" width="9.109375" style="158"/>
    <col min="4866" max="4866" width="7.109375" style="158" customWidth="1"/>
    <col min="4867" max="4869" width="9.33203125" style="158" customWidth="1"/>
    <col min="4870" max="4870" width="8.5546875" style="158" customWidth="1"/>
    <col min="4871" max="4871" width="9.109375" style="158" customWidth="1"/>
    <col min="4872" max="4872" width="7.109375" style="158" customWidth="1"/>
    <col min="4873" max="4873" width="10.5546875" style="158" customWidth="1"/>
    <col min="4874" max="4874" width="9.33203125" style="158" customWidth="1"/>
    <col min="4875" max="4875" width="9" style="158" customWidth="1"/>
    <col min="4876" max="4877" width="8.5546875" style="158" customWidth="1"/>
    <col min="4878" max="4878" width="2.109375" style="158" customWidth="1"/>
    <col min="4879" max="4879" width="8.44140625" style="158" customWidth="1"/>
    <col min="4880" max="5121" width="9.109375" style="158"/>
    <col min="5122" max="5122" width="7.109375" style="158" customWidth="1"/>
    <col min="5123" max="5125" width="9.33203125" style="158" customWidth="1"/>
    <col min="5126" max="5126" width="8.5546875" style="158" customWidth="1"/>
    <col min="5127" max="5127" width="9.109375" style="158" customWidth="1"/>
    <col min="5128" max="5128" width="7.109375" style="158" customWidth="1"/>
    <col min="5129" max="5129" width="10.5546875" style="158" customWidth="1"/>
    <col min="5130" max="5130" width="9.33203125" style="158" customWidth="1"/>
    <col min="5131" max="5131" width="9" style="158" customWidth="1"/>
    <col min="5132" max="5133" width="8.5546875" style="158" customWidth="1"/>
    <col min="5134" max="5134" width="2.109375" style="158" customWidth="1"/>
    <col min="5135" max="5135" width="8.44140625" style="158" customWidth="1"/>
    <col min="5136" max="5377" width="9.109375" style="158"/>
    <col min="5378" max="5378" width="7.109375" style="158" customWidth="1"/>
    <col min="5379" max="5381" width="9.33203125" style="158" customWidth="1"/>
    <col min="5382" max="5382" width="8.5546875" style="158" customWidth="1"/>
    <col min="5383" max="5383" width="9.109375" style="158" customWidth="1"/>
    <col min="5384" max="5384" width="7.109375" style="158" customWidth="1"/>
    <col min="5385" max="5385" width="10.5546875" style="158" customWidth="1"/>
    <col min="5386" max="5386" width="9.33203125" style="158" customWidth="1"/>
    <col min="5387" max="5387" width="9" style="158" customWidth="1"/>
    <col min="5388" max="5389" width="8.5546875" style="158" customWidth="1"/>
    <col min="5390" max="5390" width="2.109375" style="158" customWidth="1"/>
    <col min="5391" max="5391" width="8.44140625" style="158" customWidth="1"/>
    <col min="5392" max="5633" width="9.109375" style="158"/>
    <col min="5634" max="5634" width="7.109375" style="158" customWidth="1"/>
    <col min="5635" max="5637" width="9.33203125" style="158" customWidth="1"/>
    <col min="5638" max="5638" width="8.5546875" style="158" customWidth="1"/>
    <col min="5639" max="5639" width="9.109375" style="158" customWidth="1"/>
    <col min="5640" max="5640" width="7.109375" style="158" customWidth="1"/>
    <col min="5641" max="5641" width="10.5546875" style="158" customWidth="1"/>
    <col min="5642" max="5642" width="9.33203125" style="158" customWidth="1"/>
    <col min="5643" max="5643" width="9" style="158" customWidth="1"/>
    <col min="5644" max="5645" width="8.5546875" style="158" customWidth="1"/>
    <col min="5646" max="5646" width="2.109375" style="158" customWidth="1"/>
    <col min="5647" max="5647" width="8.44140625" style="158" customWidth="1"/>
    <col min="5648" max="5889" width="9.109375" style="158"/>
    <col min="5890" max="5890" width="7.109375" style="158" customWidth="1"/>
    <col min="5891" max="5893" width="9.33203125" style="158" customWidth="1"/>
    <col min="5894" max="5894" width="8.5546875" style="158" customWidth="1"/>
    <col min="5895" max="5895" width="9.109375" style="158" customWidth="1"/>
    <col min="5896" max="5896" width="7.109375" style="158" customWidth="1"/>
    <col min="5897" max="5897" width="10.5546875" style="158" customWidth="1"/>
    <col min="5898" max="5898" width="9.33203125" style="158" customWidth="1"/>
    <col min="5899" max="5899" width="9" style="158" customWidth="1"/>
    <col min="5900" max="5901" width="8.5546875" style="158" customWidth="1"/>
    <col min="5902" max="5902" width="2.109375" style="158" customWidth="1"/>
    <col min="5903" max="5903" width="8.44140625" style="158" customWidth="1"/>
    <col min="5904" max="6145" width="9.109375" style="158"/>
    <col min="6146" max="6146" width="7.109375" style="158" customWidth="1"/>
    <col min="6147" max="6149" width="9.33203125" style="158" customWidth="1"/>
    <col min="6150" max="6150" width="8.5546875" style="158" customWidth="1"/>
    <col min="6151" max="6151" width="9.109375" style="158" customWidth="1"/>
    <col min="6152" max="6152" width="7.109375" style="158" customWidth="1"/>
    <col min="6153" max="6153" width="10.5546875" style="158" customWidth="1"/>
    <col min="6154" max="6154" width="9.33203125" style="158" customWidth="1"/>
    <col min="6155" max="6155" width="9" style="158" customWidth="1"/>
    <col min="6156" max="6157" width="8.5546875" style="158" customWidth="1"/>
    <col min="6158" max="6158" width="2.109375" style="158" customWidth="1"/>
    <col min="6159" max="6159" width="8.44140625" style="158" customWidth="1"/>
    <col min="6160" max="6401" width="9.109375" style="158"/>
    <col min="6402" max="6402" width="7.109375" style="158" customWidth="1"/>
    <col min="6403" max="6405" width="9.33203125" style="158" customWidth="1"/>
    <col min="6406" max="6406" width="8.5546875" style="158" customWidth="1"/>
    <col min="6407" max="6407" width="9.109375" style="158" customWidth="1"/>
    <col min="6408" max="6408" width="7.109375" style="158" customWidth="1"/>
    <col min="6409" max="6409" width="10.5546875" style="158" customWidth="1"/>
    <col min="6410" max="6410" width="9.33203125" style="158" customWidth="1"/>
    <col min="6411" max="6411" width="9" style="158" customWidth="1"/>
    <col min="6412" max="6413" width="8.5546875" style="158" customWidth="1"/>
    <col min="6414" max="6414" width="2.109375" style="158" customWidth="1"/>
    <col min="6415" max="6415" width="8.44140625" style="158" customWidth="1"/>
    <col min="6416" max="6657" width="9.109375" style="158"/>
    <col min="6658" max="6658" width="7.109375" style="158" customWidth="1"/>
    <col min="6659" max="6661" width="9.33203125" style="158" customWidth="1"/>
    <col min="6662" max="6662" width="8.5546875" style="158" customWidth="1"/>
    <col min="6663" max="6663" width="9.109375" style="158" customWidth="1"/>
    <col min="6664" max="6664" width="7.109375" style="158" customWidth="1"/>
    <col min="6665" max="6665" width="10.5546875" style="158" customWidth="1"/>
    <col min="6666" max="6666" width="9.33203125" style="158" customWidth="1"/>
    <col min="6667" max="6667" width="9" style="158" customWidth="1"/>
    <col min="6668" max="6669" width="8.5546875" style="158" customWidth="1"/>
    <col min="6670" max="6670" width="2.109375" style="158" customWidth="1"/>
    <col min="6671" max="6671" width="8.44140625" style="158" customWidth="1"/>
    <col min="6672" max="6913" width="9.109375" style="158"/>
    <col min="6914" max="6914" width="7.109375" style="158" customWidth="1"/>
    <col min="6915" max="6917" width="9.33203125" style="158" customWidth="1"/>
    <col min="6918" max="6918" width="8.5546875" style="158" customWidth="1"/>
    <col min="6919" max="6919" width="9.109375" style="158" customWidth="1"/>
    <col min="6920" max="6920" width="7.109375" style="158" customWidth="1"/>
    <col min="6921" max="6921" width="10.5546875" style="158" customWidth="1"/>
    <col min="6922" max="6922" width="9.33203125" style="158" customWidth="1"/>
    <col min="6923" max="6923" width="9" style="158" customWidth="1"/>
    <col min="6924" max="6925" width="8.5546875" style="158" customWidth="1"/>
    <col min="6926" max="6926" width="2.109375" style="158" customWidth="1"/>
    <col min="6927" max="6927" width="8.44140625" style="158" customWidth="1"/>
    <col min="6928" max="7169" width="9.109375" style="158"/>
    <col min="7170" max="7170" width="7.109375" style="158" customWidth="1"/>
    <col min="7171" max="7173" width="9.33203125" style="158" customWidth="1"/>
    <col min="7174" max="7174" width="8.5546875" style="158" customWidth="1"/>
    <col min="7175" max="7175" width="9.109375" style="158" customWidth="1"/>
    <col min="7176" max="7176" width="7.109375" style="158" customWidth="1"/>
    <col min="7177" max="7177" width="10.5546875" style="158" customWidth="1"/>
    <col min="7178" max="7178" width="9.33203125" style="158" customWidth="1"/>
    <col min="7179" max="7179" width="9" style="158" customWidth="1"/>
    <col min="7180" max="7181" width="8.5546875" style="158" customWidth="1"/>
    <col min="7182" max="7182" width="2.109375" style="158" customWidth="1"/>
    <col min="7183" max="7183" width="8.44140625" style="158" customWidth="1"/>
    <col min="7184" max="7425" width="9.109375" style="158"/>
    <col min="7426" max="7426" width="7.109375" style="158" customWidth="1"/>
    <col min="7427" max="7429" width="9.33203125" style="158" customWidth="1"/>
    <col min="7430" max="7430" width="8.5546875" style="158" customWidth="1"/>
    <col min="7431" max="7431" width="9.109375" style="158" customWidth="1"/>
    <col min="7432" max="7432" width="7.109375" style="158" customWidth="1"/>
    <col min="7433" max="7433" width="10.5546875" style="158" customWidth="1"/>
    <col min="7434" max="7434" width="9.33203125" style="158" customWidth="1"/>
    <col min="7435" max="7435" width="9" style="158" customWidth="1"/>
    <col min="7436" max="7437" width="8.5546875" style="158" customWidth="1"/>
    <col min="7438" max="7438" width="2.109375" style="158" customWidth="1"/>
    <col min="7439" max="7439" width="8.44140625" style="158" customWidth="1"/>
    <col min="7440" max="7681" width="9.109375" style="158"/>
    <col min="7682" max="7682" width="7.109375" style="158" customWidth="1"/>
    <col min="7683" max="7685" width="9.33203125" style="158" customWidth="1"/>
    <col min="7686" max="7686" width="8.5546875" style="158" customWidth="1"/>
    <col min="7687" max="7687" width="9.109375" style="158" customWidth="1"/>
    <col min="7688" max="7688" width="7.109375" style="158" customWidth="1"/>
    <col min="7689" max="7689" width="10.5546875" style="158" customWidth="1"/>
    <col min="7690" max="7690" width="9.33203125" style="158" customWidth="1"/>
    <col min="7691" max="7691" width="9" style="158" customWidth="1"/>
    <col min="7692" max="7693" width="8.5546875" style="158" customWidth="1"/>
    <col min="7694" max="7694" width="2.109375" style="158" customWidth="1"/>
    <col min="7695" max="7695" width="8.44140625" style="158" customWidth="1"/>
    <col min="7696" max="7937" width="9.109375" style="158"/>
    <col min="7938" max="7938" width="7.109375" style="158" customWidth="1"/>
    <col min="7939" max="7941" width="9.33203125" style="158" customWidth="1"/>
    <col min="7942" max="7942" width="8.5546875" style="158" customWidth="1"/>
    <col min="7943" max="7943" width="9.109375" style="158" customWidth="1"/>
    <col min="7944" max="7944" width="7.109375" style="158" customWidth="1"/>
    <col min="7945" max="7945" width="10.5546875" style="158" customWidth="1"/>
    <col min="7946" max="7946" width="9.33203125" style="158" customWidth="1"/>
    <col min="7947" max="7947" width="9" style="158" customWidth="1"/>
    <col min="7948" max="7949" width="8.5546875" style="158" customWidth="1"/>
    <col min="7950" max="7950" width="2.109375" style="158" customWidth="1"/>
    <col min="7951" max="7951" width="8.44140625" style="158" customWidth="1"/>
    <col min="7952" max="8193" width="9.109375" style="158"/>
    <col min="8194" max="8194" width="7.109375" style="158" customWidth="1"/>
    <col min="8195" max="8197" width="9.33203125" style="158" customWidth="1"/>
    <col min="8198" max="8198" width="8.5546875" style="158" customWidth="1"/>
    <col min="8199" max="8199" width="9.109375" style="158" customWidth="1"/>
    <col min="8200" max="8200" width="7.109375" style="158" customWidth="1"/>
    <col min="8201" max="8201" width="10.5546875" style="158" customWidth="1"/>
    <col min="8202" max="8202" width="9.33203125" style="158" customWidth="1"/>
    <col min="8203" max="8203" width="9" style="158" customWidth="1"/>
    <col min="8204" max="8205" width="8.5546875" style="158" customWidth="1"/>
    <col min="8206" max="8206" width="2.109375" style="158" customWidth="1"/>
    <col min="8207" max="8207" width="8.44140625" style="158" customWidth="1"/>
    <col min="8208" max="8449" width="9.109375" style="158"/>
    <col min="8450" max="8450" width="7.109375" style="158" customWidth="1"/>
    <col min="8451" max="8453" width="9.33203125" style="158" customWidth="1"/>
    <col min="8454" max="8454" width="8.5546875" style="158" customWidth="1"/>
    <col min="8455" max="8455" width="9.109375" style="158" customWidth="1"/>
    <col min="8456" max="8456" width="7.109375" style="158" customWidth="1"/>
    <col min="8457" max="8457" width="10.5546875" style="158" customWidth="1"/>
    <col min="8458" max="8458" width="9.33203125" style="158" customWidth="1"/>
    <col min="8459" max="8459" width="9" style="158" customWidth="1"/>
    <col min="8460" max="8461" width="8.5546875" style="158" customWidth="1"/>
    <col min="8462" max="8462" width="2.109375" style="158" customWidth="1"/>
    <col min="8463" max="8463" width="8.44140625" style="158" customWidth="1"/>
    <col min="8464" max="8705" width="9.109375" style="158"/>
    <col min="8706" max="8706" width="7.109375" style="158" customWidth="1"/>
    <col min="8707" max="8709" width="9.33203125" style="158" customWidth="1"/>
    <col min="8710" max="8710" width="8.5546875" style="158" customWidth="1"/>
    <col min="8711" max="8711" width="9.109375" style="158" customWidth="1"/>
    <col min="8712" max="8712" width="7.109375" style="158" customWidth="1"/>
    <col min="8713" max="8713" width="10.5546875" style="158" customWidth="1"/>
    <col min="8714" max="8714" width="9.33203125" style="158" customWidth="1"/>
    <col min="8715" max="8715" width="9" style="158" customWidth="1"/>
    <col min="8716" max="8717" width="8.5546875" style="158" customWidth="1"/>
    <col min="8718" max="8718" width="2.109375" style="158" customWidth="1"/>
    <col min="8719" max="8719" width="8.44140625" style="158" customWidth="1"/>
    <col min="8720" max="8961" width="9.109375" style="158"/>
    <col min="8962" max="8962" width="7.109375" style="158" customWidth="1"/>
    <col min="8963" max="8965" width="9.33203125" style="158" customWidth="1"/>
    <col min="8966" max="8966" width="8.5546875" style="158" customWidth="1"/>
    <col min="8967" max="8967" width="9.109375" style="158" customWidth="1"/>
    <col min="8968" max="8968" width="7.109375" style="158" customWidth="1"/>
    <col min="8969" max="8969" width="10.5546875" style="158" customWidth="1"/>
    <col min="8970" max="8970" width="9.33203125" style="158" customWidth="1"/>
    <col min="8971" max="8971" width="9" style="158" customWidth="1"/>
    <col min="8972" max="8973" width="8.5546875" style="158" customWidth="1"/>
    <col min="8974" max="8974" width="2.109375" style="158" customWidth="1"/>
    <col min="8975" max="8975" width="8.44140625" style="158" customWidth="1"/>
    <col min="8976" max="9217" width="9.109375" style="158"/>
    <col min="9218" max="9218" width="7.109375" style="158" customWidth="1"/>
    <col min="9219" max="9221" width="9.33203125" style="158" customWidth="1"/>
    <col min="9222" max="9222" width="8.5546875" style="158" customWidth="1"/>
    <col min="9223" max="9223" width="9.109375" style="158" customWidth="1"/>
    <col min="9224" max="9224" width="7.109375" style="158" customWidth="1"/>
    <col min="9225" max="9225" width="10.5546875" style="158" customWidth="1"/>
    <col min="9226" max="9226" width="9.33203125" style="158" customWidth="1"/>
    <col min="9227" max="9227" width="9" style="158" customWidth="1"/>
    <col min="9228" max="9229" width="8.5546875" style="158" customWidth="1"/>
    <col min="9230" max="9230" width="2.109375" style="158" customWidth="1"/>
    <col min="9231" max="9231" width="8.44140625" style="158" customWidth="1"/>
    <col min="9232" max="9473" width="9.109375" style="158"/>
    <col min="9474" max="9474" width="7.109375" style="158" customWidth="1"/>
    <col min="9475" max="9477" width="9.33203125" style="158" customWidth="1"/>
    <col min="9478" max="9478" width="8.5546875" style="158" customWidth="1"/>
    <col min="9479" max="9479" width="9.109375" style="158" customWidth="1"/>
    <col min="9480" max="9480" width="7.109375" style="158" customWidth="1"/>
    <col min="9481" max="9481" width="10.5546875" style="158" customWidth="1"/>
    <col min="9482" max="9482" width="9.33203125" style="158" customWidth="1"/>
    <col min="9483" max="9483" width="9" style="158" customWidth="1"/>
    <col min="9484" max="9485" width="8.5546875" style="158" customWidth="1"/>
    <col min="9486" max="9486" width="2.109375" style="158" customWidth="1"/>
    <col min="9487" max="9487" width="8.44140625" style="158" customWidth="1"/>
    <col min="9488" max="9729" width="9.109375" style="158"/>
    <col min="9730" max="9730" width="7.109375" style="158" customWidth="1"/>
    <col min="9731" max="9733" width="9.33203125" style="158" customWidth="1"/>
    <col min="9734" max="9734" width="8.5546875" style="158" customWidth="1"/>
    <col min="9735" max="9735" width="9.109375" style="158" customWidth="1"/>
    <col min="9736" max="9736" width="7.109375" style="158" customWidth="1"/>
    <col min="9737" max="9737" width="10.5546875" style="158" customWidth="1"/>
    <col min="9738" max="9738" width="9.33203125" style="158" customWidth="1"/>
    <col min="9739" max="9739" width="9" style="158" customWidth="1"/>
    <col min="9740" max="9741" width="8.5546875" style="158" customWidth="1"/>
    <col min="9742" max="9742" width="2.109375" style="158" customWidth="1"/>
    <col min="9743" max="9743" width="8.44140625" style="158" customWidth="1"/>
    <col min="9744" max="9985" width="9.109375" style="158"/>
    <col min="9986" max="9986" width="7.109375" style="158" customWidth="1"/>
    <col min="9987" max="9989" width="9.33203125" style="158" customWidth="1"/>
    <col min="9990" max="9990" width="8.5546875" style="158" customWidth="1"/>
    <col min="9991" max="9991" width="9.109375" style="158" customWidth="1"/>
    <col min="9992" max="9992" width="7.109375" style="158" customWidth="1"/>
    <col min="9993" max="9993" width="10.5546875" style="158" customWidth="1"/>
    <col min="9994" max="9994" width="9.33203125" style="158" customWidth="1"/>
    <col min="9995" max="9995" width="9" style="158" customWidth="1"/>
    <col min="9996" max="9997" width="8.5546875" style="158" customWidth="1"/>
    <col min="9998" max="9998" width="2.109375" style="158" customWidth="1"/>
    <col min="9999" max="9999" width="8.44140625" style="158" customWidth="1"/>
    <col min="10000" max="10241" width="9.109375" style="158"/>
    <col min="10242" max="10242" width="7.109375" style="158" customWidth="1"/>
    <col min="10243" max="10245" width="9.33203125" style="158" customWidth="1"/>
    <col min="10246" max="10246" width="8.5546875" style="158" customWidth="1"/>
    <col min="10247" max="10247" width="9.109375" style="158" customWidth="1"/>
    <col min="10248" max="10248" width="7.109375" style="158" customWidth="1"/>
    <col min="10249" max="10249" width="10.5546875" style="158" customWidth="1"/>
    <col min="10250" max="10250" width="9.33203125" style="158" customWidth="1"/>
    <col min="10251" max="10251" width="9" style="158" customWidth="1"/>
    <col min="10252" max="10253" width="8.5546875" style="158" customWidth="1"/>
    <col min="10254" max="10254" width="2.109375" style="158" customWidth="1"/>
    <col min="10255" max="10255" width="8.44140625" style="158" customWidth="1"/>
    <col min="10256" max="10497" width="9.109375" style="158"/>
    <col min="10498" max="10498" width="7.109375" style="158" customWidth="1"/>
    <col min="10499" max="10501" width="9.33203125" style="158" customWidth="1"/>
    <col min="10502" max="10502" width="8.5546875" style="158" customWidth="1"/>
    <col min="10503" max="10503" width="9.109375" style="158" customWidth="1"/>
    <col min="10504" max="10504" width="7.109375" style="158" customWidth="1"/>
    <col min="10505" max="10505" width="10.5546875" style="158" customWidth="1"/>
    <col min="10506" max="10506" width="9.33203125" style="158" customWidth="1"/>
    <col min="10507" max="10507" width="9" style="158" customWidth="1"/>
    <col min="10508" max="10509" width="8.5546875" style="158" customWidth="1"/>
    <col min="10510" max="10510" width="2.109375" style="158" customWidth="1"/>
    <col min="10511" max="10511" width="8.44140625" style="158" customWidth="1"/>
    <col min="10512" max="10753" width="9.109375" style="158"/>
    <col min="10754" max="10754" width="7.109375" style="158" customWidth="1"/>
    <col min="10755" max="10757" width="9.33203125" style="158" customWidth="1"/>
    <col min="10758" max="10758" width="8.5546875" style="158" customWidth="1"/>
    <col min="10759" max="10759" width="9.109375" style="158" customWidth="1"/>
    <col min="10760" max="10760" width="7.109375" style="158" customWidth="1"/>
    <col min="10761" max="10761" width="10.5546875" style="158" customWidth="1"/>
    <col min="10762" max="10762" width="9.33203125" style="158" customWidth="1"/>
    <col min="10763" max="10763" width="9" style="158" customWidth="1"/>
    <col min="10764" max="10765" width="8.5546875" style="158" customWidth="1"/>
    <col min="10766" max="10766" width="2.109375" style="158" customWidth="1"/>
    <col min="10767" max="10767" width="8.44140625" style="158" customWidth="1"/>
    <col min="10768" max="11009" width="9.109375" style="158"/>
    <col min="11010" max="11010" width="7.109375" style="158" customWidth="1"/>
    <col min="11011" max="11013" width="9.33203125" style="158" customWidth="1"/>
    <col min="11014" max="11014" width="8.5546875" style="158" customWidth="1"/>
    <col min="11015" max="11015" width="9.109375" style="158" customWidth="1"/>
    <col min="11016" max="11016" width="7.109375" style="158" customWidth="1"/>
    <col min="11017" max="11017" width="10.5546875" style="158" customWidth="1"/>
    <col min="11018" max="11018" width="9.33203125" style="158" customWidth="1"/>
    <col min="11019" max="11019" width="9" style="158" customWidth="1"/>
    <col min="11020" max="11021" width="8.5546875" style="158" customWidth="1"/>
    <col min="11022" max="11022" width="2.109375" style="158" customWidth="1"/>
    <col min="11023" max="11023" width="8.44140625" style="158" customWidth="1"/>
    <col min="11024" max="11265" width="9.109375" style="158"/>
    <col min="11266" max="11266" width="7.109375" style="158" customWidth="1"/>
    <col min="11267" max="11269" width="9.33203125" style="158" customWidth="1"/>
    <col min="11270" max="11270" width="8.5546875" style="158" customWidth="1"/>
    <col min="11271" max="11271" width="9.109375" style="158" customWidth="1"/>
    <col min="11272" max="11272" width="7.109375" style="158" customWidth="1"/>
    <col min="11273" max="11273" width="10.5546875" style="158" customWidth="1"/>
    <col min="11274" max="11274" width="9.33203125" style="158" customWidth="1"/>
    <col min="11275" max="11275" width="9" style="158" customWidth="1"/>
    <col min="11276" max="11277" width="8.5546875" style="158" customWidth="1"/>
    <col min="11278" max="11278" width="2.109375" style="158" customWidth="1"/>
    <col min="11279" max="11279" width="8.44140625" style="158" customWidth="1"/>
    <col min="11280" max="11521" width="9.109375" style="158"/>
    <col min="11522" max="11522" width="7.109375" style="158" customWidth="1"/>
    <col min="11523" max="11525" width="9.33203125" style="158" customWidth="1"/>
    <col min="11526" max="11526" width="8.5546875" style="158" customWidth="1"/>
    <col min="11527" max="11527" width="9.109375" style="158" customWidth="1"/>
    <col min="11528" max="11528" width="7.109375" style="158" customWidth="1"/>
    <col min="11529" max="11529" width="10.5546875" style="158" customWidth="1"/>
    <col min="11530" max="11530" width="9.33203125" style="158" customWidth="1"/>
    <col min="11531" max="11531" width="9" style="158" customWidth="1"/>
    <col min="11532" max="11533" width="8.5546875" style="158" customWidth="1"/>
    <col min="11534" max="11534" width="2.109375" style="158" customWidth="1"/>
    <col min="11535" max="11535" width="8.44140625" style="158" customWidth="1"/>
    <col min="11536" max="11777" width="9.109375" style="158"/>
    <col min="11778" max="11778" width="7.109375" style="158" customWidth="1"/>
    <col min="11779" max="11781" width="9.33203125" style="158" customWidth="1"/>
    <col min="11782" max="11782" width="8.5546875" style="158" customWidth="1"/>
    <col min="11783" max="11783" width="9.109375" style="158" customWidth="1"/>
    <col min="11784" max="11784" width="7.109375" style="158" customWidth="1"/>
    <col min="11785" max="11785" width="10.5546875" style="158" customWidth="1"/>
    <col min="11786" max="11786" width="9.33203125" style="158" customWidth="1"/>
    <col min="11787" max="11787" width="9" style="158" customWidth="1"/>
    <col min="11788" max="11789" width="8.5546875" style="158" customWidth="1"/>
    <col min="11790" max="11790" width="2.109375" style="158" customWidth="1"/>
    <col min="11791" max="11791" width="8.44140625" style="158" customWidth="1"/>
    <col min="11792" max="12033" width="9.109375" style="158"/>
    <col min="12034" max="12034" width="7.109375" style="158" customWidth="1"/>
    <col min="12035" max="12037" width="9.33203125" style="158" customWidth="1"/>
    <col min="12038" max="12038" width="8.5546875" style="158" customWidth="1"/>
    <col min="12039" max="12039" width="9.109375" style="158" customWidth="1"/>
    <col min="12040" max="12040" width="7.109375" style="158" customWidth="1"/>
    <col min="12041" max="12041" width="10.5546875" style="158" customWidth="1"/>
    <col min="12042" max="12042" width="9.33203125" style="158" customWidth="1"/>
    <col min="12043" max="12043" width="9" style="158" customWidth="1"/>
    <col min="12044" max="12045" width="8.5546875" style="158" customWidth="1"/>
    <col min="12046" max="12046" width="2.109375" style="158" customWidth="1"/>
    <col min="12047" max="12047" width="8.44140625" style="158" customWidth="1"/>
    <col min="12048" max="12289" width="9.109375" style="158"/>
    <col min="12290" max="12290" width="7.109375" style="158" customWidth="1"/>
    <col min="12291" max="12293" width="9.33203125" style="158" customWidth="1"/>
    <col min="12294" max="12294" width="8.5546875" style="158" customWidth="1"/>
    <col min="12295" max="12295" width="9.109375" style="158" customWidth="1"/>
    <col min="12296" max="12296" width="7.109375" style="158" customWidth="1"/>
    <col min="12297" max="12297" width="10.5546875" style="158" customWidth="1"/>
    <col min="12298" max="12298" width="9.33203125" style="158" customWidth="1"/>
    <col min="12299" max="12299" width="9" style="158" customWidth="1"/>
    <col min="12300" max="12301" width="8.5546875" style="158" customWidth="1"/>
    <col min="12302" max="12302" width="2.109375" style="158" customWidth="1"/>
    <col min="12303" max="12303" width="8.44140625" style="158" customWidth="1"/>
    <col min="12304" max="12545" width="9.109375" style="158"/>
    <col min="12546" max="12546" width="7.109375" style="158" customWidth="1"/>
    <col min="12547" max="12549" width="9.33203125" style="158" customWidth="1"/>
    <col min="12550" max="12550" width="8.5546875" style="158" customWidth="1"/>
    <col min="12551" max="12551" width="9.109375" style="158" customWidth="1"/>
    <col min="12552" max="12552" width="7.109375" style="158" customWidth="1"/>
    <col min="12553" max="12553" width="10.5546875" style="158" customWidth="1"/>
    <col min="12554" max="12554" width="9.33203125" style="158" customWidth="1"/>
    <col min="12555" max="12555" width="9" style="158" customWidth="1"/>
    <col min="12556" max="12557" width="8.5546875" style="158" customWidth="1"/>
    <col min="12558" max="12558" width="2.109375" style="158" customWidth="1"/>
    <col min="12559" max="12559" width="8.44140625" style="158" customWidth="1"/>
    <col min="12560" max="12801" width="9.109375" style="158"/>
    <col min="12802" max="12802" width="7.109375" style="158" customWidth="1"/>
    <col min="12803" max="12805" width="9.33203125" style="158" customWidth="1"/>
    <col min="12806" max="12806" width="8.5546875" style="158" customWidth="1"/>
    <col min="12807" max="12807" width="9.109375" style="158" customWidth="1"/>
    <col min="12808" max="12808" width="7.109375" style="158" customWidth="1"/>
    <col min="12809" max="12809" width="10.5546875" style="158" customWidth="1"/>
    <col min="12810" max="12810" width="9.33203125" style="158" customWidth="1"/>
    <col min="12811" max="12811" width="9" style="158" customWidth="1"/>
    <col min="12812" max="12813" width="8.5546875" style="158" customWidth="1"/>
    <col min="12814" max="12814" width="2.109375" style="158" customWidth="1"/>
    <col min="12815" max="12815" width="8.44140625" style="158" customWidth="1"/>
    <col min="12816" max="13057" width="9.109375" style="158"/>
    <col min="13058" max="13058" width="7.109375" style="158" customWidth="1"/>
    <col min="13059" max="13061" width="9.33203125" style="158" customWidth="1"/>
    <col min="13062" max="13062" width="8.5546875" style="158" customWidth="1"/>
    <col min="13063" max="13063" width="9.109375" style="158" customWidth="1"/>
    <col min="13064" max="13064" width="7.109375" style="158" customWidth="1"/>
    <col min="13065" max="13065" width="10.5546875" style="158" customWidth="1"/>
    <col min="13066" max="13066" width="9.33203125" style="158" customWidth="1"/>
    <col min="13067" max="13067" width="9" style="158" customWidth="1"/>
    <col min="13068" max="13069" width="8.5546875" style="158" customWidth="1"/>
    <col min="13070" max="13070" width="2.109375" style="158" customWidth="1"/>
    <col min="13071" max="13071" width="8.44140625" style="158" customWidth="1"/>
    <col min="13072" max="13313" width="9.109375" style="158"/>
    <col min="13314" max="13314" width="7.109375" style="158" customWidth="1"/>
    <col min="13315" max="13317" width="9.33203125" style="158" customWidth="1"/>
    <col min="13318" max="13318" width="8.5546875" style="158" customWidth="1"/>
    <col min="13319" max="13319" width="9.109375" style="158" customWidth="1"/>
    <col min="13320" max="13320" width="7.109375" style="158" customWidth="1"/>
    <col min="13321" max="13321" width="10.5546875" style="158" customWidth="1"/>
    <col min="13322" max="13322" width="9.33203125" style="158" customWidth="1"/>
    <col min="13323" max="13323" width="9" style="158" customWidth="1"/>
    <col min="13324" max="13325" width="8.5546875" style="158" customWidth="1"/>
    <col min="13326" max="13326" width="2.109375" style="158" customWidth="1"/>
    <col min="13327" max="13327" width="8.44140625" style="158" customWidth="1"/>
    <col min="13328" max="13569" width="9.109375" style="158"/>
    <col min="13570" max="13570" width="7.109375" style="158" customWidth="1"/>
    <col min="13571" max="13573" width="9.33203125" style="158" customWidth="1"/>
    <col min="13574" max="13574" width="8.5546875" style="158" customWidth="1"/>
    <col min="13575" max="13575" width="9.109375" style="158" customWidth="1"/>
    <col min="13576" max="13576" width="7.109375" style="158" customWidth="1"/>
    <col min="13577" max="13577" width="10.5546875" style="158" customWidth="1"/>
    <col min="13578" max="13578" width="9.33203125" style="158" customWidth="1"/>
    <col min="13579" max="13579" width="9" style="158" customWidth="1"/>
    <col min="13580" max="13581" width="8.5546875" style="158" customWidth="1"/>
    <col min="13582" max="13582" width="2.109375" style="158" customWidth="1"/>
    <col min="13583" max="13583" width="8.44140625" style="158" customWidth="1"/>
    <col min="13584" max="13825" width="9.109375" style="158"/>
    <col min="13826" max="13826" width="7.109375" style="158" customWidth="1"/>
    <col min="13827" max="13829" width="9.33203125" style="158" customWidth="1"/>
    <col min="13830" max="13830" width="8.5546875" style="158" customWidth="1"/>
    <col min="13831" max="13831" width="9.109375" style="158" customWidth="1"/>
    <col min="13832" max="13832" width="7.109375" style="158" customWidth="1"/>
    <col min="13833" max="13833" width="10.5546875" style="158" customWidth="1"/>
    <col min="13834" max="13834" width="9.33203125" style="158" customWidth="1"/>
    <col min="13835" max="13835" width="9" style="158" customWidth="1"/>
    <col min="13836" max="13837" width="8.5546875" style="158" customWidth="1"/>
    <col min="13838" max="13838" width="2.109375" style="158" customWidth="1"/>
    <col min="13839" max="13839" width="8.44140625" style="158" customWidth="1"/>
    <col min="13840" max="14081" width="9.109375" style="158"/>
    <col min="14082" max="14082" width="7.109375" style="158" customWidth="1"/>
    <col min="14083" max="14085" width="9.33203125" style="158" customWidth="1"/>
    <col min="14086" max="14086" width="8.5546875" style="158" customWidth="1"/>
    <col min="14087" max="14087" width="9.109375" style="158" customWidth="1"/>
    <col min="14088" max="14088" width="7.109375" style="158" customWidth="1"/>
    <col min="14089" max="14089" width="10.5546875" style="158" customWidth="1"/>
    <col min="14090" max="14090" width="9.33203125" style="158" customWidth="1"/>
    <col min="14091" max="14091" width="9" style="158" customWidth="1"/>
    <col min="14092" max="14093" width="8.5546875" style="158" customWidth="1"/>
    <col min="14094" max="14094" width="2.109375" style="158" customWidth="1"/>
    <col min="14095" max="14095" width="8.44140625" style="158" customWidth="1"/>
    <col min="14096" max="14337" width="9.109375" style="158"/>
    <col min="14338" max="14338" width="7.109375" style="158" customWidth="1"/>
    <col min="14339" max="14341" width="9.33203125" style="158" customWidth="1"/>
    <col min="14342" max="14342" width="8.5546875" style="158" customWidth="1"/>
    <col min="14343" max="14343" width="9.109375" style="158" customWidth="1"/>
    <col min="14344" max="14344" width="7.109375" style="158" customWidth="1"/>
    <col min="14345" max="14345" width="10.5546875" style="158" customWidth="1"/>
    <col min="14346" max="14346" width="9.33203125" style="158" customWidth="1"/>
    <col min="14347" max="14347" width="9" style="158" customWidth="1"/>
    <col min="14348" max="14349" width="8.5546875" style="158" customWidth="1"/>
    <col min="14350" max="14350" width="2.109375" style="158" customWidth="1"/>
    <col min="14351" max="14351" width="8.44140625" style="158" customWidth="1"/>
    <col min="14352" max="14593" width="9.109375" style="158"/>
    <col min="14594" max="14594" width="7.109375" style="158" customWidth="1"/>
    <col min="14595" max="14597" width="9.33203125" style="158" customWidth="1"/>
    <col min="14598" max="14598" width="8.5546875" style="158" customWidth="1"/>
    <col min="14599" max="14599" width="9.109375" style="158" customWidth="1"/>
    <col min="14600" max="14600" width="7.109375" style="158" customWidth="1"/>
    <col min="14601" max="14601" width="10.5546875" style="158" customWidth="1"/>
    <col min="14602" max="14602" width="9.33203125" style="158" customWidth="1"/>
    <col min="14603" max="14603" width="9" style="158" customWidth="1"/>
    <col min="14604" max="14605" width="8.5546875" style="158" customWidth="1"/>
    <col min="14606" max="14606" width="2.109375" style="158" customWidth="1"/>
    <col min="14607" max="14607" width="8.44140625" style="158" customWidth="1"/>
    <col min="14608" max="14849" width="9.109375" style="158"/>
    <col min="14850" max="14850" width="7.109375" style="158" customWidth="1"/>
    <col min="14851" max="14853" width="9.33203125" style="158" customWidth="1"/>
    <col min="14854" max="14854" width="8.5546875" style="158" customWidth="1"/>
    <col min="14855" max="14855" width="9.109375" style="158" customWidth="1"/>
    <col min="14856" max="14856" width="7.109375" style="158" customWidth="1"/>
    <col min="14857" max="14857" width="10.5546875" style="158" customWidth="1"/>
    <col min="14858" max="14858" width="9.33203125" style="158" customWidth="1"/>
    <col min="14859" max="14859" width="9" style="158" customWidth="1"/>
    <col min="14860" max="14861" width="8.5546875" style="158" customWidth="1"/>
    <col min="14862" max="14862" width="2.109375" style="158" customWidth="1"/>
    <col min="14863" max="14863" width="8.44140625" style="158" customWidth="1"/>
    <col min="14864" max="15105" width="9.109375" style="158"/>
    <col min="15106" max="15106" width="7.109375" style="158" customWidth="1"/>
    <col min="15107" max="15109" width="9.33203125" style="158" customWidth="1"/>
    <col min="15110" max="15110" width="8.5546875" style="158" customWidth="1"/>
    <col min="15111" max="15111" width="9.109375" style="158" customWidth="1"/>
    <col min="15112" max="15112" width="7.109375" style="158" customWidth="1"/>
    <col min="15113" max="15113" width="10.5546875" style="158" customWidth="1"/>
    <col min="15114" max="15114" width="9.33203125" style="158" customWidth="1"/>
    <col min="15115" max="15115" width="9" style="158" customWidth="1"/>
    <col min="15116" max="15117" width="8.5546875" style="158" customWidth="1"/>
    <col min="15118" max="15118" width="2.109375" style="158" customWidth="1"/>
    <col min="15119" max="15119" width="8.44140625" style="158" customWidth="1"/>
    <col min="15120" max="15361" width="9.109375" style="158"/>
    <col min="15362" max="15362" width="7.109375" style="158" customWidth="1"/>
    <col min="15363" max="15365" width="9.33203125" style="158" customWidth="1"/>
    <col min="15366" max="15366" width="8.5546875" style="158" customWidth="1"/>
    <col min="15367" max="15367" width="9.109375" style="158" customWidth="1"/>
    <col min="15368" max="15368" width="7.109375" style="158" customWidth="1"/>
    <col min="15369" max="15369" width="10.5546875" style="158" customWidth="1"/>
    <col min="15370" max="15370" width="9.33203125" style="158" customWidth="1"/>
    <col min="15371" max="15371" width="9" style="158" customWidth="1"/>
    <col min="15372" max="15373" width="8.5546875" style="158" customWidth="1"/>
    <col min="15374" max="15374" width="2.109375" style="158" customWidth="1"/>
    <col min="15375" max="15375" width="8.44140625" style="158" customWidth="1"/>
    <col min="15376" max="15617" width="9.109375" style="158"/>
    <col min="15618" max="15618" width="7.109375" style="158" customWidth="1"/>
    <col min="15619" max="15621" width="9.33203125" style="158" customWidth="1"/>
    <col min="15622" max="15622" width="8.5546875" style="158" customWidth="1"/>
    <col min="15623" max="15623" width="9.109375" style="158" customWidth="1"/>
    <col min="15624" max="15624" width="7.109375" style="158" customWidth="1"/>
    <col min="15625" max="15625" width="10.5546875" style="158" customWidth="1"/>
    <col min="15626" max="15626" width="9.33203125" style="158" customWidth="1"/>
    <col min="15627" max="15627" width="9" style="158" customWidth="1"/>
    <col min="15628" max="15629" width="8.5546875" style="158" customWidth="1"/>
    <col min="15630" max="15630" width="2.109375" style="158" customWidth="1"/>
    <col min="15631" max="15631" width="8.44140625" style="158" customWidth="1"/>
    <col min="15632" max="15873" width="9.109375" style="158"/>
    <col min="15874" max="15874" width="7.109375" style="158" customWidth="1"/>
    <col min="15875" max="15877" width="9.33203125" style="158" customWidth="1"/>
    <col min="15878" max="15878" width="8.5546875" style="158" customWidth="1"/>
    <col min="15879" max="15879" width="9.109375" style="158" customWidth="1"/>
    <col min="15880" max="15880" width="7.109375" style="158" customWidth="1"/>
    <col min="15881" max="15881" width="10.5546875" style="158" customWidth="1"/>
    <col min="15882" max="15882" width="9.33203125" style="158" customWidth="1"/>
    <col min="15883" max="15883" width="9" style="158" customWidth="1"/>
    <col min="15884" max="15885" width="8.5546875" style="158" customWidth="1"/>
    <col min="15886" max="15886" width="2.109375" style="158" customWidth="1"/>
    <col min="15887" max="15887" width="8.44140625" style="158" customWidth="1"/>
    <col min="15888" max="16129" width="9.109375" style="158"/>
    <col min="16130" max="16130" width="7.109375" style="158" customWidth="1"/>
    <col min="16131" max="16133" width="9.33203125" style="158" customWidth="1"/>
    <col min="16134" max="16134" width="8.5546875" style="158" customWidth="1"/>
    <col min="16135" max="16135" width="9.109375" style="158" customWidth="1"/>
    <col min="16136" max="16136" width="7.109375" style="158" customWidth="1"/>
    <col min="16137" max="16137" width="10.5546875" style="158" customWidth="1"/>
    <col min="16138" max="16138" width="9.33203125" style="158" customWidth="1"/>
    <col min="16139" max="16139" width="9" style="158" customWidth="1"/>
    <col min="16140" max="16141" width="8.5546875" style="158" customWidth="1"/>
    <col min="16142" max="16142" width="2.109375" style="158" customWidth="1"/>
    <col min="16143" max="16143" width="8.44140625" style="158" customWidth="1"/>
    <col min="16144" max="16384" width="9.109375" style="158"/>
  </cols>
  <sheetData>
    <row r="1" spans="1:17" s="237" customFormat="1" ht="18.75" customHeight="1" x14ac:dyDescent="0.3">
      <c r="A1" s="558" t="s">
        <v>232</v>
      </c>
      <c r="B1" s="558"/>
      <c r="C1" s="558"/>
      <c r="D1" s="558"/>
      <c r="E1" s="558"/>
      <c r="F1" s="558"/>
      <c r="G1" s="558"/>
      <c r="H1" s="558"/>
      <c r="I1" s="558"/>
      <c r="J1" s="558"/>
      <c r="K1" s="558"/>
      <c r="L1" s="558"/>
      <c r="M1" s="558"/>
      <c r="N1" s="558"/>
      <c r="O1" s="558"/>
    </row>
    <row r="2" spans="1:17" s="242" customFormat="1" ht="4.5" customHeight="1" x14ac:dyDescent="0.3">
      <c r="A2" s="238"/>
      <c r="B2" s="239"/>
      <c r="C2" s="239"/>
      <c r="D2" s="239"/>
      <c r="E2" s="239"/>
      <c r="F2" s="239"/>
      <c r="G2" s="239"/>
      <c r="H2" s="239"/>
      <c r="I2" s="239"/>
      <c r="J2" s="239"/>
      <c r="K2" s="239"/>
      <c r="L2" s="239"/>
      <c r="M2" s="240"/>
      <c r="N2" s="241"/>
    </row>
    <row r="3" spans="1:17" s="249" customFormat="1" ht="29.25" customHeight="1" x14ac:dyDescent="0.3">
      <c r="A3" s="243" t="s">
        <v>2</v>
      </c>
      <c r="B3" s="244" t="s">
        <v>84</v>
      </c>
      <c r="C3" s="244" t="s">
        <v>85</v>
      </c>
      <c r="D3" s="244" t="s">
        <v>86</v>
      </c>
      <c r="E3" s="244" t="s">
        <v>87</v>
      </c>
      <c r="F3" s="245" t="s">
        <v>88</v>
      </c>
      <c r="G3" s="244" t="s">
        <v>189</v>
      </c>
      <c r="H3" s="245" t="s">
        <v>89</v>
      </c>
      <c r="I3" s="244" t="s">
        <v>90</v>
      </c>
      <c r="J3" s="244" t="s">
        <v>187</v>
      </c>
      <c r="K3" s="244" t="s">
        <v>91</v>
      </c>
      <c r="L3" s="245" t="s">
        <v>92</v>
      </c>
      <c r="M3" s="246" t="s">
        <v>9</v>
      </c>
      <c r="N3" s="247"/>
      <c r="O3" s="248" t="s">
        <v>93</v>
      </c>
    </row>
    <row r="4" spans="1:17" s="254" customFormat="1" ht="3" customHeight="1" x14ac:dyDescent="0.3">
      <c r="A4" s="250"/>
      <c r="B4" s="251"/>
      <c r="C4" s="251"/>
      <c r="D4" s="251"/>
      <c r="E4" s="251"/>
      <c r="F4" s="251"/>
      <c r="G4" s="251"/>
      <c r="H4" s="251"/>
      <c r="I4" s="251"/>
      <c r="J4" s="251"/>
      <c r="K4" s="251"/>
      <c r="L4" s="251"/>
      <c r="M4" s="252"/>
      <c r="N4" s="157"/>
      <c r="O4" s="253"/>
    </row>
    <row r="5" spans="1:17" s="242" customFormat="1" ht="14.4" x14ac:dyDescent="0.3">
      <c r="A5" s="255">
        <v>1960</v>
      </c>
      <c r="B5" s="256">
        <v>865</v>
      </c>
      <c r="C5" s="256">
        <v>1006</v>
      </c>
      <c r="D5" s="256">
        <v>4898</v>
      </c>
      <c r="E5" s="256">
        <v>265</v>
      </c>
      <c r="F5" s="256">
        <v>477</v>
      </c>
      <c r="G5" s="256">
        <v>737</v>
      </c>
      <c r="H5" s="256">
        <v>161</v>
      </c>
      <c r="I5" s="256">
        <v>6922</v>
      </c>
      <c r="J5" s="256">
        <v>626</v>
      </c>
      <c r="K5" s="256">
        <v>2063</v>
      </c>
      <c r="L5" s="256">
        <v>1099</v>
      </c>
      <c r="M5" s="257">
        <v>19118</v>
      </c>
      <c r="N5" s="157"/>
      <c r="O5" s="258">
        <v>0</v>
      </c>
      <c r="Q5"/>
    </row>
    <row r="6" spans="1:17" s="242" customFormat="1" ht="14.4" x14ac:dyDescent="0.3">
      <c r="A6" s="255">
        <v>1961</v>
      </c>
      <c r="B6" s="256">
        <v>823</v>
      </c>
      <c r="C6" s="256">
        <v>1427</v>
      </c>
      <c r="D6" s="256">
        <v>5278</v>
      </c>
      <c r="E6" s="256">
        <v>280</v>
      </c>
      <c r="F6" s="256">
        <v>366</v>
      </c>
      <c r="G6" s="256">
        <v>859</v>
      </c>
      <c r="H6" s="256">
        <v>157</v>
      </c>
      <c r="I6" s="256">
        <v>6979</v>
      </c>
      <c r="J6" s="256">
        <v>965</v>
      </c>
      <c r="K6" s="256">
        <v>2580</v>
      </c>
      <c r="L6" s="256">
        <v>1147</v>
      </c>
      <c r="M6" s="257">
        <v>20861</v>
      </c>
      <c r="N6" s="241"/>
      <c r="O6" s="258">
        <v>0</v>
      </c>
      <c r="Q6"/>
    </row>
    <row r="7" spans="1:17" s="242" customFormat="1" ht="14.4" x14ac:dyDescent="0.3">
      <c r="A7" s="255">
        <v>1962</v>
      </c>
      <c r="B7" s="256">
        <v>786</v>
      </c>
      <c r="C7" s="256">
        <v>473</v>
      </c>
      <c r="D7" s="256">
        <v>5549</v>
      </c>
      <c r="E7" s="256">
        <v>311</v>
      </c>
      <c r="F7" s="256">
        <v>265</v>
      </c>
      <c r="G7" s="256">
        <v>819</v>
      </c>
      <c r="H7" s="256">
        <v>171</v>
      </c>
      <c r="I7" s="256">
        <v>7553</v>
      </c>
      <c r="J7" s="256">
        <v>1111</v>
      </c>
      <c r="K7" s="256">
        <v>3052</v>
      </c>
      <c r="L7" s="256">
        <v>1210</v>
      </c>
      <c r="M7" s="257">
        <v>21298</v>
      </c>
      <c r="N7" s="241"/>
      <c r="O7" s="258">
        <v>0</v>
      </c>
      <c r="Q7"/>
    </row>
    <row r="8" spans="1:17" s="242" customFormat="1" ht="14.4" x14ac:dyDescent="0.3">
      <c r="A8" s="255">
        <v>1963</v>
      </c>
      <c r="B8" s="256">
        <v>900</v>
      </c>
      <c r="C8" s="256">
        <v>499</v>
      </c>
      <c r="D8" s="256">
        <v>5393</v>
      </c>
      <c r="E8" s="256">
        <v>340</v>
      </c>
      <c r="F8" s="256">
        <v>359</v>
      </c>
      <c r="G8" s="256">
        <v>766</v>
      </c>
      <c r="H8" s="256">
        <v>171</v>
      </c>
      <c r="I8" s="256">
        <v>7481</v>
      </c>
      <c r="J8" s="256">
        <v>1179</v>
      </c>
      <c r="K8" s="256">
        <v>2852</v>
      </c>
      <c r="L8" s="256">
        <v>1525</v>
      </c>
      <c r="M8" s="257">
        <v>21465</v>
      </c>
      <c r="N8" s="241"/>
      <c r="O8" s="258">
        <v>0</v>
      </c>
      <c r="Q8"/>
    </row>
    <row r="9" spans="1:17" s="242" customFormat="1" ht="14.4" x14ac:dyDescent="0.3">
      <c r="A9" s="255">
        <v>1964</v>
      </c>
      <c r="B9" s="256">
        <v>1328</v>
      </c>
      <c r="C9" s="256">
        <v>340</v>
      </c>
      <c r="D9" s="256">
        <v>5702</v>
      </c>
      <c r="E9" s="256">
        <v>360</v>
      </c>
      <c r="F9" s="256">
        <v>679</v>
      </c>
      <c r="G9" s="256">
        <v>925</v>
      </c>
      <c r="H9" s="256">
        <v>179</v>
      </c>
      <c r="I9" s="256">
        <v>7374</v>
      </c>
      <c r="J9" s="256">
        <v>1134</v>
      </c>
      <c r="K9" s="256">
        <v>2300</v>
      </c>
      <c r="L9" s="256">
        <v>1520</v>
      </c>
      <c r="M9" s="257">
        <v>21842</v>
      </c>
      <c r="N9" s="241"/>
      <c r="O9" s="258">
        <v>0</v>
      </c>
      <c r="Q9"/>
    </row>
    <row r="10" spans="1:17" s="242" customFormat="1" ht="14.4" x14ac:dyDescent="0.3">
      <c r="A10" s="255">
        <v>1965</v>
      </c>
      <c r="B10" s="256">
        <v>1003</v>
      </c>
      <c r="C10" s="256">
        <v>312</v>
      </c>
      <c r="D10" s="256">
        <v>4962</v>
      </c>
      <c r="E10" s="256">
        <v>384</v>
      </c>
      <c r="F10" s="256">
        <v>248</v>
      </c>
      <c r="G10" s="256">
        <v>926</v>
      </c>
      <c r="H10" s="256">
        <v>189</v>
      </c>
      <c r="I10" s="256">
        <v>7709</v>
      </c>
      <c r="J10" s="256">
        <v>1224</v>
      </c>
      <c r="K10" s="256">
        <v>1241</v>
      </c>
      <c r="L10" s="256">
        <v>1611</v>
      </c>
      <c r="M10" s="257">
        <v>19809</v>
      </c>
      <c r="N10" s="241"/>
      <c r="O10" s="258">
        <v>0</v>
      </c>
      <c r="Q10"/>
    </row>
    <row r="11" spans="1:17" s="242" customFormat="1" ht="14.4" x14ac:dyDescent="0.3">
      <c r="A11" s="255">
        <v>1966</v>
      </c>
      <c r="B11" s="256">
        <v>974</v>
      </c>
      <c r="C11" s="256">
        <v>198</v>
      </c>
      <c r="D11" s="256">
        <v>5695</v>
      </c>
      <c r="E11" s="256">
        <v>441</v>
      </c>
      <c r="F11" s="256">
        <v>118</v>
      </c>
      <c r="G11" s="256">
        <v>1167</v>
      </c>
      <c r="H11" s="256">
        <v>196</v>
      </c>
      <c r="I11" s="256">
        <v>7953</v>
      </c>
      <c r="J11" s="256">
        <v>1382</v>
      </c>
      <c r="K11" s="256">
        <v>1459</v>
      </c>
      <c r="L11" s="256">
        <v>1595</v>
      </c>
      <c r="M11" s="257">
        <v>21177</v>
      </c>
      <c r="N11" s="241"/>
      <c r="O11" s="258">
        <v>0</v>
      </c>
      <c r="Q11"/>
    </row>
    <row r="12" spans="1:17" s="242" customFormat="1" ht="14.4" x14ac:dyDescent="0.3">
      <c r="A12" s="255">
        <v>1967</v>
      </c>
      <c r="B12" s="256">
        <v>1066</v>
      </c>
      <c r="C12" s="256">
        <v>131</v>
      </c>
      <c r="D12" s="256">
        <v>3394</v>
      </c>
      <c r="E12" s="256">
        <v>574</v>
      </c>
      <c r="F12" s="256">
        <v>859</v>
      </c>
      <c r="G12" s="256">
        <v>1585</v>
      </c>
      <c r="H12" s="256">
        <v>175</v>
      </c>
      <c r="I12" s="256">
        <v>8104</v>
      </c>
      <c r="J12" s="256">
        <v>1455</v>
      </c>
      <c r="K12" s="256">
        <v>1231</v>
      </c>
      <c r="L12" s="256">
        <v>1637</v>
      </c>
      <c r="M12" s="257">
        <v>20211</v>
      </c>
      <c r="N12" s="241"/>
      <c r="O12" s="258">
        <v>0</v>
      </c>
      <c r="Q12"/>
    </row>
    <row r="13" spans="1:17" s="242" customFormat="1" ht="14.4" x14ac:dyDescent="0.3">
      <c r="A13" s="255">
        <v>1968</v>
      </c>
      <c r="B13" s="256">
        <v>1221</v>
      </c>
      <c r="C13" s="256">
        <v>65</v>
      </c>
      <c r="D13" s="256">
        <v>4113</v>
      </c>
      <c r="E13" s="256">
        <v>697</v>
      </c>
      <c r="F13" s="256">
        <v>815</v>
      </c>
      <c r="G13" s="256">
        <v>1689</v>
      </c>
      <c r="H13" s="256">
        <v>192</v>
      </c>
      <c r="I13" s="256">
        <v>8585</v>
      </c>
      <c r="J13" s="256">
        <v>1809</v>
      </c>
      <c r="K13" s="256">
        <v>1509</v>
      </c>
      <c r="L13" s="256">
        <v>1731</v>
      </c>
      <c r="M13" s="257">
        <v>22427</v>
      </c>
      <c r="N13" s="241"/>
      <c r="O13" s="258">
        <v>0</v>
      </c>
      <c r="Q13"/>
    </row>
    <row r="14" spans="1:17" s="242" customFormat="1" ht="14.4" x14ac:dyDescent="0.3">
      <c r="A14" s="255">
        <v>1969</v>
      </c>
      <c r="B14" s="256">
        <v>1189</v>
      </c>
      <c r="C14" s="256">
        <v>38</v>
      </c>
      <c r="D14" s="256">
        <v>4641</v>
      </c>
      <c r="E14" s="256">
        <v>806</v>
      </c>
      <c r="F14" s="256">
        <v>657</v>
      </c>
      <c r="G14" s="256">
        <v>1690</v>
      </c>
      <c r="H14" s="256">
        <v>196</v>
      </c>
      <c r="I14" s="256">
        <v>8737</v>
      </c>
      <c r="J14" s="256">
        <v>1945</v>
      </c>
      <c r="K14" s="256">
        <v>1556</v>
      </c>
      <c r="L14" s="256">
        <v>1794</v>
      </c>
      <c r="M14" s="257">
        <v>23250</v>
      </c>
      <c r="N14" s="241"/>
      <c r="O14" s="258">
        <v>0</v>
      </c>
      <c r="Q14"/>
    </row>
    <row r="15" spans="1:17" s="242" customFormat="1" ht="14.4" x14ac:dyDescent="0.3">
      <c r="A15" s="255">
        <v>1970</v>
      </c>
      <c r="B15" s="256">
        <v>1347</v>
      </c>
      <c r="C15" s="256">
        <v>43</v>
      </c>
      <c r="D15" s="256">
        <v>4827</v>
      </c>
      <c r="E15" s="256">
        <v>649</v>
      </c>
      <c r="F15" s="256">
        <v>376</v>
      </c>
      <c r="G15" s="256">
        <v>1326</v>
      </c>
      <c r="H15" s="256">
        <v>200</v>
      </c>
      <c r="I15" s="256">
        <v>9262</v>
      </c>
      <c r="J15" s="256">
        <v>1633</v>
      </c>
      <c r="K15" s="256">
        <v>1268</v>
      </c>
      <c r="L15" s="256">
        <v>1739</v>
      </c>
      <c r="M15" s="257">
        <v>22670</v>
      </c>
      <c r="N15" s="241"/>
      <c r="O15" s="258">
        <v>0</v>
      </c>
      <c r="Q15"/>
    </row>
    <row r="16" spans="1:17" s="242" customFormat="1" ht="14.4" x14ac:dyDescent="0.3">
      <c r="A16" s="255">
        <v>1971</v>
      </c>
      <c r="B16" s="256">
        <v>1337</v>
      </c>
      <c r="C16" s="256">
        <v>42</v>
      </c>
      <c r="D16" s="256">
        <v>5715</v>
      </c>
      <c r="E16" s="256">
        <v>767</v>
      </c>
      <c r="F16" s="256">
        <v>362</v>
      </c>
      <c r="G16" s="256">
        <v>1402</v>
      </c>
      <c r="H16" s="256">
        <v>188</v>
      </c>
      <c r="I16" s="256">
        <v>9494</v>
      </c>
      <c r="J16" s="256">
        <v>1690</v>
      </c>
      <c r="K16" s="256">
        <v>1262</v>
      </c>
      <c r="L16" s="256">
        <v>1667</v>
      </c>
      <c r="M16" s="257">
        <v>23926</v>
      </c>
      <c r="N16" s="241"/>
      <c r="O16" s="258">
        <v>0</v>
      </c>
      <c r="Q16"/>
    </row>
    <row r="17" spans="1:17" s="242" customFormat="1" ht="14.4" x14ac:dyDescent="0.3">
      <c r="A17" s="255">
        <v>1972</v>
      </c>
      <c r="B17" s="256">
        <v>1489</v>
      </c>
      <c r="C17" s="256">
        <v>94</v>
      </c>
      <c r="D17" s="256">
        <v>6206</v>
      </c>
      <c r="E17" s="256">
        <v>762</v>
      </c>
      <c r="F17" s="256">
        <v>383</v>
      </c>
      <c r="G17" s="256">
        <v>1705</v>
      </c>
      <c r="H17" s="256">
        <v>201</v>
      </c>
      <c r="I17" s="256">
        <v>10137</v>
      </c>
      <c r="J17" s="256">
        <v>1917</v>
      </c>
      <c r="K17" s="256">
        <v>1469</v>
      </c>
      <c r="L17" s="256">
        <v>1947</v>
      </c>
      <c r="M17" s="257">
        <v>26308</v>
      </c>
      <c r="N17" s="241"/>
      <c r="O17" s="258">
        <v>0</v>
      </c>
      <c r="Q17"/>
    </row>
    <row r="18" spans="1:17" s="242" customFormat="1" ht="14.4" x14ac:dyDescent="0.3">
      <c r="A18" s="255">
        <v>1973</v>
      </c>
      <c r="B18" s="256">
        <v>1397</v>
      </c>
      <c r="C18" s="256">
        <v>110</v>
      </c>
      <c r="D18" s="256">
        <v>6989</v>
      </c>
      <c r="E18" s="256">
        <v>757</v>
      </c>
      <c r="F18" s="256">
        <v>405</v>
      </c>
      <c r="G18" s="256">
        <v>1503</v>
      </c>
      <c r="H18" s="256">
        <v>219</v>
      </c>
      <c r="I18" s="256">
        <v>10883</v>
      </c>
      <c r="J18" s="256">
        <v>1914</v>
      </c>
      <c r="K18" s="256">
        <v>1765</v>
      </c>
      <c r="L18" s="256">
        <v>2104</v>
      </c>
      <c r="M18" s="257">
        <v>28048</v>
      </c>
      <c r="N18" s="241"/>
      <c r="O18" s="258">
        <v>0</v>
      </c>
      <c r="Q18"/>
    </row>
    <row r="19" spans="1:17" s="242" customFormat="1" ht="14.4" x14ac:dyDescent="0.3">
      <c r="A19" s="255">
        <v>1974</v>
      </c>
      <c r="B19" s="256">
        <v>1222</v>
      </c>
      <c r="C19" s="256">
        <v>105</v>
      </c>
      <c r="D19" s="256">
        <v>7840</v>
      </c>
      <c r="E19" s="256">
        <v>780</v>
      </c>
      <c r="F19" s="256">
        <v>174</v>
      </c>
      <c r="G19" s="256">
        <v>1466</v>
      </c>
      <c r="H19" s="256">
        <v>210</v>
      </c>
      <c r="I19" s="256">
        <v>10550</v>
      </c>
      <c r="J19" s="256">
        <v>1671</v>
      </c>
      <c r="K19" s="256">
        <v>2262</v>
      </c>
      <c r="L19" s="256">
        <v>2036</v>
      </c>
      <c r="M19" s="257">
        <v>28316</v>
      </c>
      <c r="N19" s="241"/>
      <c r="O19" s="258">
        <v>0</v>
      </c>
      <c r="Q19"/>
    </row>
    <row r="20" spans="1:17" s="242" customFormat="1" ht="14.4" x14ac:dyDescent="0.3">
      <c r="A20" s="255">
        <v>1975</v>
      </c>
      <c r="B20" s="256">
        <v>924</v>
      </c>
      <c r="C20" s="256">
        <v>79</v>
      </c>
      <c r="D20" s="256">
        <v>7586</v>
      </c>
      <c r="E20" s="256">
        <v>818</v>
      </c>
      <c r="F20" s="256">
        <v>122</v>
      </c>
      <c r="G20" s="256">
        <v>1370</v>
      </c>
      <c r="H20" s="256">
        <v>208</v>
      </c>
      <c r="I20" s="256">
        <v>10630</v>
      </c>
      <c r="J20" s="256">
        <v>1851</v>
      </c>
      <c r="K20" s="256">
        <v>2178</v>
      </c>
      <c r="L20" s="256">
        <v>1920</v>
      </c>
      <c r="M20" s="257">
        <v>27687</v>
      </c>
      <c r="N20" s="241"/>
      <c r="O20" s="258">
        <v>0</v>
      </c>
      <c r="Q20"/>
    </row>
    <row r="21" spans="1:17" s="242" customFormat="1" ht="14.4" x14ac:dyDescent="0.3">
      <c r="A21" s="255">
        <v>1976</v>
      </c>
      <c r="B21" s="256">
        <v>1283</v>
      </c>
      <c r="C21" s="256">
        <v>94</v>
      </c>
      <c r="D21" s="256">
        <v>8411</v>
      </c>
      <c r="E21" s="256">
        <v>753</v>
      </c>
      <c r="F21" s="256">
        <v>79</v>
      </c>
      <c r="G21" s="256">
        <v>1420</v>
      </c>
      <c r="H21" s="256">
        <v>231</v>
      </c>
      <c r="I21" s="256">
        <v>11605</v>
      </c>
      <c r="J21" s="256">
        <v>1574</v>
      </c>
      <c r="K21" s="256">
        <v>2525</v>
      </c>
      <c r="L21" s="256">
        <v>1866</v>
      </c>
      <c r="M21" s="257">
        <v>29843</v>
      </c>
      <c r="N21" s="241"/>
      <c r="O21" s="258">
        <v>0</v>
      </c>
      <c r="Q21"/>
    </row>
    <row r="22" spans="1:17" s="242" customFormat="1" ht="14.4" x14ac:dyDescent="0.3">
      <c r="A22" s="255">
        <v>1977</v>
      </c>
      <c r="B22" s="256">
        <v>1133</v>
      </c>
      <c r="C22" s="256">
        <v>92</v>
      </c>
      <c r="D22" s="256">
        <v>8258</v>
      </c>
      <c r="E22" s="256">
        <v>772</v>
      </c>
      <c r="F22" s="256">
        <v>93</v>
      </c>
      <c r="G22" s="256">
        <v>1368</v>
      </c>
      <c r="H22" s="256">
        <v>247</v>
      </c>
      <c r="I22" s="256">
        <v>11100</v>
      </c>
      <c r="J22" s="256">
        <v>1885</v>
      </c>
      <c r="K22" s="256">
        <v>2506</v>
      </c>
      <c r="L22" s="256">
        <v>1815</v>
      </c>
      <c r="M22" s="257">
        <v>29270</v>
      </c>
      <c r="N22" s="241"/>
      <c r="O22" s="258">
        <v>0</v>
      </c>
      <c r="Q22"/>
    </row>
    <row r="23" spans="1:17" s="242" customFormat="1" ht="14.4" x14ac:dyDescent="0.3">
      <c r="A23" s="255">
        <v>1978</v>
      </c>
      <c r="B23" s="256">
        <v>942</v>
      </c>
      <c r="C23" s="256">
        <v>87</v>
      </c>
      <c r="D23" s="256">
        <v>8232</v>
      </c>
      <c r="E23" s="256">
        <v>699</v>
      </c>
      <c r="F23" s="256">
        <v>95</v>
      </c>
      <c r="G23" s="256">
        <v>1662</v>
      </c>
      <c r="H23" s="256">
        <v>266</v>
      </c>
      <c r="I23" s="256">
        <v>12809</v>
      </c>
      <c r="J23" s="256">
        <v>1715</v>
      </c>
      <c r="K23" s="256">
        <v>2502</v>
      </c>
      <c r="L23" s="256">
        <v>1991</v>
      </c>
      <c r="M23" s="257">
        <v>30999</v>
      </c>
      <c r="N23" s="241"/>
      <c r="O23" s="258">
        <v>0</v>
      </c>
      <c r="Q23"/>
    </row>
    <row r="24" spans="1:17" s="242" customFormat="1" ht="14.4" x14ac:dyDescent="0.3">
      <c r="A24" s="255">
        <v>1979</v>
      </c>
      <c r="B24" s="256">
        <v>1054</v>
      </c>
      <c r="C24" s="256">
        <v>122</v>
      </c>
      <c r="D24" s="256">
        <v>9037</v>
      </c>
      <c r="E24" s="256">
        <v>907</v>
      </c>
      <c r="F24" s="256">
        <v>17</v>
      </c>
      <c r="G24" s="256">
        <v>1094</v>
      </c>
      <c r="H24" s="256">
        <v>278</v>
      </c>
      <c r="I24" s="256">
        <v>11162</v>
      </c>
      <c r="J24" s="256">
        <v>1542</v>
      </c>
      <c r="K24" s="256">
        <v>5773</v>
      </c>
      <c r="L24" s="256">
        <v>1882</v>
      </c>
      <c r="M24" s="257">
        <v>32869</v>
      </c>
      <c r="N24" s="241"/>
      <c r="O24" s="258">
        <v>0</v>
      </c>
      <c r="Q24"/>
    </row>
    <row r="25" spans="1:17" s="242" customFormat="1" ht="14.4" x14ac:dyDescent="0.3">
      <c r="A25" s="255">
        <v>1980</v>
      </c>
      <c r="B25" s="256">
        <v>1020</v>
      </c>
      <c r="C25" s="256">
        <v>159</v>
      </c>
      <c r="D25" s="256">
        <v>7509</v>
      </c>
      <c r="E25" s="256">
        <v>920</v>
      </c>
      <c r="F25" s="256">
        <v>0</v>
      </c>
      <c r="G25" s="256">
        <v>1806</v>
      </c>
      <c r="H25" s="256">
        <v>247</v>
      </c>
      <c r="I25" s="256">
        <v>10416</v>
      </c>
      <c r="J25" s="256">
        <v>1421</v>
      </c>
      <c r="K25" s="256">
        <v>4025</v>
      </c>
      <c r="L25" s="256">
        <v>1738</v>
      </c>
      <c r="M25" s="257">
        <v>29262</v>
      </c>
      <c r="N25" s="241"/>
      <c r="O25" s="258">
        <v>0</v>
      </c>
      <c r="Q25"/>
    </row>
    <row r="26" spans="1:17" s="242" customFormat="1" ht="14.4" x14ac:dyDescent="0.3">
      <c r="A26" s="255">
        <v>1981</v>
      </c>
      <c r="B26" s="256">
        <v>1035</v>
      </c>
      <c r="C26" s="256">
        <v>177</v>
      </c>
      <c r="D26" s="256">
        <v>6469</v>
      </c>
      <c r="E26" s="256">
        <v>800</v>
      </c>
      <c r="F26" s="256">
        <v>26</v>
      </c>
      <c r="G26" s="256">
        <v>1027</v>
      </c>
      <c r="H26" s="256">
        <v>237</v>
      </c>
      <c r="I26" s="256">
        <v>10797</v>
      </c>
      <c r="J26" s="256">
        <v>1640</v>
      </c>
      <c r="K26" s="256">
        <v>2494</v>
      </c>
      <c r="L26" s="256">
        <v>983</v>
      </c>
      <c r="M26" s="257">
        <v>25686</v>
      </c>
      <c r="N26" s="241"/>
      <c r="O26" s="258">
        <v>1</v>
      </c>
      <c r="Q26"/>
    </row>
    <row r="27" spans="1:17" s="242" customFormat="1" ht="14.4" x14ac:dyDescent="0.3">
      <c r="A27" s="255">
        <v>1982</v>
      </c>
      <c r="B27" s="256">
        <v>884</v>
      </c>
      <c r="C27" s="256">
        <v>92</v>
      </c>
      <c r="D27" s="256">
        <v>5828</v>
      </c>
      <c r="E27" s="256">
        <v>625</v>
      </c>
      <c r="F27" s="256">
        <v>0</v>
      </c>
      <c r="G27" s="256">
        <v>1446</v>
      </c>
      <c r="H27" s="256">
        <v>216</v>
      </c>
      <c r="I27" s="256">
        <v>10429</v>
      </c>
      <c r="J27" s="256">
        <v>1373</v>
      </c>
      <c r="K27" s="256">
        <v>1608</v>
      </c>
      <c r="L27" s="256">
        <v>1025</v>
      </c>
      <c r="M27" s="257">
        <v>23525</v>
      </c>
      <c r="N27" s="241"/>
      <c r="O27" s="258">
        <v>24</v>
      </c>
      <c r="Q27"/>
    </row>
    <row r="28" spans="1:17" s="242" customFormat="1" ht="14.4" x14ac:dyDescent="0.3">
      <c r="A28" s="255">
        <v>1983</v>
      </c>
      <c r="B28" s="256">
        <v>1130</v>
      </c>
      <c r="C28" s="256">
        <v>102</v>
      </c>
      <c r="D28" s="256">
        <v>8863</v>
      </c>
      <c r="E28" s="256">
        <v>652</v>
      </c>
      <c r="F28" s="256">
        <v>18</v>
      </c>
      <c r="G28" s="256">
        <v>1497</v>
      </c>
      <c r="H28" s="256">
        <v>227</v>
      </c>
      <c r="I28" s="256">
        <v>10525</v>
      </c>
      <c r="J28" s="256">
        <v>1051</v>
      </c>
      <c r="K28" s="256">
        <v>1306</v>
      </c>
      <c r="L28" s="256">
        <v>1277</v>
      </c>
      <c r="M28" s="257">
        <v>26648</v>
      </c>
      <c r="N28" s="241"/>
      <c r="O28" s="258">
        <v>26</v>
      </c>
      <c r="Q28"/>
    </row>
    <row r="29" spans="1:17" s="242" customFormat="1" ht="14.4" x14ac:dyDescent="0.3">
      <c r="A29" s="255">
        <v>1984</v>
      </c>
      <c r="B29" s="256">
        <v>1215</v>
      </c>
      <c r="C29" s="256">
        <v>77</v>
      </c>
      <c r="D29" s="256">
        <v>8161</v>
      </c>
      <c r="E29" s="256">
        <v>642</v>
      </c>
      <c r="F29" s="256">
        <v>8</v>
      </c>
      <c r="G29" s="256">
        <v>1032</v>
      </c>
      <c r="H29" s="256">
        <v>242</v>
      </c>
      <c r="I29" s="256">
        <v>10451</v>
      </c>
      <c r="J29" s="256">
        <v>1352</v>
      </c>
      <c r="K29" s="256">
        <v>798</v>
      </c>
      <c r="L29" s="256">
        <v>1287</v>
      </c>
      <c r="M29" s="257">
        <v>25266</v>
      </c>
      <c r="N29" s="241"/>
      <c r="O29" s="258">
        <v>23</v>
      </c>
      <c r="Q29"/>
    </row>
    <row r="30" spans="1:17" s="242" customFormat="1" ht="14.4" x14ac:dyDescent="0.3">
      <c r="A30" s="255">
        <v>1985</v>
      </c>
      <c r="B30" s="256">
        <v>1463</v>
      </c>
      <c r="C30" s="256">
        <v>91</v>
      </c>
      <c r="D30" s="256">
        <v>10444</v>
      </c>
      <c r="E30" s="256">
        <v>678</v>
      </c>
      <c r="F30" s="256">
        <v>10</v>
      </c>
      <c r="G30" s="256">
        <v>1576</v>
      </c>
      <c r="H30" s="256">
        <v>225</v>
      </c>
      <c r="I30" s="256">
        <v>10188</v>
      </c>
      <c r="J30" s="256">
        <v>1466</v>
      </c>
      <c r="K30" s="256">
        <v>133</v>
      </c>
      <c r="L30" s="256">
        <v>1046</v>
      </c>
      <c r="M30" s="257">
        <v>27320</v>
      </c>
      <c r="N30" s="241"/>
      <c r="O30" s="258">
        <v>15</v>
      </c>
      <c r="Q30"/>
    </row>
    <row r="31" spans="1:17" s="242" customFormat="1" ht="14.4" x14ac:dyDescent="0.3">
      <c r="A31" s="255">
        <v>1986</v>
      </c>
      <c r="B31" s="256">
        <v>1989</v>
      </c>
      <c r="C31" s="256">
        <v>105</v>
      </c>
      <c r="D31" s="256">
        <v>6621</v>
      </c>
      <c r="E31" s="256">
        <v>867</v>
      </c>
      <c r="F31" s="256">
        <v>22</v>
      </c>
      <c r="G31" s="256">
        <v>1505</v>
      </c>
      <c r="H31" s="256">
        <v>220</v>
      </c>
      <c r="I31" s="256">
        <v>10158</v>
      </c>
      <c r="J31" s="256">
        <v>1464</v>
      </c>
      <c r="K31" s="256">
        <v>47</v>
      </c>
      <c r="L31" s="256">
        <v>1043</v>
      </c>
      <c r="M31" s="257">
        <v>24041</v>
      </c>
      <c r="N31" s="241"/>
      <c r="O31" s="258">
        <v>8</v>
      </c>
      <c r="Q31"/>
    </row>
    <row r="32" spans="1:17" s="242" customFormat="1" ht="14.4" x14ac:dyDescent="0.3">
      <c r="A32" s="255">
        <v>1987</v>
      </c>
      <c r="B32" s="256">
        <v>1642</v>
      </c>
      <c r="C32" s="256">
        <v>82</v>
      </c>
      <c r="D32" s="256">
        <v>6223</v>
      </c>
      <c r="E32" s="256">
        <v>718</v>
      </c>
      <c r="F32" s="256">
        <v>8</v>
      </c>
      <c r="G32" s="256">
        <v>1716</v>
      </c>
      <c r="H32" s="256">
        <v>249</v>
      </c>
      <c r="I32" s="256">
        <v>10258</v>
      </c>
      <c r="J32" s="256">
        <v>1952</v>
      </c>
      <c r="K32" s="256">
        <v>23</v>
      </c>
      <c r="L32" s="256">
        <v>1284</v>
      </c>
      <c r="M32" s="257">
        <v>24156</v>
      </c>
      <c r="N32" s="241"/>
      <c r="O32" s="258">
        <v>6</v>
      </c>
      <c r="Q32"/>
    </row>
    <row r="33" spans="1:17" s="242" customFormat="1" ht="14.4" x14ac:dyDescent="0.3">
      <c r="A33" s="255">
        <v>1988</v>
      </c>
      <c r="B33" s="256">
        <v>1473</v>
      </c>
      <c r="C33" s="256">
        <v>107</v>
      </c>
      <c r="D33" s="256">
        <v>6078</v>
      </c>
      <c r="E33" s="256">
        <v>809</v>
      </c>
      <c r="F33" s="256">
        <v>4</v>
      </c>
      <c r="G33" s="256">
        <v>1515</v>
      </c>
      <c r="H33" s="256">
        <v>240</v>
      </c>
      <c r="I33" s="256">
        <v>10441</v>
      </c>
      <c r="J33" s="256">
        <v>2003</v>
      </c>
      <c r="K33" s="256">
        <v>221</v>
      </c>
      <c r="L33" s="256">
        <v>1621</v>
      </c>
      <c r="M33" s="257">
        <v>24513</v>
      </c>
      <c r="N33" s="241"/>
      <c r="O33" s="258">
        <v>1</v>
      </c>
      <c r="Q33"/>
    </row>
    <row r="34" spans="1:17" s="242" customFormat="1" ht="14.4" x14ac:dyDescent="0.3">
      <c r="A34" s="255">
        <v>1989</v>
      </c>
      <c r="B34" s="256">
        <v>1749</v>
      </c>
      <c r="C34" s="256">
        <v>95</v>
      </c>
      <c r="D34" s="256">
        <v>7336</v>
      </c>
      <c r="E34" s="256">
        <v>750</v>
      </c>
      <c r="F34" s="256">
        <v>3</v>
      </c>
      <c r="G34" s="256">
        <v>1608</v>
      </c>
      <c r="H34" s="256">
        <v>246</v>
      </c>
      <c r="I34" s="256">
        <v>10310</v>
      </c>
      <c r="J34" s="256">
        <v>1821</v>
      </c>
      <c r="K34" s="256">
        <v>180</v>
      </c>
      <c r="L34" s="256">
        <v>1794</v>
      </c>
      <c r="M34" s="257">
        <v>25893</v>
      </c>
      <c r="N34" s="241"/>
      <c r="O34" s="258">
        <v>0</v>
      </c>
      <c r="Q34"/>
    </row>
    <row r="35" spans="1:17" s="242" customFormat="1" ht="14.4" x14ac:dyDescent="0.3">
      <c r="A35" s="255">
        <v>1990</v>
      </c>
      <c r="B35" s="256">
        <v>1487</v>
      </c>
      <c r="C35" s="256">
        <v>111</v>
      </c>
      <c r="D35" s="256">
        <v>7280</v>
      </c>
      <c r="E35" s="256">
        <v>708</v>
      </c>
      <c r="F35" s="256">
        <v>8</v>
      </c>
      <c r="G35" s="256">
        <v>1740</v>
      </c>
      <c r="H35" s="256">
        <v>253</v>
      </c>
      <c r="I35" s="256">
        <v>10328</v>
      </c>
      <c r="J35" s="256">
        <v>1862</v>
      </c>
      <c r="K35" s="256">
        <v>218</v>
      </c>
      <c r="L35" s="256">
        <v>1797</v>
      </c>
      <c r="M35" s="257">
        <v>25792</v>
      </c>
      <c r="N35" s="241"/>
      <c r="O35" s="258">
        <v>3</v>
      </c>
      <c r="Q35"/>
    </row>
    <row r="36" spans="1:17" s="242" customFormat="1" ht="14.4" x14ac:dyDescent="0.3">
      <c r="A36" s="255">
        <v>1991</v>
      </c>
      <c r="B36" s="256">
        <v>1350</v>
      </c>
      <c r="C36" s="256">
        <v>108</v>
      </c>
      <c r="D36" s="256">
        <v>7220</v>
      </c>
      <c r="E36" s="256">
        <v>615</v>
      </c>
      <c r="F36" s="256">
        <v>3</v>
      </c>
      <c r="G36" s="256">
        <v>1053</v>
      </c>
      <c r="H36" s="256">
        <v>227</v>
      </c>
      <c r="I36" s="256">
        <v>10360</v>
      </c>
      <c r="J36" s="256">
        <v>1752</v>
      </c>
      <c r="K36" s="256">
        <v>145</v>
      </c>
      <c r="L36" s="256">
        <v>1451</v>
      </c>
      <c r="M36" s="257">
        <v>24284</v>
      </c>
      <c r="N36" s="241"/>
      <c r="O36" s="258">
        <v>13</v>
      </c>
      <c r="Q36"/>
    </row>
    <row r="37" spans="1:17" s="242" customFormat="1" ht="14.4" x14ac:dyDescent="0.3">
      <c r="A37" s="255">
        <v>1992</v>
      </c>
      <c r="B37" s="256">
        <v>1309</v>
      </c>
      <c r="C37" s="256">
        <v>75</v>
      </c>
      <c r="D37" s="256">
        <v>6836</v>
      </c>
      <c r="E37" s="256">
        <v>864</v>
      </c>
      <c r="F37" s="256">
        <v>1</v>
      </c>
      <c r="G37" s="256">
        <v>1018</v>
      </c>
      <c r="H37" s="256">
        <v>231</v>
      </c>
      <c r="I37" s="256">
        <v>10727</v>
      </c>
      <c r="J37" s="256">
        <v>2167</v>
      </c>
      <c r="K37" s="256">
        <v>88</v>
      </c>
      <c r="L37" s="256">
        <v>1840</v>
      </c>
      <c r="M37" s="257">
        <v>25156</v>
      </c>
      <c r="N37" s="241"/>
      <c r="O37" s="258">
        <v>13</v>
      </c>
      <c r="Q37"/>
    </row>
    <row r="38" spans="1:17" s="242" customFormat="1" ht="14.4" x14ac:dyDescent="0.3">
      <c r="A38" s="255">
        <v>1993</v>
      </c>
      <c r="B38" s="256">
        <v>1707</v>
      </c>
      <c r="C38" s="256">
        <v>64</v>
      </c>
      <c r="D38" s="256">
        <v>7315</v>
      </c>
      <c r="E38" s="256">
        <v>901</v>
      </c>
      <c r="F38" s="256">
        <v>8</v>
      </c>
      <c r="G38" s="256">
        <v>2200</v>
      </c>
      <c r="H38" s="256">
        <v>235</v>
      </c>
      <c r="I38" s="256">
        <v>10999</v>
      </c>
      <c r="J38" s="256">
        <v>1578</v>
      </c>
      <c r="K38" s="256">
        <v>680</v>
      </c>
      <c r="L38" s="256">
        <v>1621</v>
      </c>
      <c r="M38" s="257">
        <v>27308</v>
      </c>
      <c r="N38" s="241"/>
      <c r="O38" s="258">
        <v>15</v>
      </c>
      <c r="Q38"/>
    </row>
    <row r="39" spans="1:17" s="242" customFormat="1" ht="14.4" x14ac:dyDescent="0.3">
      <c r="A39" s="255">
        <v>1994</v>
      </c>
      <c r="B39" s="256">
        <v>1964</v>
      </c>
      <c r="C39" s="256">
        <v>75</v>
      </c>
      <c r="D39" s="256">
        <v>7381</v>
      </c>
      <c r="E39" s="256">
        <v>855</v>
      </c>
      <c r="F39" s="256">
        <v>7</v>
      </c>
      <c r="G39" s="256">
        <v>1054</v>
      </c>
      <c r="H39" s="256">
        <v>246</v>
      </c>
      <c r="I39" s="256">
        <v>11097</v>
      </c>
      <c r="J39" s="256">
        <v>1820</v>
      </c>
      <c r="K39" s="256">
        <v>369</v>
      </c>
      <c r="L39" s="256">
        <v>1818</v>
      </c>
      <c r="M39" s="257">
        <v>26687</v>
      </c>
      <c r="N39" s="241"/>
      <c r="O39" s="258">
        <v>0</v>
      </c>
      <c r="Q39"/>
    </row>
    <row r="40" spans="1:17" s="242" customFormat="1" ht="14.4" x14ac:dyDescent="0.3">
      <c r="A40" s="255">
        <v>1995</v>
      </c>
      <c r="B40" s="256">
        <v>1293</v>
      </c>
      <c r="C40" s="256">
        <v>78</v>
      </c>
      <c r="D40" s="256">
        <v>8049</v>
      </c>
      <c r="E40" s="256">
        <v>1052</v>
      </c>
      <c r="F40" s="256">
        <v>1</v>
      </c>
      <c r="G40" s="256">
        <v>918</v>
      </c>
      <c r="H40" s="256">
        <v>242</v>
      </c>
      <c r="I40" s="256">
        <v>11328</v>
      </c>
      <c r="J40" s="256">
        <v>3100</v>
      </c>
      <c r="K40" s="256">
        <v>236</v>
      </c>
      <c r="L40" s="256">
        <v>1715</v>
      </c>
      <c r="M40" s="257">
        <v>28011</v>
      </c>
      <c r="N40" s="241"/>
      <c r="O40" s="258">
        <v>17</v>
      </c>
      <c r="Q40"/>
    </row>
    <row r="41" spans="1:17" s="242" customFormat="1" ht="14.4" x14ac:dyDescent="0.3">
      <c r="A41" s="255">
        <v>1996</v>
      </c>
      <c r="B41" s="256">
        <v>1702</v>
      </c>
      <c r="C41" s="256">
        <v>99</v>
      </c>
      <c r="D41" s="256">
        <v>8070</v>
      </c>
      <c r="E41" s="256">
        <v>999</v>
      </c>
      <c r="F41" s="256">
        <v>1</v>
      </c>
      <c r="G41" s="256">
        <v>1618</v>
      </c>
      <c r="H41" s="256">
        <v>235</v>
      </c>
      <c r="I41" s="256">
        <v>11753</v>
      </c>
      <c r="J41" s="256">
        <v>3245</v>
      </c>
      <c r="K41" s="256">
        <v>181</v>
      </c>
      <c r="L41" s="256">
        <v>2139</v>
      </c>
      <c r="M41" s="257">
        <v>30041</v>
      </c>
      <c r="N41" s="241"/>
      <c r="O41" s="258">
        <v>0</v>
      </c>
      <c r="Q41"/>
    </row>
    <row r="42" spans="1:17" s="242" customFormat="1" ht="14.4" x14ac:dyDescent="0.3">
      <c r="A42" s="255">
        <v>1997</v>
      </c>
      <c r="B42" s="256">
        <v>1448</v>
      </c>
      <c r="C42" s="256">
        <v>71</v>
      </c>
      <c r="D42" s="256">
        <v>9037</v>
      </c>
      <c r="E42" s="256">
        <v>793</v>
      </c>
      <c r="F42" s="256">
        <v>2</v>
      </c>
      <c r="G42" s="256">
        <v>277</v>
      </c>
      <c r="H42" s="256">
        <v>248</v>
      </c>
      <c r="I42" s="256">
        <v>11480</v>
      </c>
      <c r="J42" s="256">
        <v>2874</v>
      </c>
      <c r="K42" s="256">
        <v>162</v>
      </c>
      <c r="L42" s="256">
        <v>2138</v>
      </c>
      <c r="M42" s="257">
        <v>28528</v>
      </c>
      <c r="N42" s="241"/>
      <c r="O42" s="258">
        <v>0</v>
      </c>
      <c r="Q42"/>
    </row>
    <row r="43" spans="1:17" s="242" customFormat="1" ht="14.4" x14ac:dyDescent="0.3">
      <c r="A43" s="255">
        <v>1998</v>
      </c>
      <c r="B43" s="256">
        <v>1594</v>
      </c>
      <c r="C43" s="256">
        <v>102</v>
      </c>
      <c r="D43" s="256">
        <v>7863</v>
      </c>
      <c r="E43" s="256">
        <v>798</v>
      </c>
      <c r="F43" s="256">
        <v>3</v>
      </c>
      <c r="G43" s="256">
        <v>271</v>
      </c>
      <c r="H43" s="256">
        <v>259</v>
      </c>
      <c r="I43" s="256">
        <v>11596</v>
      </c>
      <c r="J43" s="256">
        <v>3976</v>
      </c>
      <c r="K43" s="256">
        <v>106</v>
      </c>
      <c r="L43" s="256">
        <v>1764</v>
      </c>
      <c r="M43" s="257">
        <v>28333</v>
      </c>
      <c r="N43" s="241"/>
      <c r="O43" s="258">
        <v>10</v>
      </c>
      <c r="Q43"/>
    </row>
    <row r="44" spans="1:17" s="242" customFormat="1" ht="14.4" x14ac:dyDescent="0.3">
      <c r="A44" s="255">
        <v>1999</v>
      </c>
      <c r="B44" s="256">
        <v>2625</v>
      </c>
      <c r="C44" s="256">
        <v>121</v>
      </c>
      <c r="D44" s="256">
        <v>7921</v>
      </c>
      <c r="E44" s="256">
        <v>836</v>
      </c>
      <c r="F44" s="256">
        <v>2</v>
      </c>
      <c r="G44" s="256">
        <v>527</v>
      </c>
      <c r="H44" s="256">
        <v>262</v>
      </c>
      <c r="I44" s="256">
        <v>11768</v>
      </c>
      <c r="J44" s="256">
        <v>4639</v>
      </c>
      <c r="K44" s="256">
        <v>20</v>
      </c>
      <c r="L44" s="256">
        <v>1901</v>
      </c>
      <c r="M44" s="257">
        <v>30624</v>
      </c>
      <c r="N44" s="241"/>
      <c r="O44" s="258">
        <v>11</v>
      </c>
      <c r="Q44"/>
    </row>
    <row r="45" spans="1:17" s="242" customFormat="1" ht="14.4" x14ac:dyDescent="0.3">
      <c r="A45" s="255">
        <v>2000</v>
      </c>
      <c r="B45" s="256">
        <v>2151</v>
      </c>
      <c r="C45" s="256">
        <v>134</v>
      </c>
      <c r="D45" s="256">
        <v>8069</v>
      </c>
      <c r="E45" s="256">
        <v>747</v>
      </c>
      <c r="F45" s="256">
        <v>1</v>
      </c>
      <c r="G45" s="256">
        <v>1324</v>
      </c>
      <c r="H45" s="256">
        <v>258</v>
      </c>
      <c r="I45" s="256">
        <v>11559</v>
      </c>
      <c r="J45" s="256">
        <v>3641</v>
      </c>
      <c r="K45" s="256">
        <v>1</v>
      </c>
      <c r="L45" s="256">
        <v>1769</v>
      </c>
      <c r="M45" s="257">
        <v>29652</v>
      </c>
      <c r="N45" s="241"/>
      <c r="O45" s="258">
        <v>13</v>
      </c>
      <c r="Q45"/>
    </row>
    <row r="46" spans="1:17" s="242" customFormat="1" ht="14.4" x14ac:dyDescent="0.3">
      <c r="A46" s="255">
        <v>2001</v>
      </c>
      <c r="B46" s="256">
        <v>903</v>
      </c>
      <c r="C46" s="256">
        <v>109</v>
      </c>
      <c r="D46" s="256">
        <v>8476</v>
      </c>
      <c r="E46" s="256">
        <v>756</v>
      </c>
      <c r="F46" s="256">
        <v>12</v>
      </c>
      <c r="G46" s="256">
        <v>1400</v>
      </c>
      <c r="H46" s="256">
        <v>237</v>
      </c>
      <c r="I46" s="256">
        <v>11640</v>
      </c>
      <c r="J46" s="256">
        <v>2252</v>
      </c>
      <c r="K46" s="256">
        <v>2</v>
      </c>
      <c r="L46" s="256">
        <v>2578</v>
      </c>
      <c r="M46" s="257">
        <v>28365</v>
      </c>
      <c r="N46" s="241"/>
      <c r="O46" s="258">
        <v>35</v>
      </c>
      <c r="Q46"/>
    </row>
    <row r="47" spans="1:17" s="242" customFormat="1" ht="14.4" x14ac:dyDescent="0.3">
      <c r="A47" s="255">
        <v>2002</v>
      </c>
      <c r="B47" s="256">
        <v>1040</v>
      </c>
      <c r="C47" s="256">
        <v>115</v>
      </c>
      <c r="D47" s="256">
        <v>8145</v>
      </c>
      <c r="E47" s="256">
        <v>768</v>
      </c>
      <c r="F47" s="256">
        <v>10</v>
      </c>
      <c r="G47" s="256">
        <v>1502</v>
      </c>
      <c r="H47" s="256">
        <v>234</v>
      </c>
      <c r="I47" s="256">
        <v>11871</v>
      </c>
      <c r="J47" s="256">
        <v>3128</v>
      </c>
      <c r="K47" s="256">
        <v>39</v>
      </c>
      <c r="L47" s="256">
        <v>2421</v>
      </c>
      <c r="M47" s="257">
        <v>29274</v>
      </c>
      <c r="N47" s="241"/>
      <c r="O47" s="258">
        <v>35</v>
      </c>
      <c r="Q47"/>
    </row>
    <row r="48" spans="1:17" s="242" customFormat="1" ht="14.4" x14ac:dyDescent="0.3">
      <c r="A48" s="255">
        <v>2003</v>
      </c>
      <c r="B48" s="256">
        <v>319</v>
      </c>
      <c r="C48" s="256">
        <v>101</v>
      </c>
      <c r="D48" s="256">
        <v>7953</v>
      </c>
      <c r="E48" s="256">
        <v>832</v>
      </c>
      <c r="F48" s="256">
        <v>8</v>
      </c>
      <c r="G48" s="256">
        <v>2151</v>
      </c>
      <c r="H48" s="256">
        <v>216</v>
      </c>
      <c r="I48" s="256">
        <v>11846</v>
      </c>
      <c r="J48" s="256">
        <v>2711</v>
      </c>
      <c r="K48" s="256">
        <v>6</v>
      </c>
      <c r="L48" s="256">
        <v>2691</v>
      </c>
      <c r="M48" s="257">
        <v>28835</v>
      </c>
      <c r="N48" s="241"/>
      <c r="O48" s="258">
        <v>30</v>
      </c>
      <c r="Q48"/>
    </row>
    <row r="49" spans="1:28" s="242" customFormat="1" ht="14.4" x14ac:dyDescent="0.3">
      <c r="A49" s="255">
        <v>2004</v>
      </c>
      <c r="B49" s="256">
        <v>929</v>
      </c>
      <c r="C49" s="256">
        <v>42</v>
      </c>
      <c r="D49" s="256">
        <v>9988</v>
      </c>
      <c r="E49" s="256">
        <v>1008</v>
      </c>
      <c r="F49" s="256">
        <v>6</v>
      </c>
      <c r="G49" s="256">
        <v>2384</v>
      </c>
      <c r="H49" s="256">
        <v>219</v>
      </c>
      <c r="I49" s="256">
        <v>11991</v>
      </c>
      <c r="J49" s="256">
        <v>2934</v>
      </c>
      <c r="K49" s="256">
        <v>42</v>
      </c>
      <c r="L49" s="256">
        <v>2630</v>
      </c>
      <c r="M49" s="257">
        <v>32173</v>
      </c>
      <c r="N49" s="241"/>
      <c r="O49" s="258">
        <v>38</v>
      </c>
      <c r="Q49"/>
    </row>
    <row r="50" spans="1:28" s="242" customFormat="1" ht="14.4" x14ac:dyDescent="0.3">
      <c r="A50" s="255">
        <v>2005</v>
      </c>
      <c r="B50" s="256">
        <v>730</v>
      </c>
      <c r="C50" s="256">
        <v>47</v>
      </c>
      <c r="D50" s="256">
        <v>11465</v>
      </c>
      <c r="E50" s="256">
        <v>1112</v>
      </c>
      <c r="F50" s="256">
        <v>9</v>
      </c>
      <c r="G50" s="256">
        <v>2455</v>
      </c>
      <c r="H50" s="256">
        <v>218</v>
      </c>
      <c r="I50" s="256">
        <v>11770</v>
      </c>
      <c r="J50" s="256">
        <v>2820</v>
      </c>
      <c r="K50" s="256">
        <v>106</v>
      </c>
      <c r="L50" s="256">
        <v>2777</v>
      </c>
      <c r="M50" s="257">
        <v>33511</v>
      </c>
      <c r="N50" s="241"/>
      <c r="O50" s="258">
        <v>261</v>
      </c>
      <c r="Q50"/>
    </row>
    <row r="51" spans="1:28" s="242" customFormat="1" ht="14.4" x14ac:dyDescent="0.3">
      <c r="A51" s="255">
        <v>2006</v>
      </c>
      <c r="B51" s="256">
        <v>1486</v>
      </c>
      <c r="C51" s="256">
        <v>87</v>
      </c>
      <c r="D51" s="256">
        <v>12232</v>
      </c>
      <c r="E51" s="256">
        <v>1045</v>
      </c>
      <c r="F51" s="256">
        <v>1</v>
      </c>
      <c r="G51" s="256">
        <v>2409</v>
      </c>
      <c r="H51" s="256">
        <v>212</v>
      </c>
      <c r="I51" s="256">
        <v>11960</v>
      </c>
      <c r="J51" s="256">
        <v>2975</v>
      </c>
      <c r="K51" s="256">
        <v>125</v>
      </c>
      <c r="L51" s="256">
        <v>2911</v>
      </c>
      <c r="M51" s="257">
        <v>35443</v>
      </c>
      <c r="N51" s="241"/>
      <c r="O51" s="258">
        <v>311</v>
      </c>
      <c r="P51" s="259"/>
      <c r="Q51"/>
      <c r="R51" s="259"/>
      <c r="S51" s="259"/>
      <c r="T51" s="259"/>
      <c r="U51" s="259"/>
      <c r="V51" s="259"/>
      <c r="W51" s="259"/>
      <c r="X51" s="259"/>
      <c r="Y51" s="259"/>
      <c r="Z51" s="259"/>
      <c r="AA51" s="259"/>
      <c r="AB51" s="259"/>
    </row>
    <row r="52" spans="1:28" s="242" customFormat="1" ht="14.4" x14ac:dyDescent="0.3">
      <c r="A52" s="255">
        <v>2007</v>
      </c>
      <c r="B52" s="256">
        <v>937</v>
      </c>
      <c r="C52" s="256">
        <v>69</v>
      </c>
      <c r="D52" s="256">
        <v>13880</v>
      </c>
      <c r="E52" s="256">
        <v>1026</v>
      </c>
      <c r="F52" s="256">
        <v>1</v>
      </c>
      <c r="G52" s="256">
        <v>2993</v>
      </c>
      <c r="H52" s="256">
        <v>219</v>
      </c>
      <c r="I52" s="256">
        <v>12079</v>
      </c>
      <c r="J52" s="256">
        <v>4039</v>
      </c>
      <c r="K52" s="256">
        <v>0</v>
      </c>
      <c r="L52" s="256">
        <v>2889</v>
      </c>
      <c r="M52" s="257">
        <v>38133</v>
      </c>
      <c r="N52" s="241"/>
      <c r="O52" s="258">
        <v>525</v>
      </c>
      <c r="Q52"/>
      <c r="R52"/>
    </row>
    <row r="53" spans="1:28" s="242" customFormat="1" ht="14.4" x14ac:dyDescent="0.3">
      <c r="A53" s="255">
        <v>2008</v>
      </c>
      <c r="B53" s="256">
        <v>818</v>
      </c>
      <c r="C53" s="256">
        <v>90</v>
      </c>
      <c r="D53" s="256">
        <v>12869</v>
      </c>
      <c r="E53" s="256">
        <v>832</v>
      </c>
      <c r="F53" s="256">
        <v>4</v>
      </c>
      <c r="G53" s="256">
        <v>2989</v>
      </c>
      <c r="H53" s="256">
        <v>203</v>
      </c>
      <c r="I53" s="256">
        <v>11626</v>
      </c>
      <c r="J53" s="256">
        <v>3836</v>
      </c>
      <c r="K53" s="256">
        <v>0</v>
      </c>
      <c r="L53" s="256">
        <v>2549</v>
      </c>
      <c r="M53" s="257">
        <v>35817</v>
      </c>
      <c r="N53" s="241"/>
      <c r="O53" s="258">
        <v>660</v>
      </c>
      <c r="P53"/>
      <c r="Q53"/>
      <c r="R53"/>
      <c r="T53"/>
      <c r="U53"/>
      <c r="V53"/>
      <c r="W53"/>
      <c r="X53"/>
      <c r="Y53"/>
      <c r="Z53"/>
      <c r="AA53"/>
      <c r="AB53"/>
    </row>
    <row r="54" spans="1:28" s="242" customFormat="1" ht="14.4" x14ac:dyDescent="0.3">
      <c r="A54" s="255">
        <v>2009</v>
      </c>
      <c r="B54" s="256">
        <v>1538</v>
      </c>
      <c r="C54" s="256">
        <v>75</v>
      </c>
      <c r="D54" s="256">
        <v>11531</v>
      </c>
      <c r="E54" s="256">
        <v>792</v>
      </c>
      <c r="F54" s="256">
        <v>0</v>
      </c>
      <c r="G54" s="256">
        <v>2586</v>
      </c>
      <c r="H54" s="256">
        <v>183</v>
      </c>
      <c r="I54" s="256">
        <v>11844</v>
      </c>
      <c r="J54" s="256">
        <v>2819</v>
      </c>
      <c r="K54" s="256">
        <v>59</v>
      </c>
      <c r="L54" s="256">
        <v>2549</v>
      </c>
      <c r="M54" s="257">
        <v>33977</v>
      </c>
      <c r="N54" s="241"/>
      <c r="O54" s="258">
        <v>762</v>
      </c>
      <c r="P54"/>
      <c r="Q54"/>
      <c r="R54"/>
      <c r="T54"/>
      <c r="U54"/>
      <c r="V54"/>
      <c r="W54"/>
      <c r="X54"/>
      <c r="Y54"/>
      <c r="Z54"/>
      <c r="AA54"/>
      <c r="AB54"/>
    </row>
    <row r="55" spans="1:28" s="242" customFormat="1" ht="14.4" x14ac:dyDescent="0.3">
      <c r="A55" s="255">
        <v>2010</v>
      </c>
      <c r="B55" s="261">
        <v>1641</v>
      </c>
      <c r="C55" s="261">
        <v>47</v>
      </c>
      <c r="D55" s="261">
        <v>9854</v>
      </c>
      <c r="E55" s="261">
        <v>928</v>
      </c>
      <c r="F55" s="261">
        <v>1</v>
      </c>
      <c r="G55" s="261">
        <v>2349</v>
      </c>
      <c r="H55" s="261">
        <v>192</v>
      </c>
      <c r="I55" s="261">
        <v>11906</v>
      </c>
      <c r="J55" s="261">
        <v>2136</v>
      </c>
      <c r="K55" s="261">
        <v>1</v>
      </c>
      <c r="L55" s="261">
        <v>2770</v>
      </c>
      <c r="M55" s="257">
        <v>31825</v>
      </c>
      <c r="N55" s="241"/>
      <c r="O55" s="258">
        <v>699</v>
      </c>
      <c r="P55"/>
      <c r="Q55"/>
      <c r="R55"/>
      <c r="T55"/>
      <c r="U55"/>
      <c r="V55"/>
      <c r="W55"/>
      <c r="X55"/>
      <c r="Y55"/>
      <c r="Z55"/>
      <c r="AA55"/>
      <c r="AB55"/>
    </row>
    <row r="56" spans="1:28" s="242" customFormat="1" ht="14.4" x14ac:dyDescent="0.3">
      <c r="A56" s="255">
        <v>2011</v>
      </c>
      <c r="B56" s="261">
        <v>1950</v>
      </c>
      <c r="C56" s="261">
        <v>44</v>
      </c>
      <c r="D56" s="261">
        <v>10553</v>
      </c>
      <c r="E56" s="261">
        <v>919</v>
      </c>
      <c r="F56" s="261">
        <v>1</v>
      </c>
      <c r="G56" s="261">
        <v>2530</v>
      </c>
      <c r="H56" s="261">
        <v>190</v>
      </c>
      <c r="I56" s="261">
        <v>11735</v>
      </c>
      <c r="J56" s="261">
        <v>2353</v>
      </c>
      <c r="K56" s="261">
        <v>4</v>
      </c>
      <c r="L56" s="261">
        <v>2828</v>
      </c>
      <c r="M56" s="257">
        <v>33107</v>
      </c>
      <c r="N56" s="241"/>
      <c r="O56" s="258">
        <v>888</v>
      </c>
      <c r="P56"/>
      <c r="Q56"/>
      <c r="R56"/>
      <c r="T56"/>
      <c r="U56"/>
      <c r="V56"/>
      <c r="W56"/>
      <c r="X56"/>
      <c r="Y56"/>
      <c r="Z56"/>
      <c r="AA56"/>
      <c r="AB56"/>
    </row>
    <row r="57" spans="1:28" s="242" customFormat="1" ht="14.4" x14ac:dyDescent="0.3">
      <c r="A57" s="255">
        <v>2012</v>
      </c>
      <c r="B57" s="261">
        <v>1865</v>
      </c>
      <c r="C57" s="261">
        <v>41</v>
      </c>
      <c r="D57" s="261">
        <v>10028</v>
      </c>
      <c r="E57" s="261">
        <v>936</v>
      </c>
      <c r="F57" s="261">
        <v>0</v>
      </c>
      <c r="G57" s="261">
        <v>2071</v>
      </c>
      <c r="H57" s="261">
        <v>173</v>
      </c>
      <c r="I57" s="261">
        <v>11887</v>
      </c>
      <c r="J57" s="261">
        <v>2348</v>
      </c>
      <c r="K57" s="261">
        <v>0</v>
      </c>
      <c r="L57" s="261">
        <v>2912</v>
      </c>
      <c r="M57" s="257">
        <v>32261</v>
      </c>
      <c r="N57" s="241"/>
      <c r="O57" s="258">
        <v>978</v>
      </c>
      <c r="P57"/>
      <c r="Q57"/>
      <c r="R57"/>
      <c r="T57"/>
      <c r="U57"/>
      <c r="V57"/>
      <c r="W57"/>
      <c r="X57"/>
      <c r="Y57"/>
      <c r="Z57"/>
      <c r="AA57"/>
      <c r="AB57"/>
    </row>
    <row r="58" spans="1:28" s="242" customFormat="1" ht="14.4" x14ac:dyDescent="0.3">
      <c r="A58" s="255">
        <v>2013</v>
      </c>
      <c r="B58" s="261">
        <v>1539</v>
      </c>
      <c r="C58" s="261">
        <v>37</v>
      </c>
      <c r="D58" s="261">
        <v>10548</v>
      </c>
      <c r="E58" s="261">
        <v>875</v>
      </c>
      <c r="F58" s="261">
        <v>0</v>
      </c>
      <c r="G58" s="261">
        <v>2003</v>
      </c>
      <c r="H58" s="261">
        <v>184</v>
      </c>
      <c r="I58" s="261">
        <v>12144</v>
      </c>
      <c r="J58" s="261">
        <v>2459</v>
      </c>
      <c r="K58" s="261">
        <v>1</v>
      </c>
      <c r="L58" s="261">
        <v>2755</v>
      </c>
      <c r="M58" s="257">
        <v>32544</v>
      </c>
      <c r="N58" s="241"/>
      <c r="O58" s="258">
        <v>1035</v>
      </c>
      <c r="P58"/>
      <c r="Q58"/>
      <c r="R58"/>
      <c r="T58"/>
      <c r="U58"/>
      <c r="V58"/>
      <c r="W58"/>
      <c r="X58"/>
      <c r="Y58"/>
      <c r="Z58"/>
      <c r="AA58"/>
      <c r="AB58"/>
    </row>
    <row r="59" spans="1:28" s="242" customFormat="1" ht="14.4" x14ac:dyDescent="0.3">
      <c r="A59" s="255">
        <v>2014</v>
      </c>
      <c r="B59" s="261">
        <v>1525</v>
      </c>
      <c r="C59" s="261">
        <v>55</v>
      </c>
      <c r="D59" s="261">
        <v>9819</v>
      </c>
      <c r="E59" s="261">
        <v>974</v>
      </c>
      <c r="F59" s="261">
        <v>1</v>
      </c>
      <c r="G59" s="261">
        <v>2297</v>
      </c>
      <c r="H59" s="261">
        <v>186</v>
      </c>
      <c r="I59" s="261">
        <v>12279</v>
      </c>
      <c r="J59" s="261">
        <v>2292</v>
      </c>
      <c r="K59" s="261">
        <v>3</v>
      </c>
      <c r="L59" s="261">
        <v>2524</v>
      </c>
      <c r="M59" s="257">
        <v>31955</v>
      </c>
      <c r="N59" s="241"/>
      <c r="O59" s="258">
        <v>1028</v>
      </c>
      <c r="P59"/>
      <c r="Q59"/>
      <c r="R59"/>
      <c r="T59"/>
      <c r="U59"/>
      <c r="V59"/>
      <c r="W59"/>
      <c r="X59"/>
      <c r="Y59"/>
      <c r="Z59"/>
      <c r="AA59"/>
      <c r="AB59"/>
    </row>
    <row r="60" spans="1:28" s="242" customFormat="1" ht="14.4" x14ac:dyDescent="0.3">
      <c r="A60" s="255">
        <v>2015</v>
      </c>
      <c r="B60" s="261">
        <v>1535</v>
      </c>
      <c r="C60" s="261">
        <v>41</v>
      </c>
      <c r="D60" s="261">
        <v>8460</v>
      </c>
      <c r="E60" s="261">
        <v>953</v>
      </c>
      <c r="F60" s="261">
        <v>0</v>
      </c>
      <c r="G60" s="261">
        <v>2338</v>
      </c>
      <c r="H60" s="261">
        <v>192</v>
      </c>
      <c r="I60" s="261">
        <v>12771</v>
      </c>
      <c r="J60" s="261">
        <v>2584</v>
      </c>
      <c r="K60" s="261">
        <v>0</v>
      </c>
      <c r="L60" s="261">
        <v>2761</v>
      </c>
      <c r="M60" s="257">
        <v>31636</v>
      </c>
      <c r="N60" s="241"/>
      <c r="O60" s="258">
        <v>1270</v>
      </c>
      <c r="P60"/>
      <c r="Q60"/>
      <c r="R60"/>
      <c r="T60"/>
      <c r="U60"/>
      <c r="V60"/>
      <c r="W60"/>
      <c r="X60"/>
      <c r="Y60"/>
      <c r="Z60"/>
      <c r="AA60"/>
      <c r="AB60"/>
    </row>
    <row r="61" spans="1:28" s="242" customFormat="1" ht="14.4" x14ac:dyDescent="0.3">
      <c r="A61" s="255">
        <v>2016</v>
      </c>
      <c r="B61" s="261">
        <v>1491</v>
      </c>
      <c r="C61" s="261">
        <v>66</v>
      </c>
      <c r="D61" s="261">
        <v>8703</v>
      </c>
      <c r="E61" s="261">
        <v>952</v>
      </c>
      <c r="F61" s="261">
        <v>1</v>
      </c>
      <c r="G61" s="261">
        <v>2098</v>
      </c>
      <c r="H61" s="261">
        <v>184</v>
      </c>
      <c r="I61" s="261">
        <v>12976</v>
      </c>
      <c r="J61" s="261">
        <v>2408</v>
      </c>
      <c r="K61" s="261">
        <v>0</v>
      </c>
      <c r="L61" s="261">
        <v>2852</v>
      </c>
      <c r="M61" s="257">
        <v>31733</v>
      </c>
      <c r="N61" s="241"/>
      <c r="O61" s="258">
        <v>1343</v>
      </c>
      <c r="P61"/>
      <c r="Q61"/>
      <c r="R61"/>
      <c r="T61"/>
      <c r="U61"/>
      <c r="V61"/>
      <c r="W61"/>
      <c r="X61"/>
      <c r="Y61"/>
      <c r="Z61"/>
      <c r="AA61"/>
      <c r="AB61"/>
    </row>
    <row r="62" spans="1:28" s="242" customFormat="1" ht="6" customHeight="1" x14ac:dyDescent="0.3">
      <c r="A62" s="260"/>
      <c r="B62" s="261"/>
      <c r="C62" s="261"/>
      <c r="D62" s="261"/>
      <c r="E62" s="261"/>
      <c r="F62" s="261"/>
      <c r="G62" s="261"/>
      <c r="H62" s="261"/>
      <c r="I62" s="261"/>
      <c r="J62" s="261"/>
      <c r="K62" s="261"/>
      <c r="L62" s="261"/>
      <c r="M62" s="261"/>
      <c r="N62" s="241"/>
      <c r="O62" s="261"/>
      <c r="P62"/>
      <c r="Q62"/>
      <c r="R62"/>
      <c r="S62"/>
      <c r="T62"/>
      <c r="U62"/>
      <c r="V62"/>
      <c r="W62"/>
      <c r="X62"/>
      <c r="Y62"/>
      <c r="Z62"/>
      <c r="AA62"/>
      <c r="AB62"/>
    </row>
    <row r="63" spans="1:28" s="242" customFormat="1" ht="15.6" hidden="1" customHeight="1" x14ac:dyDescent="0.3">
      <c r="A63" s="260"/>
      <c r="B63" s="261" t="s">
        <v>169</v>
      </c>
      <c r="C63" s="261" t="s">
        <v>170</v>
      </c>
      <c r="D63" s="261" t="s">
        <v>171</v>
      </c>
      <c r="E63" s="261" t="s">
        <v>172</v>
      </c>
      <c r="F63" s="261" t="s">
        <v>173</v>
      </c>
      <c r="G63" s="261" t="s">
        <v>174</v>
      </c>
      <c r="H63" s="261" t="s">
        <v>175</v>
      </c>
      <c r="I63" s="261" t="s">
        <v>176</v>
      </c>
      <c r="J63" s="261"/>
      <c r="K63" s="261" t="s">
        <v>177</v>
      </c>
      <c r="L63" s="261" t="s">
        <v>178</v>
      </c>
      <c r="M63" s="261" t="s">
        <v>179</v>
      </c>
      <c r="N63" s="241"/>
      <c r="O63" s="261" t="s">
        <v>180</v>
      </c>
      <c r="P63"/>
      <c r="Q63"/>
      <c r="R63"/>
      <c r="S63"/>
      <c r="T63"/>
      <c r="U63"/>
      <c r="V63"/>
      <c r="W63"/>
      <c r="X63"/>
      <c r="Y63"/>
      <c r="Z63"/>
      <c r="AA63"/>
      <c r="AB63"/>
    </row>
    <row r="64" spans="1:28" s="264" customFormat="1" ht="14.25" customHeight="1" x14ac:dyDescent="0.3">
      <c r="A64" s="262">
        <v>1</v>
      </c>
      <c r="B64" s="556" t="s">
        <v>188</v>
      </c>
      <c r="C64" s="556"/>
      <c r="D64" s="556"/>
      <c r="E64" s="556"/>
      <c r="F64" s="556"/>
      <c r="G64" s="556"/>
      <c r="H64" s="556"/>
      <c r="I64" s="556"/>
      <c r="J64" s="556"/>
      <c r="K64" s="556"/>
      <c r="L64" s="556"/>
      <c r="M64"/>
      <c r="N64" s="196"/>
    </row>
    <row r="65" spans="1:239" s="265" customFormat="1" ht="63" customHeight="1" x14ac:dyDescent="0.3">
      <c r="A65" s="541" t="s">
        <v>94</v>
      </c>
      <c r="B65" s="555"/>
      <c r="C65" s="555"/>
      <c r="D65" s="555"/>
      <c r="E65" s="555"/>
      <c r="F65" s="555"/>
      <c r="G65" s="555"/>
      <c r="H65" s="555"/>
      <c r="I65" s="555"/>
      <c r="J65" s="555"/>
      <c r="K65" s="55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97"/>
      <c r="AU65" s="197"/>
      <c r="AV65" s="197"/>
      <c r="AW65" s="197"/>
      <c r="AX65" s="197"/>
      <c r="AY65" s="197"/>
      <c r="AZ65" s="197"/>
      <c r="BA65" s="197"/>
      <c r="BB65" s="197"/>
      <c r="BC65" s="197"/>
      <c r="BD65" s="197"/>
      <c r="BE65" s="197"/>
      <c r="BF65" s="197"/>
      <c r="BG65" s="197"/>
      <c r="BH65" s="197"/>
      <c r="BI65" s="197"/>
      <c r="BJ65" s="197"/>
      <c r="BK65" s="197"/>
      <c r="BL65" s="197"/>
      <c r="BM65" s="197"/>
      <c r="BN65" s="197"/>
      <c r="BO65" s="197"/>
      <c r="BP65" s="197"/>
      <c r="BQ65" s="197"/>
      <c r="BR65" s="197"/>
      <c r="BS65" s="197"/>
      <c r="BT65" s="197"/>
      <c r="BU65" s="197"/>
      <c r="BV65" s="197"/>
      <c r="BW65" s="197"/>
      <c r="BX65" s="197"/>
      <c r="BY65" s="197"/>
      <c r="BZ65" s="197"/>
      <c r="CA65" s="197"/>
      <c r="CB65" s="197"/>
      <c r="CC65" s="197"/>
      <c r="CD65" s="197"/>
      <c r="CE65" s="197"/>
      <c r="CF65" s="197"/>
      <c r="CG65" s="197"/>
      <c r="CH65" s="197"/>
      <c r="CI65" s="197"/>
      <c r="CJ65" s="197"/>
      <c r="CK65" s="197"/>
      <c r="CL65" s="197"/>
      <c r="CM65" s="197"/>
      <c r="CN65" s="197"/>
      <c r="CO65" s="197"/>
      <c r="CP65" s="197"/>
      <c r="CQ65" s="197"/>
      <c r="CR65" s="197"/>
      <c r="CS65" s="197"/>
      <c r="CT65" s="197"/>
      <c r="CU65" s="197"/>
      <c r="CV65" s="197"/>
      <c r="CW65" s="197"/>
      <c r="CX65" s="197"/>
      <c r="CY65" s="197"/>
      <c r="CZ65" s="197"/>
      <c r="DA65" s="197"/>
      <c r="DB65" s="197"/>
      <c r="DC65" s="197"/>
      <c r="DD65" s="197"/>
      <c r="DE65" s="197"/>
      <c r="DF65" s="197"/>
      <c r="DG65" s="197"/>
      <c r="DH65" s="197"/>
      <c r="DI65" s="197"/>
      <c r="DJ65" s="197"/>
      <c r="DK65" s="197"/>
      <c r="DL65" s="197"/>
      <c r="DM65" s="197"/>
      <c r="DN65" s="197"/>
      <c r="DO65" s="197"/>
      <c r="DP65" s="197"/>
      <c r="DQ65" s="197"/>
      <c r="DR65" s="197"/>
      <c r="DS65" s="197"/>
      <c r="DT65" s="197"/>
      <c r="DU65" s="197"/>
      <c r="DV65" s="197"/>
      <c r="DW65" s="197"/>
      <c r="DX65" s="197"/>
      <c r="DY65" s="197"/>
      <c r="DZ65" s="197"/>
      <c r="EA65" s="197"/>
      <c r="EB65" s="197"/>
      <c r="EC65" s="197"/>
      <c r="ED65" s="197"/>
      <c r="EE65" s="197"/>
      <c r="EF65" s="197"/>
      <c r="EG65" s="197"/>
      <c r="EH65" s="197"/>
      <c r="EI65" s="197"/>
      <c r="EJ65" s="197"/>
      <c r="EK65" s="197"/>
      <c r="EL65" s="197"/>
      <c r="EM65" s="197"/>
      <c r="EN65" s="197"/>
      <c r="EO65" s="197"/>
      <c r="EP65" s="197"/>
      <c r="EQ65" s="197"/>
      <c r="ER65" s="197"/>
      <c r="ES65" s="197"/>
      <c r="ET65" s="197"/>
      <c r="EU65" s="197"/>
      <c r="EV65" s="197"/>
      <c r="EW65" s="197"/>
      <c r="EX65" s="197"/>
      <c r="EY65" s="197"/>
      <c r="EZ65" s="197"/>
      <c r="FA65" s="197"/>
      <c r="FB65" s="197"/>
      <c r="FC65" s="197"/>
      <c r="FD65" s="197"/>
      <c r="FE65" s="197"/>
      <c r="FF65" s="197"/>
      <c r="FG65" s="197"/>
      <c r="FH65" s="197"/>
      <c r="FI65" s="197"/>
      <c r="FJ65" s="197"/>
      <c r="FK65" s="197"/>
      <c r="FL65" s="197"/>
      <c r="FM65" s="197"/>
      <c r="FN65" s="197"/>
      <c r="FO65" s="197"/>
      <c r="FP65" s="197"/>
      <c r="FQ65" s="197"/>
      <c r="FR65" s="197"/>
      <c r="FS65" s="197"/>
      <c r="FT65" s="197"/>
      <c r="FU65" s="197"/>
      <c r="FV65" s="197"/>
      <c r="FW65" s="197"/>
      <c r="FX65" s="197"/>
      <c r="FY65" s="197"/>
      <c r="FZ65" s="197"/>
      <c r="GA65" s="197"/>
      <c r="GB65" s="197"/>
      <c r="GC65" s="197"/>
      <c r="GD65" s="197"/>
      <c r="GE65" s="197"/>
      <c r="GF65" s="197"/>
      <c r="GG65" s="197"/>
      <c r="GH65" s="197"/>
      <c r="GI65" s="197"/>
      <c r="GJ65" s="197"/>
      <c r="GK65" s="197"/>
      <c r="GL65" s="197"/>
      <c r="GM65" s="197"/>
      <c r="GN65" s="197"/>
      <c r="GO65" s="197"/>
      <c r="GP65" s="197"/>
      <c r="GQ65" s="197"/>
      <c r="GR65" s="197"/>
      <c r="GS65" s="197"/>
      <c r="GT65" s="197"/>
      <c r="GU65" s="197"/>
      <c r="GV65" s="197"/>
      <c r="GW65" s="197"/>
      <c r="GX65" s="197"/>
      <c r="GY65" s="197"/>
      <c r="GZ65" s="197"/>
      <c r="HA65" s="197"/>
      <c r="HB65" s="197"/>
      <c r="HC65" s="197"/>
      <c r="HD65" s="197"/>
      <c r="HE65" s="197"/>
      <c r="HF65" s="197"/>
      <c r="HG65" s="197"/>
      <c r="HH65" s="197"/>
      <c r="HI65" s="197"/>
      <c r="HJ65" s="197"/>
      <c r="HK65" s="197"/>
      <c r="HL65" s="197"/>
      <c r="HM65" s="197"/>
      <c r="HN65" s="197"/>
      <c r="HO65" s="197"/>
      <c r="HP65" s="197"/>
      <c r="HQ65" s="197"/>
      <c r="HR65" s="197"/>
      <c r="HS65" s="197"/>
      <c r="HT65" s="197"/>
      <c r="HU65" s="197"/>
      <c r="HV65" s="197"/>
      <c r="HW65" s="197"/>
      <c r="HX65" s="197"/>
      <c r="HY65" s="197"/>
      <c r="HZ65" s="197"/>
      <c r="IA65" s="197"/>
      <c r="IB65" s="197"/>
      <c r="IC65" s="197"/>
      <c r="ID65" s="197"/>
      <c r="IE65" s="197"/>
    </row>
    <row r="66" spans="1:239" s="265" customFormat="1" ht="8.25" customHeight="1" x14ac:dyDescent="0.2">
      <c r="B66" s="266"/>
      <c r="C66" s="267"/>
      <c r="D66" s="267"/>
      <c r="E66" s="267"/>
      <c r="F66" s="267"/>
      <c r="G66" s="267"/>
      <c r="H66" s="267"/>
      <c r="I66" s="267"/>
      <c r="J66" s="267"/>
      <c r="K66" s="268"/>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7"/>
      <c r="AX66" s="197"/>
      <c r="AY66" s="197"/>
      <c r="AZ66" s="197"/>
      <c r="BA66" s="197"/>
      <c r="BB66" s="197"/>
      <c r="BC66" s="197"/>
      <c r="BD66" s="197"/>
      <c r="BE66" s="197"/>
      <c r="BF66" s="197"/>
      <c r="BG66" s="197"/>
      <c r="BH66" s="197"/>
      <c r="BI66" s="197"/>
      <c r="BJ66" s="197"/>
      <c r="BK66" s="197"/>
      <c r="BL66" s="197"/>
      <c r="BM66" s="197"/>
      <c r="BN66" s="197"/>
      <c r="BO66" s="197"/>
      <c r="BP66" s="197"/>
      <c r="BQ66" s="197"/>
      <c r="BR66" s="197"/>
      <c r="BS66" s="197"/>
      <c r="BT66" s="197"/>
      <c r="BU66" s="197"/>
      <c r="BV66" s="197"/>
      <c r="BW66" s="197"/>
      <c r="BX66" s="197"/>
      <c r="BY66" s="197"/>
      <c r="BZ66" s="197"/>
      <c r="CA66" s="197"/>
      <c r="CB66" s="197"/>
      <c r="CC66" s="197"/>
      <c r="CD66" s="197"/>
      <c r="CE66" s="197"/>
      <c r="CF66" s="197"/>
      <c r="CG66" s="197"/>
      <c r="CH66" s="197"/>
      <c r="CI66" s="197"/>
      <c r="CJ66" s="197"/>
      <c r="CK66" s="197"/>
      <c r="CL66" s="197"/>
      <c r="CM66" s="197"/>
      <c r="CN66" s="197"/>
      <c r="CO66" s="197"/>
      <c r="CP66" s="197"/>
      <c r="CQ66" s="197"/>
      <c r="CR66" s="197"/>
      <c r="CS66" s="197"/>
      <c r="CT66" s="197"/>
      <c r="CU66" s="197"/>
      <c r="CV66" s="197"/>
      <c r="CW66" s="197"/>
      <c r="CX66" s="197"/>
      <c r="CY66" s="197"/>
      <c r="CZ66" s="197"/>
      <c r="DA66" s="197"/>
      <c r="DB66" s="197"/>
      <c r="DC66" s="197"/>
      <c r="DD66" s="197"/>
      <c r="DE66" s="197"/>
      <c r="DF66" s="197"/>
      <c r="DG66" s="197"/>
      <c r="DH66" s="197"/>
      <c r="DI66" s="197"/>
      <c r="DJ66" s="197"/>
      <c r="DK66" s="197"/>
      <c r="DL66" s="197"/>
      <c r="DM66" s="197"/>
      <c r="DN66" s="197"/>
      <c r="DO66" s="197"/>
      <c r="DP66" s="197"/>
      <c r="DQ66" s="197"/>
      <c r="DR66" s="197"/>
      <c r="DS66" s="197"/>
      <c r="DT66" s="197"/>
      <c r="DU66" s="197"/>
      <c r="DV66" s="197"/>
      <c r="DW66" s="197"/>
      <c r="DX66" s="197"/>
      <c r="DY66" s="197"/>
      <c r="DZ66" s="197"/>
      <c r="EA66" s="197"/>
      <c r="EB66" s="197"/>
      <c r="EC66" s="197"/>
      <c r="ED66" s="197"/>
      <c r="EE66" s="197"/>
      <c r="EF66" s="197"/>
      <c r="EG66" s="197"/>
      <c r="EH66" s="197"/>
      <c r="EI66" s="197"/>
      <c r="EJ66" s="197"/>
      <c r="EK66" s="197"/>
      <c r="EL66" s="197"/>
      <c r="EM66" s="197"/>
      <c r="EN66" s="197"/>
      <c r="EO66" s="197"/>
      <c r="EP66" s="197"/>
      <c r="EQ66" s="197"/>
      <c r="ER66" s="197"/>
      <c r="ES66" s="197"/>
      <c r="ET66" s="197"/>
      <c r="EU66" s="197"/>
      <c r="EV66" s="197"/>
      <c r="EW66" s="197"/>
      <c r="EX66" s="197"/>
      <c r="EY66" s="197"/>
      <c r="EZ66" s="197"/>
      <c r="FA66" s="197"/>
      <c r="FB66" s="197"/>
      <c r="FC66" s="197"/>
      <c r="FD66" s="197"/>
      <c r="FE66" s="197"/>
      <c r="FF66" s="197"/>
      <c r="FG66" s="197"/>
      <c r="FH66" s="197"/>
      <c r="FI66" s="197"/>
      <c r="FJ66" s="197"/>
      <c r="FK66" s="197"/>
      <c r="FL66" s="197"/>
      <c r="FM66" s="197"/>
      <c r="FN66" s="197"/>
      <c r="FO66" s="197"/>
      <c r="FP66" s="197"/>
      <c r="FQ66" s="197"/>
      <c r="FR66" s="197"/>
      <c r="FS66" s="197"/>
      <c r="FT66" s="197"/>
      <c r="FU66" s="197"/>
      <c r="FV66" s="197"/>
      <c r="FW66" s="197"/>
      <c r="FX66" s="197"/>
      <c r="FY66" s="197"/>
      <c r="FZ66" s="197"/>
      <c r="GA66" s="197"/>
      <c r="GB66" s="197"/>
      <c r="GC66" s="197"/>
      <c r="GD66" s="197"/>
      <c r="GE66" s="197"/>
      <c r="GF66" s="197"/>
      <c r="GG66" s="197"/>
      <c r="GH66" s="197"/>
      <c r="GI66" s="197"/>
      <c r="GJ66" s="197"/>
      <c r="GK66" s="197"/>
      <c r="GL66" s="197"/>
      <c r="GM66" s="197"/>
      <c r="GN66" s="197"/>
      <c r="GO66" s="197"/>
      <c r="GP66" s="197"/>
      <c r="GQ66" s="197"/>
      <c r="GR66" s="197"/>
      <c r="GS66" s="197"/>
      <c r="GT66" s="197"/>
      <c r="GU66" s="197"/>
      <c r="GV66" s="197"/>
      <c r="GW66" s="197"/>
      <c r="GX66" s="197"/>
      <c r="GY66" s="197"/>
      <c r="GZ66" s="197"/>
      <c r="HA66" s="197"/>
      <c r="HB66" s="197"/>
      <c r="HC66" s="197"/>
      <c r="HD66" s="197"/>
      <c r="HE66" s="197"/>
      <c r="HF66" s="197"/>
      <c r="HG66" s="197"/>
      <c r="HH66" s="197"/>
      <c r="HI66" s="197"/>
      <c r="HJ66" s="197"/>
      <c r="HK66" s="197"/>
      <c r="HL66" s="197"/>
      <c r="HM66" s="197"/>
      <c r="HN66" s="197"/>
      <c r="HO66" s="197"/>
      <c r="HP66" s="197"/>
      <c r="HQ66" s="197"/>
      <c r="HR66" s="197"/>
      <c r="HS66" s="197"/>
      <c r="HT66" s="197"/>
      <c r="HU66" s="197"/>
      <c r="HV66" s="197"/>
      <c r="HW66" s="197"/>
      <c r="HX66" s="197"/>
      <c r="HY66" s="197"/>
      <c r="HZ66" s="197"/>
      <c r="IA66" s="197"/>
      <c r="IB66" s="197"/>
      <c r="IC66" s="197"/>
      <c r="ID66" s="197"/>
      <c r="IE66" s="197"/>
    </row>
    <row r="67" spans="1:239" s="265" customFormat="1" ht="36.75" customHeight="1" x14ac:dyDescent="0.3">
      <c r="A67" s="541" t="s">
        <v>231</v>
      </c>
      <c r="B67" s="555"/>
      <c r="C67" s="555"/>
      <c r="D67" s="555"/>
      <c r="E67" s="555"/>
      <c r="F67" s="555"/>
      <c r="G67" s="555"/>
      <c r="H67" s="555"/>
      <c r="I67" s="555"/>
      <c r="J67" s="555"/>
      <c r="K67" s="55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7"/>
      <c r="AY67" s="197"/>
      <c r="AZ67" s="197"/>
      <c r="BA67" s="197"/>
      <c r="BB67" s="197"/>
      <c r="BC67" s="197"/>
      <c r="BD67" s="197"/>
      <c r="BE67" s="197"/>
      <c r="BF67" s="197"/>
      <c r="BG67" s="197"/>
      <c r="BH67" s="197"/>
      <c r="BI67" s="197"/>
      <c r="BJ67" s="197"/>
      <c r="BK67" s="197"/>
      <c r="BL67" s="197"/>
      <c r="BM67" s="197"/>
      <c r="BN67" s="197"/>
      <c r="BO67" s="197"/>
      <c r="BP67" s="197"/>
      <c r="BQ67" s="197"/>
      <c r="BR67" s="197"/>
      <c r="BS67" s="197"/>
      <c r="BT67" s="197"/>
      <c r="BU67" s="197"/>
      <c r="BV67" s="197"/>
      <c r="BW67" s="197"/>
      <c r="BX67" s="197"/>
      <c r="BY67" s="197"/>
      <c r="BZ67" s="197"/>
      <c r="CA67" s="197"/>
      <c r="CB67" s="197"/>
      <c r="CC67" s="197"/>
      <c r="CD67" s="197"/>
      <c r="CE67" s="197"/>
      <c r="CF67" s="197"/>
      <c r="CG67" s="197"/>
      <c r="CH67" s="197"/>
      <c r="CI67" s="197"/>
      <c r="CJ67" s="197"/>
      <c r="CK67" s="197"/>
      <c r="CL67" s="197"/>
      <c r="CM67" s="197"/>
      <c r="CN67" s="197"/>
      <c r="CO67" s="197"/>
      <c r="CP67" s="197"/>
      <c r="CQ67" s="197"/>
      <c r="CR67" s="197"/>
      <c r="CS67" s="197"/>
      <c r="CT67" s="197"/>
      <c r="CU67" s="197"/>
      <c r="CV67" s="197"/>
      <c r="CW67" s="197"/>
      <c r="CX67" s="197"/>
      <c r="CY67" s="197"/>
      <c r="CZ67" s="197"/>
      <c r="DA67" s="197"/>
      <c r="DB67" s="197"/>
      <c r="DC67" s="197"/>
      <c r="DD67" s="197"/>
      <c r="DE67" s="197"/>
      <c r="DF67" s="197"/>
      <c r="DG67" s="197"/>
      <c r="DH67" s="197"/>
      <c r="DI67" s="197"/>
      <c r="DJ67" s="197"/>
      <c r="DK67" s="197"/>
      <c r="DL67" s="197"/>
      <c r="DM67" s="197"/>
      <c r="DN67" s="197"/>
      <c r="DO67" s="197"/>
      <c r="DP67" s="197"/>
      <c r="DQ67" s="197"/>
      <c r="DR67" s="197"/>
      <c r="DS67" s="197"/>
      <c r="DT67" s="197"/>
      <c r="DU67" s="197"/>
      <c r="DV67" s="197"/>
      <c r="DW67" s="197"/>
      <c r="DX67" s="197"/>
      <c r="DY67" s="197"/>
      <c r="DZ67" s="197"/>
      <c r="EA67" s="197"/>
      <c r="EB67" s="197"/>
      <c r="EC67" s="197"/>
      <c r="ED67" s="197"/>
      <c r="EE67" s="197"/>
      <c r="EF67" s="197"/>
      <c r="EG67" s="197"/>
      <c r="EH67" s="197"/>
      <c r="EI67" s="197"/>
      <c r="EJ67" s="197"/>
      <c r="EK67" s="197"/>
      <c r="EL67" s="197"/>
      <c r="EM67" s="197"/>
      <c r="EN67" s="197"/>
      <c r="EO67" s="197"/>
      <c r="EP67" s="197"/>
      <c r="EQ67" s="197"/>
      <c r="ER67" s="197"/>
      <c r="ES67" s="197"/>
      <c r="ET67" s="197"/>
      <c r="EU67" s="197"/>
      <c r="EV67" s="197"/>
      <c r="EW67" s="197"/>
      <c r="EX67" s="197"/>
      <c r="EY67" s="197"/>
      <c r="EZ67" s="197"/>
      <c r="FA67" s="197"/>
      <c r="FB67" s="197"/>
      <c r="FC67" s="197"/>
      <c r="FD67" s="197"/>
      <c r="FE67" s="197"/>
      <c r="FF67" s="197"/>
      <c r="FG67" s="197"/>
      <c r="FH67" s="197"/>
      <c r="FI67" s="197"/>
      <c r="FJ67" s="197"/>
      <c r="FK67" s="197"/>
      <c r="FL67" s="197"/>
      <c r="FM67" s="197"/>
      <c r="FN67" s="197"/>
      <c r="FO67" s="197"/>
      <c r="FP67" s="197"/>
      <c r="FQ67" s="197"/>
      <c r="FR67" s="197"/>
      <c r="FS67" s="197"/>
      <c r="FT67" s="197"/>
      <c r="FU67" s="197"/>
      <c r="FV67" s="197"/>
      <c r="FW67" s="197"/>
      <c r="FX67" s="197"/>
      <c r="FY67" s="197"/>
      <c r="FZ67" s="197"/>
      <c r="GA67" s="197"/>
      <c r="GB67" s="197"/>
      <c r="GC67" s="197"/>
      <c r="GD67" s="197"/>
      <c r="GE67" s="197"/>
      <c r="GF67" s="197"/>
      <c r="GG67" s="197"/>
      <c r="GH67" s="197"/>
      <c r="GI67" s="197"/>
      <c r="GJ67" s="197"/>
      <c r="GK67" s="197"/>
      <c r="GL67" s="197"/>
      <c r="GM67" s="197"/>
      <c r="GN67" s="197"/>
      <c r="GO67" s="197"/>
      <c r="GP67" s="197"/>
      <c r="GQ67" s="197"/>
      <c r="GR67" s="197"/>
      <c r="GS67" s="197"/>
      <c r="GT67" s="197"/>
      <c r="GU67" s="197"/>
      <c r="GV67" s="197"/>
      <c r="GW67" s="197"/>
      <c r="GX67" s="197"/>
      <c r="GY67" s="197"/>
      <c r="GZ67" s="197"/>
      <c r="HA67" s="197"/>
      <c r="HB67" s="197"/>
      <c r="HC67" s="197"/>
      <c r="HD67" s="197"/>
      <c r="HE67" s="197"/>
      <c r="HF67" s="197"/>
      <c r="HG67" s="197"/>
      <c r="HH67" s="197"/>
      <c r="HI67" s="197"/>
      <c r="HJ67" s="197"/>
      <c r="HK67" s="197"/>
      <c r="HL67" s="197"/>
      <c r="HM67" s="197"/>
      <c r="HN67" s="197"/>
      <c r="HO67" s="197"/>
      <c r="HP67" s="197"/>
      <c r="HQ67" s="197"/>
      <c r="HR67" s="197"/>
      <c r="HS67" s="197"/>
      <c r="HT67" s="197"/>
      <c r="HU67" s="197"/>
      <c r="HV67" s="197"/>
      <c r="HW67" s="197"/>
      <c r="HX67" s="197"/>
      <c r="HY67" s="197"/>
      <c r="HZ67" s="197"/>
      <c r="IA67" s="197"/>
      <c r="IB67" s="197"/>
      <c r="IC67" s="197"/>
      <c r="ID67" s="197"/>
      <c r="IE67" s="197"/>
    </row>
  </sheetData>
  <mergeCells count="4">
    <mergeCell ref="B64:L64"/>
    <mergeCell ref="A65:K65"/>
    <mergeCell ref="A67:K67"/>
    <mergeCell ref="A1:O1"/>
  </mergeCells>
  <pageMargins left="0.7" right="0.7" top="0.75" bottom="0.75" header="0.3" footer="0.3"/>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N72"/>
  <sheetViews>
    <sheetView workbookViewId="0">
      <pane ySplit="3" topLeftCell="A4" activePane="bottomLeft" state="frozen"/>
      <selection pane="bottomLeft" sqref="A1:J1"/>
    </sheetView>
  </sheetViews>
  <sheetFormatPr defaultRowHeight="13.8" x14ac:dyDescent="0.3"/>
  <cols>
    <col min="1" max="1" width="1.88671875" style="195" customWidth="1"/>
    <col min="2" max="2" width="7" style="195" customWidth="1"/>
    <col min="3" max="3" width="10.88671875" style="282" customWidth="1"/>
    <col min="4" max="4" width="10" style="282" customWidth="1"/>
    <col min="5" max="5" width="8.33203125" style="282" customWidth="1"/>
    <col min="6" max="6" width="12.44140625" style="282" customWidth="1"/>
    <col min="7" max="7" width="11.5546875" style="282" customWidth="1"/>
    <col min="8" max="8" width="10.6640625" style="282" customWidth="1"/>
    <col min="9" max="9" width="10.109375" style="282" customWidth="1"/>
    <col min="10" max="10" width="2.109375" style="195" customWidth="1"/>
    <col min="11" max="11" width="8.44140625" style="158" customWidth="1"/>
    <col min="12" max="256" width="9.109375" style="195"/>
    <col min="257" max="257" width="1.88671875" style="195" customWidth="1"/>
    <col min="258" max="258" width="7" style="195" customWidth="1"/>
    <col min="259" max="259" width="10.88671875" style="195" customWidth="1"/>
    <col min="260" max="260" width="10" style="195" customWidth="1"/>
    <col min="261" max="261" width="8.33203125" style="195" customWidth="1"/>
    <col min="262" max="262" width="6.6640625" style="195" customWidth="1"/>
    <col min="263" max="263" width="11.5546875" style="195" customWidth="1"/>
    <col min="264" max="264" width="10.6640625" style="195" customWidth="1"/>
    <col min="265" max="265" width="10.109375" style="195" customWidth="1"/>
    <col min="266" max="266" width="2.109375" style="195" customWidth="1"/>
    <col min="267" max="267" width="8.44140625" style="195" customWidth="1"/>
    <col min="268" max="512" width="9.109375" style="195"/>
    <col min="513" max="513" width="1.88671875" style="195" customWidth="1"/>
    <col min="514" max="514" width="7" style="195" customWidth="1"/>
    <col min="515" max="515" width="10.88671875" style="195" customWidth="1"/>
    <col min="516" max="516" width="10" style="195" customWidth="1"/>
    <col min="517" max="517" width="8.33203125" style="195" customWidth="1"/>
    <col min="518" max="518" width="6.6640625" style="195" customWidth="1"/>
    <col min="519" max="519" width="11.5546875" style="195" customWidth="1"/>
    <col min="520" max="520" width="10.6640625" style="195" customWidth="1"/>
    <col min="521" max="521" width="10.109375" style="195" customWidth="1"/>
    <col min="522" max="522" width="2.109375" style="195" customWidth="1"/>
    <col min="523" max="523" width="8.44140625" style="195" customWidth="1"/>
    <col min="524" max="768" width="9.109375" style="195"/>
    <col min="769" max="769" width="1.88671875" style="195" customWidth="1"/>
    <col min="770" max="770" width="7" style="195" customWidth="1"/>
    <col min="771" max="771" width="10.88671875" style="195" customWidth="1"/>
    <col min="772" max="772" width="10" style="195" customWidth="1"/>
    <col min="773" max="773" width="8.33203125" style="195" customWidth="1"/>
    <col min="774" max="774" width="6.6640625" style="195" customWidth="1"/>
    <col min="775" max="775" width="11.5546875" style="195" customWidth="1"/>
    <col min="776" max="776" width="10.6640625" style="195" customWidth="1"/>
    <col min="777" max="777" width="10.109375" style="195" customWidth="1"/>
    <col min="778" max="778" width="2.109375" style="195" customWidth="1"/>
    <col min="779" max="779" width="8.44140625" style="195" customWidth="1"/>
    <col min="780" max="1024" width="9.109375" style="195"/>
    <col min="1025" max="1025" width="1.88671875" style="195" customWidth="1"/>
    <col min="1026" max="1026" width="7" style="195" customWidth="1"/>
    <col min="1027" max="1027" width="10.88671875" style="195" customWidth="1"/>
    <col min="1028" max="1028" width="10" style="195" customWidth="1"/>
    <col min="1029" max="1029" width="8.33203125" style="195" customWidth="1"/>
    <col min="1030" max="1030" width="6.6640625" style="195" customWidth="1"/>
    <col min="1031" max="1031" width="11.5546875" style="195" customWidth="1"/>
    <col min="1032" max="1032" width="10.6640625" style="195" customWidth="1"/>
    <col min="1033" max="1033" width="10.109375" style="195" customWidth="1"/>
    <col min="1034" max="1034" width="2.109375" style="195" customWidth="1"/>
    <col min="1035" max="1035" width="8.44140625" style="195" customWidth="1"/>
    <col min="1036" max="1280" width="9.109375" style="195"/>
    <col min="1281" max="1281" width="1.88671875" style="195" customWidth="1"/>
    <col min="1282" max="1282" width="7" style="195" customWidth="1"/>
    <col min="1283" max="1283" width="10.88671875" style="195" customWidth="1"/>
    <col min="1284" max="1284" width="10" style="195" customWidth="1"/>
    <col min="1285" max="1285" width="8.33203125" style="195" customWidth="1"/>
    <col min="1286" max="1286" width="6.6640625" style="195" customWidth="1"/>
    <col min="1287" max="1287" width="11.5546875" style="195" customWidth="1"/>
    <col min="1288" max="1288" width="10.6640625" style="195" customWidth="1"/>
    <col min="1289" max="1289" width="10.109375" style="195" customWidth="1"/>
    <col min="1290" max="1290" width="2.109375" style="195" customWidth="1"/>
    <col min="1291" max="1291" width="8.44140625" style="195" customWidth="1"/>
    <col min="1292" max="1536" width="9.109375" style="195"/>
    <col min="1537" max="1537" width="1.88671875" style="195" customWidth="1"/>
    <col min="1538" max="1538" width="7" style="195" customWidth="1"/>
    <col min="1539" max="1539" width="10.88671875" style="195" customWidth="1"/>
    <col min="1540" max="1540" width="10" style="195" customWidth="1"/>
    <col min="1541" max="1541" width="8.33203125" style="195" customWidth="1"/>
    <col min="1542" max="1542" width="6.6640625" style="195" customWidth="1"/>
    <col min="1543" max="1543" width="11.5546875" style="195" customWidth="1"/>
    <col min="1544" max="1544" width="10.6640625" style="195" customWidth="1"/>
    <col min="1545" max="1545" width="10.109375" style="195" customWidth="1"/>
    <col min="1546" max="1546" width="2.109375" style="195" customWidth="1"/>
    <col min="1547" max="1547" width="8.44140625" style="195" customWidth="1"/>
    <col min="1548" max="1792" width="9.109375" style="195"/>
    <col min="1793" max="1793" width="1.88671875" style="195" customWidth="1"/>
    <col min="1794" max="1794" width="7" style="195" customWidth="1"/>
    <col min="1795" max="1795" width="10.88671875" style="195" customWidth="1"/>
    <col min="1796" max="1796" width="10" style="195" customWidth="1"/>
    <col min="1797" max="1797" width="8.33203125" style="195" customWidth="1"/>
    <col min="1798" max="1798" width="6.6640625" style="195" customWidth="1"/>
    <col min="1799" max="1799" width="11.5546875" style="195" customWidth="1"/>
    <col min="1800" max="1800" width="10.6640625" style="195" customWidth="1"/>
    <col min="1801" max="1801" width="10.109375" style="195" customWidth="1"/>
    <col min="1802" max="1802" width="2.109375" style="195" customWidth="1"/>
    <col min="1803" max="1803" width="8.44140625" style="195" customWidth="1"/>
    <col min="1804" max="2048" width="9.109375" style="195"/>
    <col min="2049" max="2049" width="1.88671875" style="195" customWidth="1"/>
    <col min="2050" max="2050" width="7" style="195" customWidth="1"/>
    <col min="2051" max="2051" width="10.88671875" style="195" customWidth="1"/>
    <col min="2052" max="2052" width="10" style="195" customWidth="1"/>
    <col min="2053" max="2053" width="8.33203125" style="195" customWidth="1"/>
    <col min="2054" max="2054" width="6.6640625" style="195" customWidth="1"/>
    <col min="2055" max="2055" width="11.5546875" style="195" customWidth="1"/>
    <col min="2056" max="2056" width="10.6640625" style="195" customWidth="1"/>
    <col min="2057" max="2057" width="10.109375" style="195" customWidth="1"/>
    <col min="2058" max="2058" width="2.109375" style="195" customWidth="1"/>
    <col min="2059" max="2059" width="8.44140625" style="195" customWidth="1"/>
    <col min="2060" max="2304" width="9.109375" style="195"/>
    <col min="2305" max="2305" width="1.88671875" style="195" customWidth="1"/>
    <col min="2306" max="2306" width="7" style="195" customWidth="1"/>
    <col min="2307" max="2307" width="10.88671875" style="195" customWidth="1"/>
    <col min="2308" max="2308" width="10" style="195" customWidth="1"/>
    <col min="2309" max="2309" width="8.33203125" style="195" customWidth="1"/>
    <col min="2310" max="2310" width="6.6640625" style="195" customWidth="1"/>
    <col min="2311" max="2311" width="11.5546875" style="195" customWidth="1"/>
    <col min="2312" max="2312" width="10.6640625" style="195" customWidth="1"/>
    <col min="2313" max="2313" width="10.109375" style="195" customWidth="1"/>
    <col min="2314" max="2314" width="2.109375" style="195" customWidth="1"/>
    <col min="2315" max="2315" width="8.44140625" style="195" customWidth="1"/>
    <col min="2316" max="2560" width="9.109375" style="195"/>
    <col min="2561" max="2561" width="1.88671875" style="195" customWidth="1"/>
    <col min="2562" max="2562" width="7" style="195" customWidth="1"/>
    <col min="2563" max="2563" width="10.88671875" style="195" customWidth="1"/>
    <col min="2564" max="2564" width="10" style="195" customWidth="1"/>
    <col min="2565" max="2565" width="8.33203125" style="195" customWidth="1"/>
    <col min="2566" max="2566" width="6.6640625" style="195" customWidth="1"/>
    <col min="2567" max="2567" width="11.5546875" style="195" customWidth="1"/>
    <col min="2568" max="2568" width="10.6640625" style="195" customWidth="1"/>
    <col min="2569" max="2569" width="10.109375" style="195" customWidth="1"/>
    <col min="2570" max="2570" width="2.109375" style="195" customWidth="1"/>
    <col min="2571" max="2571" width="8.44140625" style="195" customWidth="1"/>
    <col min="2572" max="2816" width="9.109375" style="195"/>
    <col min="2817" max="2817" width="1.88671875" style="195" customWidth="1"/>
    <col min="2818" max="2818" width="7" style="195" customWidth="1"/>
    <col min="2819" max="2819" width="10.88671875" style="195" customWidth="1"/>
    <col min="2820" max="2820" width="10" style="195" customWidth="1"/>
    <col min="2821" max="2821" width="8.33203125" style="195" customWidth="1"/>
    <col min="2822" max="2822" width="6.6640625" style="195" customWidth="1"/>
    <col min="2823" max="2823" width="11.5546875" style="195" customWidth="1"/>
    <col min="2824" max="2824" width="10.6640625" style="195" customWidth="1"/>
    <col min="2825" max="2825" width="10.109375" style="195" customWidth="1"/>
    <col min="2826" max="2826" width="2.109375" style="195" customWidth="1"/>
    <col min="2827" max="2827" width="8.44140625" style="195" customWidth="1"/>
    <col min="2828" max="3072" width="9.109375" style="195"/>
    <col min="3073" max="3073" width="1.88671875" style="195" customWidth="1"/>
    <col min="3074" max="3074" width="7" style="195" customWidth="1"/>
    <col min="3075" max="3075" width="10.88671875" style="195" customWidth="1"/>
    <col min="3076" max="3076" width="10" style="195" customWidth="1"/>
    <col min="3077" max="3077" width="8.33203125" style="195" customWidth="1"/>
    <col min="3078" max="3078" width="6.6640625" style="195" customWidth="1"/>
    <col min="3079" max="3079" width="11.5546875" style="195" customWidth="1"/>
    <col min="3080" max="3080" width="10.6640625" style="195" customWidth="1"/>
    <col min="3081" max="3081" width="10.109375" style="195" customWidth="1"/>
    <col min="3082" max="3082" width="2.109375" style="195" customWidth="1"/>
    <col min="3083" max="3083" width="8.44140625" style="195" customWidth="1"/>
    <col min="3084" max="3328" width="9.109375" style="195"/>
    <col min="3329" max="3329" width="1.88671875" style="195" customWidth="1"/>
    <col min="3330" max="3330" width="7" style="195" customWidth="1"/>
    <col min="3331" max="3331" width="10.88671875" style="195" customWidth="1"/>
    <col min="3332" max="3332" width="10" style="195" customWidth="1"/>
    <col min="3333" max="3333" width="8.33203125" style="195" customWidth="1"/>
    <col min="3334" max="3334" width="6.6640625" style="195" customWidth="1"/>
    <col min="3335" max="3335" width="11.5546875" style="195" customWidth="1"/>
    <col min="3336" max="3336" width="10.6640625" style="195" customWidth="1"/>
    <col min="3337" max="3337" width="10.109375" style="195" customWidth="1"/>
    <col min="3338" max="3338" width="2.109375" style="195" customWidth="1"/>
    <col min="3339" max="3339" width="8.44140625" style="195" customWidth="1"/>
    <col min="3340" max="3584" width="9.109375" style="195"/>
    <col min="3585" max="3585" width="1.88671875" style="195" customWidth="1"/>
    <col min="3586" max="3586" width="7" style="195" customWidth="1"/>
    <col min="3587" max="3587" width="10.88671875" style="195" customWidth="1"/>
    <col min="3588" max="3588" width="10" style="195" customWidth="1"/>
    <col min="3589" max="3589" width="8.33203125" style="195" customWidth="1"/>
    <col min="3590" max="3590" width="6.6640625" style="195" customWidth="1"/>
    <col min="3591" max="3591" width="11.5546875" style="195" customWidth="1"/>
    <col min="3592" max="3592" width="10.6640625" style="195" customWidth="1"/>
    <col min="3593" max="3593" width="10.109375" style="195" customWidth="1"/>
    <col min="3594" max="3594" width="2.109375" style="195" customWidth="1"/>
    <col min="3595" max="3595" width="8.44140625" style="195" customWidth="1"/>
    <col min="3596" max="3840" width="9.109375" style="195"/>
    <col min="3841" max="3841" width="1.88671875" style="195" customWidth="1"/>
    <col min="3842" max="3842" width="7" style="195" customWidth="1"/>
    <col min="3843" max="3843" width="10.88671875" style="195" customWidth="1"/>
    <col min="3844" max="3844" width="10" style="195" customWidth="1"/>
    <col min="3845" max="3845" width="8.33203125" style="195" customWidth="1"/>
    <col min="3846" max="3846" width="6.6640625" style="195" customWidth="1"/>
    <col min="3847" max="3847" width="11.5546875" style="195" customWidth="1"/>
    <col min="3848" max="3848" width="10.6640625" style="195" customWidth="1"/>
    <col min="3849" max="3849" width="10.109375" style="195" customWidth="1"/>
    <col min="3850" max="3850" width="2.109375" style="195" customWidth="1"/>
    <col min="3851" max="3851" width="8.44140625" style="195" customWidth="1"/>
    <col min="3852" max="4096" width="9.109375" style="195"/>
    <col min="4097" max="4097" width="1.88671875" style="195" customWidth="1"/>
    <col min="4098" max="4098" width="7" style="195" customWidth="1"/>
    <col min="4099" max="4099" width="10.88671875" style="195" customWidth="1"/>
    <col min="4100" max="4100" width="10" style="195" customWidth="1"/>
    <col min="4101" max="4101" width="8.33203125" style="195" customWidth="1"/>
    <col min="4102" max="4102" width="6.6640625" style="195" customWidth="1"/>
    <col min="4103" max="4103" width="11.5546875" style="195" customWidth="1"/>
    <col min="4104" max="4104" width="10.6640625" style="195" customWidth="1"/>
    <col min="4105" max="4105" width="10.109375" style="195" customWidth="1"/>
    <col min="4106" max="4106" width="2.109375" style="195" customWidth="1"/>
    <col min="4107" max="4107" width="8.44140625" style="195" customWidth="1"/>
    <col min="4108" max="4352" width="9.109375" style="195"/>
    <col min="4353" max="4353" width="1.88671875" style="195" customWidth="1"/>
    <col min="4354" max="4354" width="7" style="195" customWidth="1"/>
    <col min="4355" max="4355" width="10.88671875" style="195" customWidth="1"/>
    <col min="4356" max="4356" width="10" style="195" customWidth="1"/>
    <col min="4357" max="4357" width="8.33203125" style="195" customWidth="1"/>
    <col min="4358" max="4358" width="6.6640625" style="195" customWidth="1"/>
    <col min="4359" max="4359" width="11.5546875" style="195" customWidth="1"/>
    <col min="4360" max="4360" width="10.6640625" style="195" customWidth="1"/>
    <col min="4361" max="4361" width="10.109375" style="195" customWidth="1"/>
    <col min="4362" max="4362" width="2.109375" style="195" customWidth="1"/>
    <col min="4363" max="4363" width="8.44140625" style="195" customWidth="1"/>
    <col min="4364" max="4608" width="9.109375" style="195"/>
    <col min="4609" max="4609" width="1.88671875" style="195" customWidth="1"/>
    <col min="4610" max="4610" width="7" style="195" customWidth="1"/>
    <col min="4611" max="4611" width="10.88671875" style="195" customWidth="1"/>
    <col min="4612" max="4612" width="10" style="195" customWidth="1"/>
    <col min="4613" max="4613" width="8.33203125" style="195" customWidth="1"/>
    <col min="4614" max="4614" width="6.6640625" style="195" customWidth="1"/>
    <col min="4615" max="4615" width="11.5546875" style="195" customWidth="1"/>
    <col min="4616" max="4616" width="10.6640625" style="195" customWidth="1"/>
    <col min="4617" max="4617" width="10.109375" style="195" customWidth="1"/>
    <col min="4618" max="4618" width="2.109375" style="195" customWidth="1"/>
    <col min="4619" max="4619" width="8.44140625" style="195" customWidth="1"/>
    <col min="4620" max="4864" width="9.109375" style="195"/>
    <col min="4865" max="4865" width="1.88671875" style="195" customWidth="1"/>
    <col min="4866" max="4866" width="7" style="195" customWidth="1"/>
    <col min="4867" max="4867" width="10.88671875" style="195" customWidth="1"/>
    <col min="4868" max="4868" width="10" style="195" customWidth="1"/>
    <col min="4869" max="4869" width="8.33203125" style="195" customWidth="1"/>
    <col min="4870" max="4870" width="6.6640625" style="195" customWidth="1"/>
    <col min="4871" max="4871" width="11.5546875" style="195" customWidth="1"/>
    <col min="4872" max="4872" width="10.6640625" style="195" customWidth="1"/>
    <col min="4873" max="4873" width="10.109375" style="195" customWidth="1"/>
    <col min="4874" max="4874" width="2.109375" style="195" customWidth="1"/>
    <col min="4875" max="4875" width="8.44140625" style="195" customWidth="1"/>
    <col min="4876" max="5120" width="9.109375" style="195"/>
    <col min="5121" max="5121" width="1.88671875" style="195" customWidth="1"/>
    <col min="5122" max="5122" width="7" style="195" customWidth="1"/>
    <col min="5123" max="5123" width="10.88671875" style="195" customWidth="1"/>
    <col min="5124" max="5124" width="10" style="195" customWidth="1"/>
    <col min="5125" max="5125" width="8.33203125" style="195" customWidth="1"/>
    <col min="5126" max="5126" width="6.6640625" style="195" customWidth="1"/>
    <col min="5127" max="5127" width="11.5546875" style="195" customWidth="1"/>
    <col min="5128" max="5128" width="10.6640625" style="195" customWidth="1"/>
    <col min="5129" max="5129" width="10.109375" style="195" customWidth="1"/>
    <col min="5130" max="5130" width="2.109375" style="195" customWidth="1"/>
    <col min="5131" max="5131" width="8.44140625" style="195" customWidth="1"/>
    <col min="5132" max="5376" width="9.109375" style="195"/>
    <col min="5377" max="5377" width="1.88671875" style="195" customWidth="1"/>
    <col min="5378" max="5378" width="7" style="195" customWidth="1"/>
    <col min="5379" max="5379" width="10.88671875" style="195" customWidth="1"/>
    <col min="5380" max="5380" width="10" style="195" customWidth="1"/>
    <col min="5381" max="5381" width="8.33203125" style="195" customWidth="1"/>
    <col min="5382" max="5382" width="6.6640625" style="195" customWidth="1"/>
    <col min="5383" max="5383" width="11.5546875" style="195" customWidth="1"/>
    <col min="5384" max="5384" width="10.6640625" style="195" customWidth="1"/>
    <col min="5385" max="5385" width="10.109375" style="195" customWidth="1"/>
    <col min="5386" max="5386" width="2.109375" style="195" customWidth="1"/>
    <col min="5387" max="5387" width="8.44140625" style="195" customWidth="1"/>
    <col min="5388" max="5632" width="9.109375" style="195"/>
    <col min="5633" max="5633" width="1.88671875" style="195" customWidth="1"/>
    <col min="5634" max="5634" width="7" style="195" customWidth="1"/>
    <col min="5635" max="5635" width="10.88671875" style="195" customWidth="1"/>
    <col min="5636" max="5636" width="10" style="195" customWidth="1"/>
    <col min="5637" max="5637" width="8.33203125" style="195" customWidth="1"/>
    <col min="5638" max="5638" width="6.6640625" style="195" customWidth="1"/>
    <col min="5639" max="5639" width="11.5546875" style="195" customWidth="1"/>
    <col min="5640" max="5640" width="10.6640625" style="195" customWidth="1"/>
    <col min="5641" max="5641" width="10.109375" style="195" customWidth="1"/>
    <col min="5642" max="5642" width="2.109375" style="195" customWidth="1"/>
    <col min="5643" max="5643" width="8.44140625" style="195" customWidth="1"/>
    <col min="5644" max="5888" width="9.109375" style="195"/>
    <col min="5889" max="5889" width="1.88671875" style="195" customWidth="1"/>
    <col min="5890" max="5890" width="7" style="195" customWidth="1"/>
    <col min="5891" max="5891" width="10.88671875" style="195" customWidth="1"/>
    <col min="5892" max="5892" width="10" style="195" customWidth="1"/>
    <col min="5893" max="5893" width="8.33203125" style="195" customWidth="1"/>
    <col min="5894" max="5894" width="6.6640625" style="195" customWidth="1"/>
    <col min="5895" max="5895" width="11.5546875" style="195" customWidth="1"/>
    <col min="5896" max="5896" width="10.6640625" style="195" customWidth="1"/>
    <col min="5897" max="5897" width="10.109375" style="195" customWidth="1"/>
    <col min="5898" max="5898" width="2.109375" style="195" customWidth="1"/>
    <col min="5899" max="5899" width="8.44140625" style="195" customWidth="1"/>
    <col min="5900" max="6144" width="9.109375" style="195"/>
    <col min="6145" max="6145" width="1.88671875" style="195" customWidth="1"/>
    <col min="6146" max="6146" width="7" style="195" customWidth="1"/>
    <col min="6147" max="6147" width="10.88671875" style="195" customWidth="1"/>
    <col min="6148" max="6148" width="10" style="195" customWidth="1"/>
    <col min="6149" max="6149" width="8.33203125" style="195" customWidth="1"/>
    <col min="6150" max="6150" width="6.6640625" style="195" customWidth="1"/>
    <col min="6151" max="6151" width="11.5546875" style="195" customWidth="1"/>
    <col min="6152" max="6152" width="10.6640625" style="195" customWidth="1"/>
    <col min="6153" max="6153" width="10.109375" style="195" customWidth="1"/>
    <col min="6154" max="6154" width="2.109375" style="195" customWidth="1"/>
    <col min="6155" max="6155" width="8.44140625" style="195" customWidth="1"/>
    <col min="6156" max="6400" width="9.109375" style="195"/>
    <col min="6401" max="6401" width="1.88671875" style="195" customWidth="1"/>
    <col min="6402" max="6402" width="7" style="195" customWidth="1"/>
    <col min="6403" max="6403" width="10.88671875" style="195" customWidth="1"/>
    <col min="6404" max="6404" width="10" style="195" customWidth="1"/>
    <col min="6405" max="6405" width="8.33203125" style="195" customWidth="1"/>
    <col min="6406" max="6406" width="6.6640625" style="195" customWidth="1"/>
    <col min="6407" max="6407" width="11.5546875" style="195" customWidth="1"/>
    <col min="6408" max="6408" width="10.6640625" style="195" customWidth="1"/>
    <col min="6409" max="6409" width="10.109375" style="195" customWidth="1"/>
    <col min="6410" max="6410" width="2.109375" style="195" customWidth="1"/>
    <col min="6411" max="6411" width="8.44140625" style="195" customWidth="1"/>
    <col min="6412" max="6656" width="9.109375" style="195"/>
    <col min="6657" max="6657" width="1.88671875" style="195" customWidth="1"/>
    <col min="6658" max="6658" width="7" style="195" customWidth="1"/>
    <col min="6659" max="6659" width="10.88671875" style="195" customWidth="1"/>
    <col min="6660" max="6660" width="10" style="195" customWidth="1"/>
    <col min="6661" max="6661" width="8.33203125" style="195" customWidth="1"/>
    <col min="6662" max="6662" width="6.6640625" style="195" customWidth="1"/>
    <col min="6663" max="6663" width="11.5546875" style="195" customWidth="1"/>
    <col min="6664" max="6664" width="10.6640625" style="195" customWidth="1"/>
    <col min="6665" max="6665" width="10.109375" style="195" customWidth="1"/>
    <col min="6666" max="6666" width="2.109375" style="195" customWidth="1"/>
    <col min="6667" max="6667" width="8.44140625" style="195" customWidth="1"/>
    <col min="6668" max="6912" width="9.109375" style="195"/>
    <col min="6913" max="6913" width="1.88671875" style="195" customWidth="1"/>
    <col min="6914" max="6914" width="7" style="195" customWidth="1"/>
    <col min="6915" max="6915" width="10.88671875" style="195" customWidth="1"/>
    <col min="6916" max="6916" width="10" style="195" customWidth="1"/>
    <col min="6917" max="6917" width="8.33203125" style="195" customWidth="1"/>
    <col min="6918" max="6918" width="6.6640625" style="195" customWidth="1"/>
    <col min="6919" max="6919" width="11.5546875" style="195" customWidth="1"/>
    <col min="6920" max="6920" width="10.6640625" style="195" customWidth="1"/>
    <col min="6921" max="6921" width="10.109375" style="195" customWidth="1"/>
    <col min="6922" max="6922" width="2.109375" style="195" customWidth="1"/>
    <col min="6923" max="6923" width="8.44140625" style="195" customWidth="1"/>
    <col min="6924" max="7168" width="9.109375" style="195"/>
    <col min="7169" max="7169" width="1.88671875" style="195" customWidth="1"/>
    <col min="7170" max="7170" width="7" style="195" customWidth="1"/>
    <col min="7171" max="7171" width="10.88671875" style="195" customWidth="1"/>
    <col min="7172" max="7172" width="10" style="195" customWidth="1"/>
    <col min="7173" max="7173" width="8.33203125" style="195" customWidth="1"/>
    <col min="7174" max="7174" width="6.6640625" style="195" customWidth="1"/>
    <col min="7175" max="7175" width="11.5546875" style="195" customWidth="1"/>
    <col min="7176" max="7176" width="10.6640625" style="195" customWidth="1"/>
    <col min="7177" max="7177" width="10.109375" style="195" customWidth="1"/>
    <col min="7178" max="7178" width="2.109375" style="195" customWidth="1"/>
    <col min="7179" max="7179" width="8.44140625" style="195" customWidth="1"/>
    <col min="7180" max="7424" width="9.109375" style="195"/>
    <col min="7425" max="7425" width="1.88671875" style="195" customWidth="1"/>
    <col min="7426" max="7426" width="7" style="195" customWidth="1"/>
    <col min="7427" max="7427" width="10.88671875" style="195" customWidth="1"/>
    <col min="7428" max="7428" width="10" style="195" customWidth="1"/>
    <col min="7429" max="7429" width="8.33203125" style="195" customWidth="1"/>
    <col min="7430" max="7430" width="6.6640625" style="195" customWidth="1"/>
    <col min="7431" max="7431" width="11.5546875" style="195" customWidth="1"/>
    <col min="7432" max="7432" width="10.6640625" style="195" customWidth="1"/>
    <col min="7433" max="7433" width="10.109375" style="195" customWidth="1"/>
    <col min="7434" max="7434" width="2.109375" style="195" customWidth="1"/>
    <col min="7435" max="7435" width="8.44140625" style="195" customWidth="1"/>
    <col min="7436" max="7680" width="9.109375" style="195"/>
    <col min="7681" max="7681" width="1.88671875" style="195" customWidth="1"/>
    <col min="7682" max="7682" width="7" style="195" customWidth="1"/>
    <col min="7683" max="7683" width="10.88671875" style="195" customWidth="1"/>
    <col min="7684" max="7684" width="10" style="195" customWidth="1"/>
    <col min="7685" max="7685" width="8.33203125" style="195" customWidth="1"/>
    <col min="7686" max="7686" width="6.6640625" style="195" customWidth="1"/>
    <col min="7687" max="7687" width="11.5546875" style="195" customWidth="1"/>
    <col min="7688" max="7688" width="10.6640625" style="195" customWidth="1"/>
    <col min="7689" max="7689" width="10.109375" style="195" customWidth="1"/>
    <col min="7690" max="7690" width="2.109375" style="195" customWidth="1"/>
    <col min="7691" max="7691" width="8.44140625" style="195" customWidth="1"/>
    <col min="7692" max="7936" width="9.109375" style="195"/>
    <col min="7937" max="7937" width="1.88671875" style="195" customWidth="1"/>
    <col min="7938" max="7938" width="7" style="195" customWidth="1"/>
    <col min="7939" max="7939" width="10.88671875" style="195" customWidth="1"/>
    <col min="7940" max="7940" width="10" style="195" customWidth="1"/>
    <col min="7941" max="7941" width="8.33203125" style="195" customWidth="1"/>
    <col min="7942" max="7942" width="6.6640625" style="195" customWidth="1"/>
    <col min="7943" max="7943" width="11.5546875" style="195" customWidth="1"/>
    <col min="7944" max="7944" width="10.6640625" style="195" customWidth="1"/>
    <col min="7945" max="7945" width="10.109375" style="195" customWidth="1"/>
    <col min="7946" max="7946" width="2.109375" style="195" customWidth="1"/>
    <col min="7947" max="7947" width="8.44140625" style="195" customWidth="1"/>
    <col min="7948" max="8192" width="9.109375" style="195"/>
    <col min="8193" max="8193" width="1.88671875" style="195" customWidth="1"/>
    <col min="8194" max="8194" width="7" style="195" customWidth="1"/>
    <col min="8195" max="8195" width="10.88671875" style="195" customWidth="1"/>
    <col min="8196" max="8196" width="10" style="195" customWidth="1"/>
    <col min="8197" max="8197" width="8.33203125" style="195" customWidth="1"/>
    <col min="8198" max="8198" width="6.6640625" style="195" customWidth="1"/>
    <col min="8199" max="8199" width="11.5546875" style="195" customWidth="1"/>
    <col min="8200" max="8200" width="10.6640625" style="195" customWidth="1"/>
    <col min="8201" max="8201" width="10.109375" style="195" customWidth="1"/>
    <col min="8202" max="8202" width="2.109375" style="195" customWidth="1"/>
    <col min="8203" max="8203" width="8.44140625" style="195" customWidth="1"/>
    <col min="8204" max="8448" width="9.109375" style="195"/>
    <col min="8449" max="8449" width="1.88671875" style="195" customWidth="1"/>
    <col min="8450" max="8450" width="7" style="195" customWidth="1"/>
    <col min="8451" max="8451" width="10.88671875" style="195" customWidth="1"/>
    <col min="8452" max="8452" width="10" style="195" customWidth="1"/>
    <col min="8453" max="8453" width="8.33203125" style="195" customWidth="1"/>
    <col min="8454" max="8454" width="6.6640625" style="195" customWidth="1"/>
    <col min="8455" max="8455" width="11.5546875" style="195" customWidth="1"/>
    <col min="8456" max="8456" width="10.6640625" style="195" customWidth="1"/>
    <col min="8457" max="8457" width="10.109375" style="195" customWidth="1"/>
    <col min="8458" max="8458" width="2.109375" style="195" customWidth="1"/>
    <col min="8459" max="8459" width="8.44140625" style="195" customWidth="1"/>
    <col min="8460" max="8704" width="9.109375" style="195"/>
    <col min="8705" max="8705" width="1.88671875" style="195" customWidth="1"/>
    <col min="8706" max="8706" width="7" style="195" customWidth="1"/>
    <col min="8707" max="8707" width="10.88671875" style="195" customWidth="1"/>
    <col min="8708" max="8708" width="10" style="195" customWidth="1"/>
    <col min="8709" max="8709" width="8.33203125" style="195" customWidth="1"/>
    <col min="8710" max="8710" width="6.6640625" style="195" customWidth="1"/>
    <col min="8711" max="8711" width="11.5546875" style="195" customWidth="1"/>
    <col min="8712" max="8712" width="10.6640625" style="195" customWidth="1"/>
    <col min="8713" max="8713" width="10.109375" style="195" customWidth="1"/>
    <col min="8714" max="8714" width="2.109375" style="195" customWidth="1"/>
    <col min="8715" max="8715" width="8.44140625" style="195" customWidth="1"/>
    <col min="8716" max="8960" width="9.109375" style="195"/>
    <col min="8961" max="8961" width="1.88671875" style="195" customWidth="1"/>
    <col min="8962" max="8962" width="7" style="195" customWidth="1"/>
    <col min="8963" max="8963" width="10.88671875" style="195" customWidth="1"/>
    <col min="8964" max="8964" width="10" style="195" customWidth="1"/>
    <col min="8965" max="8965" width="8.33203125" style="195" customWidth="1"/>
    <col min="8966" max="8966" width="6.6640625" style="195" customWidth="1"/>
    <col min="8967" max="8967" width="11.5546875" style="195" customWidth="1"/>
    <col min="8968" max="8968" width="10.6640625" style="195" customWidth="1"/>
    <col min="8969" max="8969" width="10.109375" style="195" customWidth="1"/>
    <col min="8970" max="8970" width="2.109375" style="195" customWidth="1"/>
    <col min="8971" max="8971" width="8.44140625" style="195" customWidth="1"/>
    <col min="8972" max="9216" width="9.109375" style="195"/>
    <col min="9217" max="9217" width="1.88671875" style="195" customWidth="1"/>
    <col min="9218" max="9218" width="7" style="195" customWidth="1"/>
    <col min="9219" max="9219" width="10.88671875" style="195" customWidth="1"/>
    <col min="9220" max="9220" width="10" style="195" customWidth="1"/>
    <col min="9221" max="9221" width="8.33203125" style="195" customWidth="1"/>
    <col min="9222" max="9222" width="6.6640625" style="195" customWidth="1"/>
    <col min="9223" max="9223" width="11.5546875" style="195" customWidth="1"/>
    <col min="9224" max="9224" width="10.6640625" style="195" customWidth="1"/>
    <col min="9225" max="9225" width="10.109375" style="195" customWidth="1"/>
    <col min="9226" max="9226" width="2.109375" style="195" customWidth="1"/>
    <col min="9227" max="9227" width="8.44140625" style="195" customWidth="1"/>
    <col min="9228" max="9472" width="9.109375" style="195"/>
    <col min="9473" max="9473" width="1.88671875" style="195" customWidth="1"/>
    <col min="9474" max="9474" width="7" style="195" customWidth="1"/>
    <col min="9475" max="9475" width="10.88671875" style="195" customWidth="1"/>
    <col min="9476" max="9476" width="10" style="195" customWidth="1"/>
    <col min="9477" max="9477" width="8.33203125" style="195" customWidth="1"/>
    <col min="9478" max="9478" width="6.6640625" style="195" customWidth="1"/>
    <col min="9479" max="9479" width="11.5546875" style="195" customWidth="1"/>
    <col min="9480" max="9480" width="10.6640625" style="195" customWidth="1"/>
    <col min="9481" max="9481" width="10.109375" style="195" customWidth="1"/>
    <col min="9482" max="9482" width="2.109375" style="195" customWidth="1"/>
    <col min="9483" max="9483" width="8.44140625" style="195" customWidth="1"/>
    <col min="9484" max="9728" width="9.109375" style="195"/>
    <col min="9729" max="9729" width="1.88671875" style="195" customWidth="1"/>
    <col min="9730" max="9730" width="7" style="195" customWidth="1"/>
    <col min="9731" max="9731" width="10.88671875" style="195" customWidth="1"/>
    <col min="9732" max="9732" width="10" style="195" customWidth="1"/>
    <col min="9733" max="9733" width="8.33203125" style="195" customWidth="1"/>
    <col min="9734" max="9734" width="6.6640625" style="195" customWidth="1"/>
    <col min="9735" max="9735" width="11.5546875" style="195" customWidth="1"/>
    <col min="9736" max="9736" width="10.6640625" style="195" customWidth="1"/>
    <col min="9737" max="9737" width="10.109375" style="195" customWidth="1"/>
    <col min="9738" max="9738" width="2.109375" style="195" customWidth="1"/>
    <col min="9739" max="9739" width="8.44140625" style="195" customWidth="1"/>
    <col min="9740" max="9984" width="9.109375" style="195"/>
    <col min="9985" max="9985" width="1.88671875" style="195" customWidth="1"/>
    <col min="9986" max="9986" width="7" style="195" customWidth="1"/>
    <col min="9987" max="9987" width="10.88671875" style="195" customWidth="1"/>
    <col min="9988" max="9988" width="10" style="195" customWidth="1"/>
    <col min="9989" max="9989" width="8.33203125" style="195" customWidth="1"/>
    <col min="9990" max="9990" width="6.6640625" style="195" customWidth="1"/>
    <col min="9991" max="9991" width="11.5546875" style="195" customWidth="1"/>
    <col min="9992" max="9992" width="10.6640625" style="195" customWidth="1"/>
    <col min="9993" max="9993" width="10.109375" style="195" customWidth="1"/>
    <col min="9994" max="9994" width="2.109375" style="195" customWidth="1"/>
    <col min="9995" max="9995" width="8.44140625" style="195" customWidth="1"/>
    <col min="9996" max="10240" width="9.109375" style="195"/>
    <col min="10241" max="10241" width="1.88671875" style="195" customWidth="1"/>
    <col min="10242" max="10242" width="7" style="195" customWidth="1"/>
    <col min="10243" max="10243" width="10.88671875" style="195" customWidth="1"/>
    <col min="10244" max="10244" width="10" style="195" customWidth="1"/>
    <col min="10245" max="10245" width="8.33203125" style="195" customWidth="1"/>
    <col min="10246" max="10246" width="6.6640625" style="195" customWidth="1"/>
    <col min="10247" max="10247" width="11.5546875" style="195" customWidth="1"/>
    <col min="10248" max="10248" width="10.6640625" style="195" customWidth="1"/>
    <col min="10249" max="10249" width="10.109375" style="195" customWidth="1"/>
    <col min="10250" max="10250" width="2.109375" style="195" customWidth="1"/>
    <col min="10251" max="10251" width="8.44140625" style="195" customWidth="1"/>
    <col min="10252" max="10496" width="9.109375" style="195"/>
    <col min="10497" max="10497" width="1.88671875" style="195" customWidth="1"/>
    <col min="10498" max="10498" width="7" style="195" customWidth="1"/>
    <col min="10499" max="10499" width="10.88671875" style="195" customWidth="1"/>
    <col min="10500" max="10500" width="10" style="195" customWidth="1"/>
    <col min="10501" max="10501" width="8.33203125" style="195" customWidth="1"/>
    <col min="10502" max="10502" width="6.6640625" style="195" customWidth="1"/>
    <col min="10503" max="10503" width="11.5546875" style="195" customWidth="1"/>
    <col min="10504" max="10504" width="10.6640625" style="195" customWidth="1"/>
    <col min="10505" max="10505" width="10.109375" style="195" customWidth="1"/>
    <col min="10506" max="10506" width="2.109375" style="195" customWidth="1"/>
    <col min="10507" max="10507" width="8.44140625" style="195" customWidth="1"/>
    <col min="10508" max="10752" width="9.109375" style="195"/>
    <col min="10753" max="10753" width="1.88671875" style="195" customWidth="1"/>
    <col min="10754" max="10754" width="7" style="195" customWidth="1"/>
    <col min="10755" max="10755" width="10.88671875" style="195" customWidth="1"/>
    <col min="10756" max="10756" width="10" style="195" customWidth="1"/>
    <col min="10757" max="10757" width="8.33203125" style="195" customWidth="1"/>
    <col min="10758" max="10758" width="6.6640625" style="195" customWidth="1"/>
    <col min="10759" max="10759" width="11.5546875" style="195" customWidth="1"/>
    <col min="10760" max="10760" width="10.6640625" style="195" customWidth="1"/>
    <col min="10761" max="10761" width="10.109375" style="195" customWidth="1"/>
    <col min="10762" max="10762" width="2.109375" style="195" customWidth="1"/>
    <col min="10763" max="10763" width="8.44140625" style="195" customWidth="1"/>
    <col min="10764" max="11008" width="9.109375" style="195"/>
    <col min="11009" max="11009" width="1.88671875" style="195" customWidth="1"/>
    <col min="11010" max="11010" width="7" style="195" customWidth="1"/>
    <col min="11011" max="11011" width="10.88671875" style="195" customWidth="1"/>
    <col min="11012" max="11012" width="10" style="195" customWidth="1"/>
    <col min="11013" max="11013" width="8.33203125" style="195" customWidth="1"/>
    <col min="11014" max="11014" width="6.6640625" style="195" customWidth="1"/>
    <col min="11015" max="11015" width="11.5546875" style="195" customWidth="1"/>
    <col min="11016" max="11016" width="10.6640625" style="195" customWidth="1"/>
    <col min="11017" max="11017" width="10.109375" style="195" customWidth="1"/>
    <col min="11018" max="11018" width="2.109375" style="195" customWidth="1"/>
    <col min="11019" max="11019" width="8.44140625" style="195" customWidth="1"/>
    <col min="11020" max="11264" width="9.109375" style="195"/>
    <col min="11265" max="11265" width="1.88671875" style="195" customWidth="1"/>
    <col min="11266" max="11266" width="7" style="195" customWidth="1"/>
    <col min="11267" max="11267" width="10.88671875" style="195" customWidth="1"/>
    <col min="11268" max="11268" width="10" style="195" customWidth="1"/>
    <col min="11269" max="11269" width="8.33203125" style="195" customWidth="1"/>
    <col min="11270" max="11270" width="6.6640625" style="195" customWidth="1"/>
    <col min="11271" max="11271" width="11.5546875" style="195" customWidth="1"/>
    <col min="11272" max="11272" width="10.6640625" style="195" customWidth="1"/>
    <col min="11273" max="11273" width="10.109375" style="195" customWidth="1"/>
    <col min="11274" max="11274" width="2.109375" style="195" customWidth="1"/>
    <col min="11275" max="11275" width="8.44140625" style="195" customWidth="1"/>
    <col min="11276" max="11520" width="9.109375" style="195"/>
    <col min="11521" max="11521" width="1.88671875" style="195" customWidth="1"/>
    <col min="11522" max="11522" width="7" style="195" customWidth="1"/>
    <col min="11523" max="11523" width="10.88671875" style="195" customWidth="1"/>
    <col min="11524" max="11524" width="10" style="195" customWidth="1"/>
    <col min="11525" max="11525" width="8.33203125" style="195" customWidth="1"/>
    <col min="11526" max="11526" width="6.6640625" style="195" customWidth="1"/>
    <col min="11527" max="11527" width="11.5546875" style="195" customWidth="1"/>
    <col min="11528" max="11528" width="10.6640625" style="195" customWidth="1"/>
    <col min="11529" max="11529" width="10.109375" style="195" customWidth="1"/>
    <col min="11530" max="11530" width="2.109375" style="195" customWidth="1"/>
    <col min="11531" max="11531" width="8.44140625" style="195" customWidth="1"/>
    <col min="11532" max="11776" width="9.109375" style="195"/>
    <col min="11777" max="11777" width="1.88671875" style="195" customWidth="1"/>
    <col min="11778" max="11778" width="7" style="195" customWidth="1"/>
    <col min="11779" max="11779" width="10.88671875" style="195" customWidth="1"/>
    <col min="11780" max="11780" width="10" style="195" customWidth="1"/>
    <col min="11781" max="11781" width="8.33203125" style="195" customWidth="1"/>
    <col min="11782" max="11782" width="6.6640625" style="195" customWidth="1"/>
    <col min="11783" max="11783" width="11.5546875" style="195" customWidth="1"/>
    <col min="11784" max="11784" width="10.6640625" style="195" customWidth="1"/>
    <col min="11785" max="11785" width="10.109375" style="195" customWidth="1"/>
    <col min="11786" max="11786" width="2.109375" style="195" customWidth="1"/>
    <col min="11787" max="11787" width="8.44140625" style="195" customWidth="1"/>
    <col min="11788" max="12032" width="9.109375" style="195"/>
    <col min="12033" max="12033" width="1.88671875" style="195" customWidth="1"/>
    <col min="12034" max="12034" width="7" style="195" customWidth="1"/>
    <col min="12035" max="12035" width="10.88671875" style="195" customWidth="1"/>
    <col min="12036" max="12036" width="10" style="195" customWidth="1"/>
    <col min="12037" max="12037" width="8.33203125" style="195" customWidth="1"/>
    <col min="12038" max="12038" width="6.6640625" style="195" customWidth="1"/>
    <col min="12039" max="12039" width="11.5546875" style="195" customWidth="1"/>
    <col min="12040" max="12040" width="10.6640625" style="195" customWidth="1"/>
    <col min="12041" max="12041" width="10.109375" style="195" customWidth="1"/>
    <col min="12042" max="12042" width="2.109375" style="195" customWidth="1"/>
    <col min="12043" max="12043" width="8.44140625" style="195" customWidth="1"/>
    <col min="12044" max="12288" width="9.109375" style="195"/>
    <col min="12289" max="12289" width="1.88671875" style="195" customWidth="1"/>
    <col min="12290" max="12290" width="7" style="195" customWidth="1"/>
    <col min="12291" max="12291" width="10.88671875" style="195" customWidth="1"/>
    <col min="12292" max="12292" width="10" style="195" customWidth="1"/>
    <col min="12293" max="12293" width="8.33203125" style="195" customWidth="1"/>
    <col min="12294" max="12294" width="6.6640625" style="195" customWidth="1"/>
    <col min="12295" max="12295" width="11.5546875" style="195" customWidth="1"/>
    <col min="12296" max="12296" width="10.6640625" style="195" customWidth="1"/>
    <col min="12297" max="12297" width="10.109375" style="195" customWidth="1"/>
    <col min="12298" max="12298" width="2.109375" style="195" customWidth="1"/>
    <col min="12299" max="12299" width="8.44140625" style="195" customWidth="1"/>
    <col min="12300" max="12544" width="9.109375" style="195"/>
    <col min="12545" max="12545" width="1.88671875" style="195" customWidth="1"/>
    <col min="12546" max="12546" width="7" style="195" customWidth="1"/>
    <col min="12547" max="12547" width="10.88671875" style="195" customWidth="1"/>
    <col min="12548" max="12548" width="10" style="195" customWidth="1"/>
    <col min="12549" max="12549" width="8.33203125" style="195" customWidth="1"/>
    <col min="12550" max="12550" width="6.6640625" style="195" customWidth="1"/>
    <col min="12551" max="12551" width="11.5546875" style="195" customWidth="1"/>
    <col min="12552" max="12552" width="10.6640625" style="195" customWidth="1"/>
    <col min="12553" max="12553" width="10.109375" style="195" customWidth="1"/>
    <col min="12554" max="12554" width="2.109375" style="195" customWidth="1"/>
    <col min="12555" max="12555" width="8.44140625" style="195" customWidth="1"/>
    <col min="12556" max="12800" width="9.109375" style="195"/>
    <col min="12801" max="12801" width="1.88671875" style="195" customWidth="1"/>
    <col min="12802" max="12802" width="7" style="195" customWidth="1"/>
    <col min="12803" max="12803" width="10.88671875" style="195" customWidth="1"/>
    <col min="12804" max="12804" width="10" style="195" customWidth="1"/>
    <col min="12805" max="12805" width="8.33203125" style="195" customWidth="1"/>
    <col min="12806" max="12806" width="6.6640625" style="195" customWidth="1"/>
    <col min="12807" max="12807" width="11.5546875" style="195" customWidth="1"/>
    <col min="12808" max="12808" width="10.6640625" style="195" customWidth="1"/>
    <col min="12809" max="12809" width="10.109375" style="195" customWidth="1"/>
    <col min="12810" max="12810" width="2.109375" style="195" customWidth="1"/>
    <col min="12811" max="12811" width="8.44140625" style="195" customWidth="1"/>
    <col min="12812" max="13056" width="9.109375" style="195"/>
    <col min="13057" max="13057" width="1.88671875" style="195" customWidth="1"/>
    <col min="13058" max="13058" width="7" style="195" customWidth="1"/>
    <col min="13059" max="13059" width="10.88671875" style="195" customWidth="1"/>
    <col min="13060" max="13060" width="10" style="195" customWidth="1"/>
    <col min="13061" max="13061" width="8.33203125" style="195" customWidth="1"/>
    <col min="13062" max="13062" width="6.6640625" style="195" customWidth="1"/>
    <col min="13063" max="13063" width="11.5546875" style="195" customWidth="1"/>
    <col min="13064" max="13064" width="10.6640625" style="195" customWidth="1"/>
    <col min="13065" max="13065" width="10.109375" style="195" customWidth="1"/>
    <col min="13066" max="13066" width="2.109375" style="195" customWidth="1"/>
    <col min="13067" max="13067" width="8.44140625" style="195" customWidth="1"/>
    <col min="13068" max="13312" width="9.109375" style="195"/>
    <col min="13313" max="13313" width="1.88671875" style="195" customWidth="1"/>
    <col min="13314" max="13314" width="7" style="195" customWidth="1"/>
    <col min="13315" max="13315" width="10.88671875" style="195" customWidth="1"/>
    <col min="13316" max="13316" width="10" style="195" customWidth="1"/>
    <col min="13317" max="13317" width="8.33203125" style="195" customWidth="1"/>
    <col min="13318" max="13318" width="6.6640625" style="195" customWidth="1"/>
    <col min="13319" max="13319" width="11.5546875" style="195" customWidth="1"/>
    <col min="13320" max="13320" width="10.6640625" style="195" customWidth="1"/>
    <col min="13321" max="13321" width="10.109375" style="195" customWidth="1"/>
    <col min="13322" max="13322" width="2.109375" style="195" customWidth="1"/>
    <col min="13323" max="13323" width="8.44140625" style="195" customWidth="1"/>
    <col min="13324" max="13568" width="9.109375" style="195"/>
    <col min="13569" max="13569" width="1.88671875" style="195" customWidth="1"/>
    <col min="13570" max="13570" width="7" style="195" customWidth="1"/>
    <col min="13571" max="13571" width="10.88671875" style="195" customWidth="1"/>
    <col min="13572" max="13572" width="10" style="195" customWidth="1"/>
    <col min="13573" max="13573" width="8.33203125" style="195" customWidth="1"/>
    <col min="13574" max="13574" width="6.6640625" style="195" customWidth="1"/>
    <col min="13575" max="13575" width="11.5546875" style="195" customWidth="1"/>
    <col min="13576" max="13576" width="10.6640625" style="195" customWidth="1"/>
    <col min="13577" max="13577" width="10.109375" style="195" customWidth="1"/>
    <col min="13578" max="13578" width="2.109375" style="195" customWidth="1"/>
    <col min="13579" max="13579" width="8.44140625" style="195" customWidth="1"/>
    <col min="13580" max="13824" width="9.109375" style="195"/>
    <col min="13825" max="13825" width="1.88671875" style="195" customWidth="1"/>
    <col min="13826" max="13826" width="7" style="195" customWidth="1"/>
    <col min="13827" max="13827" width="10.88671875" style="195" customWidth="1"/>
    <col min="13828" max="13828" width="10" style="195" customWidth="1"/>
    <col min="13829" max="13829" width="8.33203125" style="195" customWidth="1"/>
    <col min="13830" max="13830" width="6.6640625" style="195" customWidth="1"/>
    <col min="13831" max="13831" width="11.5546875" style="195" customWidth="1"/>
    <col min="13832" max="13832" width="10.6640625" style="195" customWidth="1"/>
    <col min="13833" max="13833" width="10.109375" style="195" customWidth="1"/>
    <col min="13834" max="13834" width="2.109375" style="195" customWidth="1"/>
    <col min="13835" max="13835" width="8.44140625" style="195" customWidth="1"/>
    <col min="13836" max="14080" width="9.109375" style="195"/>
    <col min="14081" max="14081" width="1.88671875" style="195" customWidth="1"/>
    <col min="14082" max="14082" width="7" style="195" customWidth="1"/>
    <col min="14083" max="14083" width="10.88671875" style="195" customWidth="1"/>
    <col min="14084" max="14084" width="10" style="195" customWidth="1"/>
    <col min="14085" max="14085" width="8.33203125" style="195" customWidth="1"/>
    <col min="14086" max="14086" width="6.6640625" style="195" customWidth="1"/>
    <col min="14087" max="14087" width="11.5546875" style="195" customWidth="1"/>
    <col min="14088" max="14088" width="10.6640625" style="195" customWidth="1"/>
    <col min="14089" max="14089" width="10.109375" style="195" customWidth="1"/>
    <col min="14090" max="14090" width="2.109375" style="195" customWidth="1"/>
    <col min="14091" max="14091" width="8.44140625" style="195" customWidth="1"/>
    <col min="14092" max="14336" width="9.109375" style="195"/>
    <col min="14337" max="14337" width="1.88671875" style="195" customWidth="1"/>
    <col min="14338" max="14338" width="7" style="195" customWidth="1"/>
    <col min="14339" max="14339" width="10.88671875" style="195" customWidth="1"/>
    <col min="14340" max="14340" width="10" style="195" customWidth="1"/>
    <col min="14341" max="14341" width="8.33203125" style="195" customWidth="1"/>
    <col min="14342" max="14342" width="6.6640625" style="195" customWidth="1"/>
    <col min="14343" max="14343" width="11.5546875" style="195" customWidth="1"/>
    <col min="14344" max="14344" width="10.6640625" style="195" customWidth="1"/>
    <col min="14345" max="14345" width="10.109375" style="195" customWidth="1"/>
    <col min="14346" max="14346" width="2.109375" style="195" customWidth="1"/>
    <col min="14347" max="14347" width="8.44140625" style="195" customWidth="1"/>
    <col min="14348" max="14592" width="9.109375" style="195"/>
    <col min="14593" max="14593" width="1.88671875" style="195" customWidth="1"/>
    <col min="14594" max="14594" width="7" style="195" customWidth="1"/>
    <col min="14595" max="14595" width="10.88671875" style="195" customWidth="1"/>
    <col min="14596" max="14596" width="10" style="195" customWidth="1"/>
    <col min="14597" max="14597" width="8.33203125" style="195" customWidth="1"/>
    <col min="14598" max="14598" width="6.6640625" style="195" customWidth="1"/>
    <col min="14599" max="14599" width="11.5546875" style="195" customWidth="1"/>
    <col min="14600" max="14600" width="10.6640625" style="195" customWidth="1"/>
    <col min="14601" max="14601" width="10.109375" style="195" customWidth="1"/>
    <col min="14602" max="14602" width="2.109375" style="195" customWidth="1"/>
    <col min="14603" max="14603" width="8.44140625" style="195" customWidth="1"/>
    <col min="14604" max="14848" width="9.109375" style="195"/>
    <col min="14849" max="14849" width="1.88671875" style="195" customWidth="1"/>
    <col min="14850" max="14850" width="7" style="195" customWidth="1"/>
    <col min="14851" max="14851" width="10.88671875" style="195" customWidth="1"/>
    <col min="14852" max="14852" width="10" style="195" customWidth="1"/>
    <col min="14853" max="14853" width="8.33203125" style="195" customWidth="1"/>
    <col min="14854" max="14854" width="6.6640625" style="195" customWidth="1"/>
    <col min="14855" max="14855" width="11.5546875" style="195" customWidth="1"/>
    <col min="14856" max="14856" width="10.6640625" style="195" customWidth="1"/>
    <col min="14857" max="14857" width="10.109375" style="195" customWidth="1"/>
    <col min="14858" max="14858" width="2.109375" style="195" customWidth="1"/>
    <col min="14859" max="14859" width="8.44140625" style="195" customWidth="1"/>
    <col min="14860" max="15104" width="9.109375" style="195"/>
    <col min="15105" max="15105" width="1.88671875" style="195" customWidth="1"/>
    <col min="15106" max="15106" width="7" style="195" customWidth="1"/>
    <col min="15107" max="15107" width="10.88671875" style="195" customWidth="1"/>
    <col min="15108" max="15108" width="10" style="195" customWidth="1"/>
    <col min="15109" max="15109" width="8.33203125" style="195" customWidth="1"/>
    <col min="15110" max="15110" width="6.6640625" style="195" customWidth="1"/>
    <col min="15111" max="15111" width="11.5546875" style="195" customWidth="1"/>
    <col min="15112" max="15112" width="10.6640625" style="195" customWidth="1"/>
    <col min="15113" max="15113" width="10.109375" style="195" customWidth="1"/>
    <col min="15114" max="15114" width="2.109375" style="195" customWidth="1"/>
    <col min="15115" max="15115" width="8.44140625" style="195" customWidth="1"/>
    <col min="15116" max="15360" width="9.109375" style="195"/>
    <col min="15361" max="15361" width="1.88671875" style="195" customWidth="1"/>
    <col min="15362" max="15362" width="7" style="195" customWidth="1"/>
    <col min="15363" max="15363" width="10.88671875" style="195" customWidth="1"/>
    <col min="15364" max="15364" width="10" style="195" customWidth="1"/>
    <col min="15365" max="15365" width="8.33203125" style="195" customWidth="1"/>
    <col min="15366" max="15366" width="6.6640625" style="195" customWidth="1"/>
    <col min="15367" max="15367" width="11.5546875" style="195" customWidth="1"/>
    <col min="15368" max="15368" width="10.6640625" style="195" customWidth="1"/>
    <col min="15369" max="15369" width="10.109375" style="195" customWidth="1"/>
    <col min="15370" max="15370" width="2.109375" style="195" customWidth="1"/>
    <col min="15371" max="15371" width="8.44140625" style="195" customWidth="1"/>
    <col min="15372" max="15616" width="9.109375" style="195"/>
    <col min="15617" max="15617" width="1.88671875" style="195" customWidth="1"/>
    <col min="15618" max="15618" width="7" style="195" customWidth="1"/>
    <col min="15619" max="15619" width="10.88671875" style="195" customWidth="1"/>
    <col min="15620" max="15620" width="10" style="195" customWidth="1"/>
    <col min="15621" max="15621" width="8.33203125" style="195" customWidth="1"/>
    <col min="15622" max="15622" width="6.6640625" style="195" customWidth="1"/>
    <col min="15623" max="15623" width="11.5546875" style="195" customWidth="1"/>
    <col min="15624" max="15624" width="10.6640625" style="195" customWidth="1"/>
    <col min="15625" max="15625" width="10.109375" style="195" customWidth="1"/>
    <col min="15626" max="15626" width="2.109375" style="195" customWidth="1"/>
    <col min="15627" max="15627" width="8.44140625" style="195" customWidth="1"/>
    <col min="15628" max="15872" width="9.109375" style="195"/>
    <col min="15873" max="15873" width="1.88671875" style="195" customWidth="1"/>
    <col min="15874" max="15874" width="7" style="195" customWidth="1"/>
    <col min="15875" max="15875" width="10.88671875" style="195" customWidth="1"/>
    <col min="15876" max="15876" width="10" style="195" customWidth="1"/>
    <col min="15877" max="15877" width="8.33203125" style="195" customWidth="1"/>
    <col min="15878" max="15878" width="6.6640625" style="195" customWidth="1"/>
    <col min="15879" max="15879" width="11.5546875" style="195" customWidth="1"/>
    <col min="15880" max="15880" width="10.6640625" style="195" customWidth="1"/>
    <col min="15881" max="15881" width="10.109375" style="195" customWidth="1"/>
    <col min="15882" max="15882" width="2.109375" style="195" customWidth="1"/>
    <col min="15883" max="15883" width="8.44140625" style="195" customWidth="1"/>
    <col min="15884" max="16128" width="9.109375" style="195"/>
    <col min="16129" max="16129" width="1.88671875" style="195" customWidth="1"/>
    <col min="16130" max="16130" width="7" style="195" customWidth="1"/>
    <col min="16131" max="16131" width="10.88671875" style="195" customWidth="1"/>
    <col min="16132" max="16132" width="10" style="195" customWidth="1"/>
    <col min="16133" max="16133" width="8.33203125" style="195" customWidth="1"/>
    <col min="16134" max="16134" width="6.6640625" style="195" customWidth="1"/>
    <col min="16135" max="16135" width="11.5546875" style="195" customWidth="1"/>
    <col min="16136" max="16136" width="10.6640625" style="195" customWidth="1"/>
    <col min="16137" max="16137" width="10.109375" style="195" customWidth="1"/>
    <col min="16138" max="16138" width="2.109375" style="195" customWidth="1"/>
    <col min="16139" max="16139" width="8.44140625" style="195" customWidth="1"/>
    <col min="16140" max="16384" width="9.109375" style="195"/>
  </cols>
  <sheetData>
    <row r="1" spans="1:11" s="237" customFormat="1" ht="35.25" customHeight="1" x14ac:dyDescent="0.3">
      <c r="A1" s="559" t="s">
        <v>212</v>
      </c>
      <c r="B1" s="560"/>
      <c r="C1" s="560"/>
      <c r="D1" s="560"/>
      <c r="E1" s="560"/>
      <c r="F1" s="560"/>
      <c r="G1" s="560"/>
      <c r="H1" s="560"/>
      <c r="I1" s="560"/>
      <c r="J1" s="560"/>
    </row>
    <row r="2" spans="1:11" s="276" customFormat="1" ht="6.75" customHeight="1" x14ac:dyDescent="0.3">
      <c r="A2" s="194"/>
      <c r="B2" s="283" t="s">
        <v>97</v>
      </c>
      <c r="C2" s="284"/>
      <c r="D2" s="284"/>
      <c r="E2" s="284"/>
      <c r="F2" s="284"/>
      <c r="G2" s="284"/>
      <c r="H2" s="284"/>
      <c r="I2" s="284"/>
      <c r="J2" s="285"/>
      <c r="K2" s="242"/>
    </row>
    <row r="3" spans="1:11" s="242" customFormat="1" ht="28.8" x14ac:dyDescent="0.3">
      <c r="A3" s="286"/>
      <c r="B3" s="287" t="s">
        <v>2</v>
      </c>
      <c r="C3" s="244" t="s">
        <v>98</v>
      </c>
      <c r="D3" s="244" t="s">
        <v>96</v>
      </c>
      <c r="E3" s="244" t="s">
        <v>99</v>
      </c>
      <c r="F3" s="244" t="s">
        <v>190</v>
      </c>
      <c r="G3" s="244" t="s">
        <v>89</v>
      </c>
      <c r="H3" s="244" t="s">
        <v>100</v>
      </c>
      <c r="I3" s="466" t="s">
        <v>101</v>
      </c>
      <c r="J3" s="157"/>
      <c r="K3" s="248" t="s">
        <v>93</v>
      </c>
    </row>
    <row r="4" spans="1:11" s="242" customFormat="1" ht="2.25" customHeight="1" x14ac:dyDescent="0.3">
      <c r="A4" s="157"/>
      <c r="B4" s="288"/>
      <c r="C4" s="289"/>
      <c r="D4" s="289"/>
      <c r="E4" s="289"/>
      <c r="F4" s="289"/>
      <c r="G4" s="289"/>
      <c r="H4" s="289"/>
      <c r="I4" s="290"/>
      <c r="J4" s="157"/>
      <c r="K4" s="253"/>
    </row>
    <row r="5" spans="1:11" s="242" customFormat="1" ht="14.4" x14ac:dyDescent="0.3">
      <c r="A5" s="157"/>
      <c r="B5" s="279">
        <v>1960</v>
      </c>
      <c r="C5" s="179">
        <v>1005.92527</v>
      </c>
      <c r="D5" s="179">
        <v>2838.9205900000002</v>
      </c>
      <c r="E5" s="179">
        <v>265.04244999999997</v>
      </c>
      <c r="F5" s="179">
        <v>28.597740000000002</v>
      </c>
      <c r="G5" s="179">
        <v>137.42481000000001</v>
      </c>
      <c r="H5" s="179">
        <v>5971.6177100000004</v>
      </c>
      <c r="I5" s="270">
        <v>376.88551000000001</v>
      </c>
      <c r="J5" s="157"/>
      <c r="K5" s="258">
        <v>0</v>
      </c>
    </row>
    <row r="6" spans="1:11" s="242" customFormat="1" ht="14.4" x14ac:dyDescent="0.3">
      <c r="A6" s="157"/>
      <c r="B6" s="279">
        <v>1961</v>
      </c>
      <c r="C6" s="179">
        <v>1426.56041</v>
      </c>
      <c r="D6" s="179">
        <v>2721.4666900000002</v>
      </c>
      <c r="E6" s="179">
        <v>280.02265</v>
      </c>
      <c r="F6" s="179">
        <v>30.56071</v>
      </c>
      <c r="G6" s="179">
        <v>133.74735000000001</v>
      </c>
      <c r="H6" s="179">
        <v>5909.8806100000002</v>
      </c>
      <c r="I6" s="270">
        <v>617.14364</v>
      </c>
      <c r="J6" s="157"/>
      <c r="K6" s="258">
        <v>0</v>
      </c>
    </row>
    <row r="7" spans="1:11" s="242" customFormat="1" ht="14.4" x14ac:dyDescent="0.3">
      <c r="A7" s="157"/>
      <c r="B7" s="279">
        <v>1962</v>
      </c>
      <c r="C7" s="179">
        <v>472.58632999999998</v>
      </c>
      <c r="D7" s="179">
        <v>2674.8522200000002</v>
      </c>
      <c r="E7" s="179">
        <v>310.70281</v>
      </c>
      <c r="F7" s="179">
        <v>35.073999999999998</v>
      </c>
      <c r="G7" s="179">
        <v>140.71842000000001</v>
      </c>
      <c r="H7" s="179">
        <v>6746.8599800000002</v>
      </c>
      <c r="I7" s="270">
        <v>471.26288</v>
      </c>
      <c r="J7" s="157"/>
      <c r="K7" s="258">
        <v>0</v>
      </c>
    </row>
    <row r="8" spans="1:11" s="242" customFormat="1" ht="14.4" x14ac:dyDescent="0.3">
      <c r="A8" s="157"/>
      <c r="B8" s="279">
        <v>1963</v>
      </c>
      <c r="C8" s="179">
        <v>498.79863999999998</v>
      </c>
      <c r="D8" s="179">
        <v>2519.76485</v>
      </c>
      <c r="E8" s="179">
        <v>340.40724</v>
      </c>
      <c r="F8" s="179">
        <v>34.326500000000003</v>
      </c>
      <c r="G8" s="179">
        <v>140.67325</v>
      </c>
      <c r="H8" s="179">
        <v>6544.3595100000002</v>
      </c>
      <c r="I8" s="270">
        <v>409.67428000000001</v>
      </c>
      <c r="J8" s="157"/>
      <c r="K8" s="258">
        <v>0</v>
      </c>
    </row>
    <row r="9" spans="1:11" s="242" customFormat="1" ht="14.4" x14ac:dyDescent="0.3">
      <c r="A9" s="157"/>
      <c r="B9" s="279">
        <v>1964</v>
      </c>
      <c r="C9" s="179">
        <v>340.14035000000001</v>
      </c>
      <c r="D9" s="179">
        <v>2704.7433799999999</v>
      </c>
      <c r="E9" s="179">
        <v>360.25650999999999</v>
      </c>
      <c r="F9" s="179">
        <v>26.325500000000002</v>
      </c>
      <c r="G9" s="179">
        <v>147.72934000000001</v>
      </c>
      <c r="H9" s="179">
        <v>6500.9821300000003</v>
      </c>
      <c r="I9" s="270">
        <v>307.13663000000003</v>
      </c>
      <c r="J9" s="157"/>
      <c r="K9" s="258">
        <v>0</v>
      </c>
    </row>
    <row r="10" spans="1:11" s="242" customFormat="1" ht="14.4" x14ac:dyDescent="0.3">
      <c r="A10" s="157"/>
      <c r="B10" s="279">
        <v>1965</v>
      </c>
      <c r="C10" s="179">
        <v>312.21244999999999</v>
      </c>
      <c r="D10" s="179">
        <v>2676.1472399999998</v>
      </c>
      <c r="E10" s="179">
        <v>384.02444000000003</v>
      </c>
      <c r="F10" s="179">
        <v>13.29857</v>
      </c>
      <c r="G10" s="179">
        <v>147.70275000000001</v>
      </c>
      <c r="H10" s="179">
        <v>6677.7042499999998</v>
      </c>
      <c r="I10" s="270">
        <v>324.92923000000002</v>
      </c>
      <c r="J10" s="157"/>
      <c r="K10" s="258">
        <v>0</v>
      </c>
    </row>
    <row r="11" spans="1:11" s="242" customFormat="1" ht="14.4" x14ac:dyDescent="0.3">
      <c r="A11" s="157"/>
      <c r="B11" s="279">
        <v>1966</v>
      </c>
      <c r="C11" s="179">
        <v>198.01468</v>
      </c>
      <c r="D11" s="179">
        <v>2960.7417500000001</v>
      </c>
      <c r="E11" s="179">
        <v>441.03843000000001</v>
      </c>
      <c r="F11" s="179">
        <v>21.063089999999999</v>
      </c>
      <c r="G11" s="179">
        <v>153.43594999999999</v>
      </c>
      <c r="H11" s="179">
        <v>7148.4306299999998</v>
      </c>
      <c r="I11" s="270">
        <v>395.86045000000001</v>
      </c>
      <c r="J11" s="157"/>
      <c r="K11" s="258">
        <v>0</v>
      </c>
    </row>
    <row r="12" spans="1:11" s="242" customFormat="1" ht="14.4" x14ac:dyDescent="0.3">
      <c r="A12" s="157"/>
      <c r="B12" s="279">
        <v>1967</v>
      </c>
      <c r="C12" s="179">
        <v>131.11987999999999</v>
      </c>
      <c r="D12" s="179">
        <v>1940.6955700000001</v>
      </c>
      <c r="E12" s="179">
        <v>573.99676999999997</v>
      </c>
      <c r="F12" s="179">
        <v>59.510860000000001</v>
      </c>
      <c r="G12" s="179">
        <v>135.1497</v>
      </c>
      <c r="H12" s="179">
        <v>7178.36121</v>
      </c>
      <c r="I12" s="270">
        <v>341.57616000000002</v>
      </c>
      <c r="J12" s="157"/>
      <c r="K12" s="258">
        <v>0</v>
      </c>
    </row>
    <row r="13" spans="1:11" s="242" customFormat="1" ht="14.4" x14ac:dyDescent="0.3">
      <c r="A13" s="157"/>
      <c r="B13" s="279">
        <v>1968</v>
      </c>
      <c r="C13" s="179">
        <v>65.202309999999997</v>
      </c>
      <c r="D13" s="179">
        <v>2356.3213799999999</v>
      </c>
      <c r="E13" s="179">
        <v>697.32146</v>
      </c>
      <c r="F13" s="179">
        <v>73.233879999999999</v>
      </c>
      <c r="G13" s="179">
        <v>148.45546999999999</v>
      </c>
      <c r="H13" s="179">
        <v>7707.7688799999996</v>
      </c>
      <c r="I13" s="270">
        <v>243.43686</v>
      </c>
      <c r="J13" s="157"/>
      <c r="K13" s="258">
        <v>0</v>
      </c>
    </row>
    <row r="14" spans="1:11" s="242" customFormat="1" ht="14.4" x14ac:dyDescent="0.3">
      <c r="A14" s="157"/>
      <c r="B14" s="279">
        <v>1969</v>
      </c>
      <c r="C14" s="179">
        <v>38.282229999999998</v>
      </c>
      <c r="D14" s="179">
        <v>2649.4969799999999</v>
      </c>
      <c r="E14" s="179">
        <v>805.93277</v>
      </c>
      <c r="F14" s="179">
        <v>67.964550000000003</v>
      </c>
      <c r="G14" s="179">
        <v>151.17293000000001</v>
      </c>
      <c r="H14" s="179">
        <v>8154.7659100000001</v>
      </c>
      <c r="I14" s="270">
        <v>238.37898000000001</v>
      </c>
      <c r="J14" s="157"/>
      <c r="K14" s="258">
        <v>0</v>
      </c>
    </row>
    <row r="15" spans="1:11" s="242" customFormat="1" ht="14.4" x14ac:dyDescent="0.3">
      <c r="A15" s="157"/>
      <c r="B15" s="279">
        <v>1970</v>
      </c>
      <c r="C15" s="179">
        <v>42.94706</v>
      </c>
      <c r="D15" s="179">
        <v>3020.0327200000002</v>
      </c>
      <c r="E15" s="179">
        <v>648.88030000000003</v>
      </c>
      <c r="F15" s="179">
        <v>35.807360000000003</v>
      </c>
      <c r="G15" s="179">
        <v>153.99607</v>
      </c>
      <c r="H15" s="179">
        <v>8406.8459299999995</v>
      </c>
      <c r="I15" s="270">
        <v>119.25172000000001</v>
      </c>
      <c r="J15" s="157"/>
      <c r="K15" s="258">
        <v>0</v>
      </c>
    </row>
    <row r="16" spans="1:11" s="242" customFormat="1" ht="14.4" x14ac:dyDescent="0.3">
      <c r="A16" s="157"/>
      <c r="B16" s="279">
        <v>1971</v>
      </c>
      <c r="C16" s="179">
        <v>42.189909999999998</v>
      </c>
      <c r="D16" s="179">
        <v>3116.4643900000001</v>
      </c>
      <c r="E16" s="179">
        <v>767.37359000000004</v>
      </c>
      <c r="F16" s="179">
        <v>55.876289999999997</v>
      </c>
      <c r="G16" s="179">
        <v>144.68350000000001</v>
      </c>
      <c r="H16" s="179">
        <v>8797.0480299999999</v>
      </c>
      <c r="I16" s="270">
        <v>86.756410000000002</v>
      </c>
      <c r="J16" s="157"/>
      <c r="K16" s="258">
        <v>0</v>
      </c>
    </row>
    <row r="17" spans="1:11" s="242" customFormat="1" ht="14.4" x14ac:dyDescent="0.3">
      <c r="A17" s="157"/>
      <c r="B17" s="279">
        <v>1972</v>
      </c>
      <c r="C17" s="179">
        <v>94.04495</v>
      </c>
      <c r="D17" s="179">
        <v>3407.8111100000001</v>
      </c>
      <c r="E17" s="179">
        <v>762.20866000000001</v>
      </c>
      <c r="F17" s="179">
        <v>77.951999999999998</v>
      </c>
      <c r="G17" s="179">
        <v>154.92731000000001</v>
      </c>
      <c r="H17" s="179">
        <v>9267.0120299999999</v>
      </c>
      <c r="I17" s="270">
        <v>63.35436</v>
      </c>
      <c r="J17" s="157"/>
      <c r="K17" s="258">
        <v>0</v>
      </c>
    </row>
    <row r="18" spans="1:11" s="242" customFormat="1" ht="14.4" x14ac:dyDescent="0.3">
      <c r="A18" s="157"/>
      <c r="B18" s="279">
        <v>1973</v>
      </c>
      <c r="C18" s="179">
        <v>110.49636</v>
      </c>
      <c r="D18" s="179">
        <v>3833.85547</v>
      </c>
      <c r="E18" s="179">
        <v>757.47635000000002</v>
      </c>
      <c r="F18" s="179">
        <v>65.033140000000003</v>
      </c>
      <c r="G18" s="179">
        <v>159.14644999999999</v>
      </c>
      <c r="H18" s="179">
        <v>10178.838610000001</v>
      </c>
      <c r="I18" s="270">
        <v>43.68459</v>
      </c>
      <c r="J18" s="157"/>
      <c r="K18" s="258">
        <v>0</v>
      </c>
    </row>
    <row r="19" spans="1:11" s="242" customFormat="1" ht="14.4" x14ac:dyDescent="0.3">
      <c r="A19" s="157"/>
      <c r="B19" s="279">
        <v>1974</v>
      </c>
      <c r="C19" s="179">
        <v>104.62278000000001</v>
      </c>
      <c r="D19" s="179">
        <v>4265.8582800000004</v>
      </c>
      <c r="E19" s="179">
        <v>780.48546999999996</v>
      </c>
      <c r="F19" s="179">
        <v>52.859220000000001</v>
      </c>
      <c r="G19" s="179">
        <v>152.41976</v>
      </c>
      <c r="H19" s="179">
        <v>9921.9012199999997</v>
      </c>
      <c r="I19" s="270">
        <v>121.98206</v>
      </c>
      <c r="J19" s="157"/>
      <c r="K19" s="258">
        <v>0</v>
      </c>
    </row>
    <row r="20" spans="1:11" s="242" customFormat="1" ht="14.4" x14ac:dyDescent="0.3">
      <c r="A20" s="157"/>
      <c r="B20" s="279">
        <v>1975</v>
      </c>
      <c r="C20" s="179">
        <v>79.250720000000001</v>
      </c>
      <c r="D20" s="179">
        <v>3834.5479999999998</v>
      </c>
      <c r="E20" s="179">
        <v>818.22306000000003</v>
      </c>
      <c r="F20" s="179">
        <v>50.082999999999998</v>
      </c>
      <c r="G20" s="179">
        <v>161.66634999999999</v>
      </c>
      <c r="H20" s="179">
        <v>9681.7517900000003</v>
      </c>
      <c r="I20" s="270">
        <v>160.43034</v>
      </c>
      <c r="J20" s="157"/>
      <c r="K20" s="258">
        <v>0</v>
      </c>
    </row>
    <row r="21" spans="1:11" s="242" customFormat="1" ht="14.4" x14ac:dyDescent="0.3">
      <c r="A21" s="157"/>
      <c r="B21" s="279">
        <v>1976</v>
      </c>
      <c r="C21" s="179">
        <v>93.991159999999994</v>
      </c>
      <c r="D21" s="179">
        <v>4101.2488999999996</v>
      </c>
      <c r="E21" s="179">
        <v>752.96371999999997</v>
      </c>
      <c r="F21" s="179">
        <v>50.170479999999998</v>
      </c>
      <c r="G21" s="179">
        <v>179.59275</v>
      </c>
      <c r="H21" s="179">
        <v>10668.0592</v>
      </c>
      <c r="I21" s="270">
        <v>141.17089000000001</v>
      </c>
      <c r="J21" s="157"/>
      <c r="K21" s="258">
        <v>0</v>
      </c>
    </row>
    <row r="22" spans="1:11" s="242" customFormat="1" ht="14.4" x14ac:dyDescent="0.3">
      <c r="A22" s="157"/>
      <c r="B22" s="279">
        <v>1977</v>
      </c>
      <c r="C22" s="179">
        <v>92.354060000000004</v>
      </c>
      <c r="D22" s="179">
        <v>4048.7840999999999</v>
      </c>
      <c r="E22" s="179">
        <v>772.40291000000002</v>
      </c>
      <c r="F22" s="179">
        <v>37.06776</v>
      </c>
      <c r="G22" s="179">
        <v>196.18819999999999</v>
      </c>
      <c r="H22" s="179">
        <v>10239.777690000001</v>
      </c>
      <c r="I22" s="270">
        <v>135.64872</v>
      </c>
      <c r="J22" s="157"/>
      <c r="K22" s="258">
        <v>0</v>
      </c>
    </row>
    <row r="23" spans="1:11" s="242" customFormat="1" ht="14.4" x14ac:dyDescent="0.3">
      <c r="A23" s="157"/>
      <c r="B23" s="279">
        <v>1978</v>
      </c>
      <c r="C23" s="179">
        <v>87.042559999999995</v>
      </c>
      <c r="D23" s="179">
        <v>4451.1344499999996</v>
      </c>
      <c r="E23" s="179">
        <v>699.04049999999995</v>
      </c>
      <c r="F23" s="179">
        <v>45.808720000000001</v>
      </c>
      <c r="G23" s="179">
        <v>210.68613999999999</v>
      </c>
      <c r="H23" s="179">
        <v>12064.37887</v>
      </c>
      <c r="I23" s="270">
        <v>133.68764999999999</v>
      </c>
      <c r="J23" s="157"/>
      <c r="K23" s="258">
        <v>0</v>
      </c>
    </row>
    <row r="24" spans="1:11" s="242" customFormat="1" ht="14.4" x14ac:dyDescent="0.3">
      <c r="A24" s="157"/>
      <c r="B24" s="279">
        <v>1979</v>
      </c>
      <c r="C24" s="179">
        <v>122.28382000000001</v>
      </c>
      <c r="D24" s="179">
        <v>4791.3303100000003</v>
      </c>
      <c r="E24" s="179">
        <v>907.26738999999998</v>
      </c>
      <c r="F24" s="179">
        <v>17.790099999999999</v>
      </c>
      <c r="G24" s="179">
        <v>220.46021999999999</v>
      </c>
      <c r="H24" s="179">
        <v>10319.94889</v>
      </c>
      <c r="I24" s="270">
        <v>23.737069999999999</v>
      </c>
      <c r="J24" s="157"/>
      <c r="K24" s="258">
        <v>0</v>
      </c>
    </row>
    <row r="25" spans="1:11" s="242" customFormat="1" ht="14.4" x14ac:dyDescent="0.3">
      <c r="A25" s="157"/>
      <c r="B25" s="279">
        <v>1980</v>
      </c>
      <c r="C25" s="179">
        <v>159.2808</v>
      </c>
      <c r="D25" s="179">
        <v>4758.9185100000004</v>
      </c>
      <c r="E25" s="179">
        <v>920.24401</v>
      </c>
      <c r="F25" s="179">
        <v>45.373809999999999</v>
      </c>
      <c r="G25" s="179">
        <v>196.31604999999999</v>
      </c>
      <c r="H25" s="179">
        <v>9705.4145499999995</v>
      </c>
      <c r="I25" s="270">
        <v>0</v>
      </c>
      <c r="J25" s="157"/>
      <c r="K25" s="258">
        <v>0</v>
      </c>
    </row>
    <row r="26" spans="1:11" s="242" customFormat="1" ht="14.4" x14ac:dyDescent="0.3">
      <c r="A26" s="157"/>
      <c r="B26" s="279">
        <v>1981</v>
      </c>
      <c r="C26" s="179">
        <v>177.48855</v>
      </c>
      <c r="D26" s="179">
        <v>3833.8651100000002</v>
      </c>
      <c r="E26" s="179">
        <v>799.58677999999998</v>
      </c>
      <c r="F26" s="179">
        <v>52.369950000000003</v>
      </c>
      <c r="G26" s="179">
        <v>188.27473000000001</v>
      </c>
      <c r="H26" s="179">
        <v>10023.906139999999</v>
      </c>
      <c r="I26" s="270">
        <v>0</v>
      </c>
      <c r="J26" s="157"/>
      <c r="K26" s="258">
        <v>1</v>
      </c>
    </row>
    <row r="27" spans="1:11" s="242" customFormat="1" ht="14.4" x14ac:dyDescent="0.3">
      <c r="A27" s="157"/>
      <c r="B27" s="279">
        <v>1982</v>
      </c>
      <c r="C27" s="179">
        <v>92.468419999999995</v>
      </c>
      <c r="D27" s="179">
        <v>3865.64941</v>
      </c>
      <c r="E27" s="179">
        <v>625.02733999999998</v>
      </c>
      <c r="F27" s="179">
        <v>28.605360000000001</v>
      </c>
      <c r="G27" s="179">
        <v>171.69076000000001</v>
      </c>
      <c r="H27" s="179">
        <v>9670.7385799999993</v>
      </c>
      <c r="I27" s="270">
        <v>0</v>
      </c>
      <c r="J27" s="157"/>
      <c r="K27" s="258">
        <v>22</v>
      </c>
    </row>
    <row r="28" spans="1:11" s="242" customFormat="1" ht="14.4" x14ac:dyDescent="0.3">
      <c r="A28" s="157"/>
      <c r="B28" s="279">
        <v>1983</v>
      </c>
      <c r="C28" s="179">
        <v>101.98783</v>
      </c>
      <c r="D28" s="179">
        <v>4105.7498800000003</v>
      </c>
      <c r="E28" s="179">
        <v>651.92751999999996</v>
      </c>
      <c r="F28" s="179">
        <v>54.290709999999997</v>
      </c>
      <c r="G28" s="179">
        <v>179.75563</v>
      </c>
      <c r="H28" s="179">
        <v>9939.9553500000002</v>
      </c>
      <c r="I28" s="270">
        <v>2.5883600000000002</v>
      </c>
      <c r="J28" s="157"/>
      <c r="K28" s="258">
        <v>25</v>
      </c>
    </row>
    <row r="29" spans="1:11" s="242" customFormat="1" ht="14.4" x14ac:dyDescent="0.3">
      <c r="A29" s="157"/>
      <c r="B29" s="279">
        <v>1984</v>
      </c>
      <c r="C29" s="179">
        <v>77.358180000000004</v>
      </c>
      <c r="D29" s="179">
        <v>4082.0150400000002</v>
      </c>
      <c r="E29" s="179">
        <v>641.63300000000004</v>
      </c>
      <c r="F29" s="179">
        <v>68.733930000000001</v>
      </c>
      <c r="G29" s="179">
        <v>191.68641</v>
      </c>
      <c r="H29" s="179">
        <v>9831.3394599999992</v>
      </c>
      <c r="I29" s="270">
        <v>1.5639799999999999</v>
      </c>
      <c r="J29" s="157"/>
      <c r="K29" s="258">
        <v>21</v>
      </c>
    </row>
    <row r="30" spans="1:11" s="242" customFormat="1" ht="14.4" x14ac:dyDescent="0.3">
      <c r="A30" s="157"/>
      <c r="B30" s="279">
        <v>1985</v>
      </c>
      <c r="C30" s="179">
        <v>91.060820000000007</v>
      </c>
      <c r="D30" s="179">
        <v>4131.8817200000003</v>
      </c>
      <c r="E30" s="179">
        <v>677.79512999999997</v>
      </c>
      <c r="F30" s="179">
        <v>50.861910000000002</v>
      </c>
      <c r="G30" s="179">
        <v>178.64532</v>
      </c>
      <c r="H30" s="179">
        <v>9438.9269299999996</v>
      </c>
      <c r="I30" s="291" t="s">
        <v>102</v>
      </c>
      <c r="J30" s="157"/>
      <c r="K30" s="258">
        <v>14</v>
      </c>
    </row>
    <row r="31" spans="1:11" s="242" customFormat="1" ht="14.4" x14ac:dyDescent="0.3">
      <c r="A31" s="157"/>
      <c r="B31" s="279">
        <v>1986</v>
      </c>
      <c r="C31" s="179">
        <v>104.59381999999999</v>
      </c>
      <c r="D31" s="179">
        <v>3929.57557</v>
      </c>
      <c r="E31" s="179">
        <v>867.41489000000001</v>
      </c>
      <c r="F31" s="179">
        <v>55.132570000000001</v>
      </c>
      <c r="G31" s="179">
        <v>174.67513</v>
      </c>
      <c r="H31" s="179">
        <v>9445.0969000000005</v>
      </c>
      <c r="I31" s="270">
        <v>0</v>
      </c>
      <c r="J31" s="157"/>
      <c r="K31" s="258">
        <v>7</v>
      </c>
    </row>
    <row r="32" spans="1:11" s="242" customFormat="1" ht="14.4" x14ac:dyDescent="0.3">
      <c r="A32" s="157"/>
      <c r="B32" s="279">
        <v>1987</v>
      </c>
      <c r="C32" s="179">
        <v>82.256519999999995</v>
      </c>
      <c r="D32" s="179">
        <v>4079.8748999999998</v>
      </c>
      <c r="E32" s="179">
        <v>718.26062999999999</v>
      </c>
      <c r="F32" s="179">
        <v>38.544640000000001</v>
      </c>
      <c r="G32" s="179">
        <v>197.4802</v>
      </c>
      <c r="H32" s="179">
        <v>9603.8782699999992</v>
      </c>
      <c r="I32" s="270">
        <v>0</v>
      </c>
      <c r="J32" s="157"/>
      <c r="K32" s="258">
        <v>6</v>
      </c>
    </row>
    <row r="33" spans="1:11" s="242" customFormat="1" ht="14.4" x14ac:dyDescent="0.3">
      <c r="A33" s="157"/>
      <c r="B33" s="279">
        <v>1988</v>
      </c>
      <c r="C33" s="179">
        <v>107.42895</v>
      </c>
      <c r="D33" s="179">
        <v>4148.5240100000001</v>
      </c>
      <c r="E33" s="179">
        <v>808.84518000000003</v>
      </c>
      <c r="F33" s="179">
        <v>48.486190000000001</v>
      </c>
      <c r="G33" s="179">
        <v>190.43815000000001</v>
      </c>
      <c r="H33" s="179">
        <v>9789.4605100000008</v>
      </c>
      <c r="I33" s="270">
        <v>0</v>
      </c>
      <c r="J33" s="157"/>
      <c r="K33" s="258">
        <v>1</v>
      </c>
    </row>
    <row r="34" spans="1:11" s="242" customFormat="1" ht="14.4" x14ac:dyDescent="0.3">
      <c r="A34" s="157"/>
      <c r="B34" s="279">
        <v>1989</v>
      </c>
      <c r="C34" s="179">
        <v>95.284840000000003</v>
      </c>
      <c r="D34" s="179">
        <v>4114.9970000000003</v>
      </c>
      <c r="E34" s="179">
        <v>749.54810999999995</v>
      </c>
      <c r="F34" s="179">
        <v>53.418469999999999</v>
      </c>
      <c r="G34" s="179">
        <v>195.33023</v>
      </c>
      <c r="H34" s="179">
        <v>9602.2612599999993</v>
      </c>
      <c r="I34" s="270">
        <v>0</v>
      </c>
      <c r="J34" s="157"/>
      <c r="K34" s="258">
        <v>0</v>
      </c>
    </row>
    <row r="35" spans="1:11" s="242" customFormat="1" ht="14.4" x14ac:dyDescent="0.3">
      <c r="A35" s="157"/>
      <c r="B35" s="279">
        <v>1990</v>
      </c>
      <c r="C35" s="179">
        <v>110.92034</v>
      </c>
      <c r="D35" s="179">
        <v>3992.8210899999999</v>
      </c>
      <c r="E35" s="179">
        <v>707.74450999999999</v>
      </c>
      <c r="F35" s="179">
        <v>66.635289999999998</v>
      </c>
      <c r="G35" s="179">
        <v>201.00962999999999</v>
      </c>
      <c r="H35" s="179">
        <v>9630.0198600000003</v>
      </c>
      <c r="I35" s="270">
        <v>0</v>
      </c>
      <c r="J35" s="157"/>
      <c r="K35" s="258">
        <v>3</v>
      </c>
    </row>
    <row r="36" spans="1:11" s="242" customFormat="1" ht="14.4" x14ac:dyDescent="0.3">
      <c r="A36" s="157"/>
      <c r="B36" s="279">
        <v>1991</v>
      </c>
      <c r="C36" s="179">
        <v>108.04137</v>
      </c>
      <c r="D36" s="179">
        <v>3856.3044799999998</v>
      </c>
      <c r="E36" s="179">
        <v>614.84973000000002</v>
      </c>
      <c r="F36" s="179">
        <v>47.783000000000001</v>
      </c>
      <c r="G36" s="179">
        <v>179.82629</v>
      </c>
      <c r="H36" s="179">
        <v>9686.6604800000005</v>
      </c>
      <c r="I36" s="270">
        <v>0</v>
      </c>
      <c r="J36" s="157"/>
      <c r="K36" s="258">
        <v>13</v>
      </c>
    </row>
    <row r="37" spans="1:11" s="242" customFormat="1" ht="14.4" x14ac:dyDescent="0.3">
      <c r="A37" s="157"/>
      <c r="B37" s="279">
        <v>1992</v>
      </c>
      <c r="C37" s="179">
        <v>75.384739999999994</v>
      </c>
      <c r="D37" s="179">
        <v>4339.3214200000002</v>
      </c>
      <c r="E37" s="179">
        <v>864.24222999999995</v>
      </c>
      <c r="F37" s="179">
        <v>35.143450000000001</v>
      </c>
      <c r="G37" s="179">
        <v>183.3389</v>
      </c>
      <c r="H37" s="179">
        <v>10099.506460000001</v>
      </c>
      <c r="I37" s="270">
        <v>0</v>
      </c>
      <c r="J37" s="157"/>
      <c r="K37" s="258">
        <v>13</v>
      </c>
    </row>
    <row r="38" spans="1:11" s="242" customFormat="1" ht="14.4" x14ac:dyDescent="0.3">
      <c r="A38" s="157"/>
      <c r="B38" s="279">
        <v>1993</v>
      </c>
      <c r="C38" s="179">
        <v>63.697490000000002</v>
      </c>
      <c r="D38" s="179">
        <v>4456.8921499999997</v>
      </c>
      <c r="E38" s="179">
        <v>901.1567</v>
      </c>
      <c r="F38" s="179">
        <v>42.918259999999997</v>
      </c>
      <c r="G38" s="179">
        <v>186.68664999999999</v>
      </c>
      <c r="H38" s="179">
        <v>10420.603569999999</v>
      </c>
      <c r="I38" s="270">
        <v>0</v>
      </c>
      <c r="J38" s="157"/>
      <c r="K38" s="258">
        <v>14</v>
      </c>
    </row>
    <row r="39" spans="1:11" s="242" customFormat="1" ht="14.4" x14ac:dyDescent="0.3">
      <c r="A39" s="157"/>
      <c r="B39" s="279">
        <v>1994</v>
      </c>
      <c r="C39" s="179">
        <v>74.670919999999995</v>
      </c>
      <c r="D39" s="179">
        <v>5100.0581199999997</v>
      </c>
      <c r="E39" s="179">
        <v>855.48860000000002</v>
      </c>
      <c r="F39" s="179">
        <v>57.84619</v>
      </c>
      <c r="G39" s="179">
        <v>195.12499</v>
      </c>
      <c r="H39" s="179">
        <v>10478.55653</v>
      </c>
      <c r="I39" s="270">
        <v>0</v>
      </c>
      <c r="J39" s="157"/>
      <c r="K39" s="258">
        <v>0</v>
      </c>
    </row>
    <row r="40" spans="1:11" s="242" customFormat="1" ht="14.4" x14ac:dyDescent="0.3">
      <c r="A40" s="157"/>
      <c r="B40" s="279">
        <v>1995</v>
      </c>
      <c r="C40" s="179">
        <v>78.114379999999997</v>
      </c>
      <c r="D40" s="179">
        <v>5389.6489099999999</v>
      </c>
      <c r="E40" s="179">
        <v>1051.7735600000001</v>
      </c>
      <c r="F40" s="179">
        <v>27.792760000000001</v>
      </c>
      <c r="G40" s="179">
        <v>191.77387999999999</v>
      </c>
      <c r="H40" s="179">
        <v>10669.409509999999</v>
      </c>
      <c r="I40" s="270">
        <v>0</v>
      </c>
      <c r="J40" s="157"/>
      <c r="K40" s="258">
        <v>16</v>
      </c>
    </row>
    <row r="41" spans="1:11" s="242" customFormat="1" ht="14.4" x14ac:dyDescent="0.3">
      <c r="A41" s="157"/>
      <c r="B41" s="279">
        <v>1996</v>
      </c>
      <c r="C41" s="179">
        <v>99.187309999999997</v>
      </c>
      <c r="D41" s="179">
        <v>4885.6586600000001</v>
      </c>
      <c r="E41" s="179">
        <v>998.69278999999995</v>
      </c>
      <c r="F41" s="179">
        <v>15.526070000000001</v>
      </c>
      <c r="G41" s="179">
        <v>186.11466999999999</v>
      </c>
      <c r="H41" s="179">
        <v>11070.3835</v>
      </c>
      <c r="I41" s="270">
        <v>0</v>
      </c>
      <c r="J41" s="157"/>
      <c r="K41" s="258">
        <v>0</v>
      </c>
    </row>
    <row r="42" spans="1:11" s="242" customFormat="1" ht="14.4" x14ac:dyDescent="0.3">
      <c r="A42" s="157"/>
      <c r="B42" s="279">
        <v>1997</v>
      </c>
      <c r="C42" s="179">
        <v>71.036109999999994</v>
      </c>
      <c r="D42" s="179">
        <v>5718.3825900000002</v>
      </c>
      <c r="E42" s="179">
        <v>792.58982000000003</v>
      </c>
      <c r="F42" s="179">
        <v>8.0752400000000009</v>
      </c>
      <c r="G42" s="179">
        <v>196.60876999999999</v>
      </c>
      <c r="H42" s="179">
        <v>10782.08806</v>
      </c>
      <c r="I42" s="270">
        <v>0</v>
      </c>
      <c r="J42" s="157"/>
      <c r="K42" s="258">
        <v>0</v>
      </c>
    </row>
    <row r="43" spans="1:11" s="242" customFormat="1" ht="14.4" x14ac:dyDescent="0.3">
      <c r="A43" s="157"/>
      <c r="B43" s="279">
        <v>1998</v>
      </c>
      <c r="C43" s="179">
        <v>102.42221000000001</v>
      </c>
      <c r="D43" s="179">
        <v>5350.1470399999998</v>
      </c>
      <c r="E43" s="179">
        <v>797.76093000000003</v>
      </c>
      <c r="F43" s="179">
        <v>62.399619999999999</v>
      </c>
      <c r="G43" s="179">
        <v>205.82096999999999</v>
      </c>
      <c r="H43" s="179">
        <v>11145.155339999999</v>
      </c>
      <c r="I43" s="270">
        <v>0</v>
      </c>
      <c r="J43" s="157"/>
      <c r="K43" s="258">
        <v>10</v>
      </c>
    </row>
    <row r="44" spans="1:11" s="242" customFormat="1" ht="14.4" x14ac:dyDescent="0.3">
      <c r="A44" s="157"/>
      <c r="B44" s="279">
        <v>1999</v>
      </c>
      <c r="C44" s="179">
        <v>121.30054</v>
      </c>
      <c r="D44" s="179">
        <v>5535.57798</v>
      </c>
      <c r="E44" s="179">
        <v>835.80107999999996</v>
      </c>
      <c r="F44" s="179">
        <v>12.272</v>
      </c>
      <c r="G44" s="179">
        <v>207.97429</v>
      </c>
      <c r="H44" s="179">
        <v>11334.273020000001</v>
      </c>
      <c r="I44" s="270">
        <v>0</v>
      </c>
      <c r="J44" s="157"/>
      <c r="K44" s="258">
        <v>11</v>
      </c>
    </row>
    <row r="45" spans="1:11" s="242" customFormat="1" ht="14.4" x14ac:dyDescent="0.3">
      <c r="A45" s="157"/>
      <c r="B45" s="279">
        <v>2000</v>
      </c>
      <c r="C45" s="179">
        <v>134</v>
      </c>
      <c r="D45" s="179">
        <v>5812</v>
      </c>
      <c r="E45" s="179">
        <v>747</v>
      </c>
      <c r="F45" s="179">
        <v>11</v>
      </c>
      <c r="G45" s="179">
        <v>205</v>
      </c>
      <c r="H45" s="179">
        <v>11139</v>
      </c>
      <c r="I45" s="270">
        <v>0</v>
      </c>
      <c r="J45" s="157"/>
      <c r="K45" s="258">
        <v>13</v>
      </c>
    </row>
    <row r="46" spans="1:11" s="242" customFormat="1" ht="14.4" x14ac:dyDescent="0.3">
      <c r="A46" s="157"/>
      <c r="B46" s="279">
        <v>2001</v>
      </c>
      <c r="C46" s="179">
        <v>109</v>
      </c>
      <c r="D46" s="179">
        <v>6200</v>
      </c>
      <c r="E46" s="179">
        <v>756</v>
      </c>
      <c r="F46" s="179">
        <v>20</v>
      </c>
      <c r="G46" s="179">
        <v>188</v>
      </c>
      <c r="H46" s="179">
        <v>11079</v>
      </c>
      <c r="I46" s="270">
        <v>0</v>
      </c>
      <c r="J46" s="157"/>
      <c r="K46" s="258">
        <v>34</v>
      </c>
    </row>
    <row r="47" spans="1:11" s="242" customFormat="1" ht="14.4" x14ac:dyDescent="0.3">
      <c r="A47" s="157"/>
      <c r="B47" s="279">
        <v>2002</v>
      </c>
      <c r="C47" s="179">
        <v>115</v>
      </c>
      <c r="D47" s="179">
        <v>6018</v>
      </c>
      <c r="E47" s="179">
        <v>768</v>
      </c>
      <c r="F47" s="179">
        <v>11</v>
      </c>
      <c r="G47" s="179">
        <v>185</v>
      </c>
      <c r="H47" s="179">
        <v>11290</v>
      </c>
      <c r="I47" s="270">
        <v>0</v>
      </c>
      <c r="J47" s="157"/>
      <c r="K47" s="258">
        <v>34</v>
      </c>
    </row>
    <row r="48" spans="1:11" s="242" customFormat="1" ht="14.4" x14ac:dyDescent="0.3">
      <c r="A48" s="157"/>
      <c r="B48" s="279">
        <v>2003</v>
      </c>
      <c r="C48" s="179">
        <v>101</v>
      </c>
      <c r="D48" s="179">
        <v>5050</v>
      </c>
      <c r="E48" s="179">
        <v>832</v>
      </c>
      <c r="F48" s="179">
        <v>13</v>
      </c>
      <c r="G48" s="179">
        <v>171</v>
      </c>
      <c r="H48" s="179">
        <v>11246</v>
      </c>
      <c r="I48" s="270">
        <v>0</v>
      </c>
      <c r="J48" s="157"/>
      <c r="K48" s="258">
        <v>29</v>
      </c>
    </row>
    <row r="49" spans="1:11" s="242" customFormat="1" ht="14.4" x14ac:dyDescent="0.3">
      <c r="A49" s="157"/>
      <c r="B49" s="279">
        <v>2004</v>
      </c>
      <c r="C49" s="179">
        <v>42</v>
      </c>
      <c r="D49" s="179">
        <v>6237</v>
      </c>
      <c r="E49" s="179">
        <v>1008</v>
      </c>
      <c r="F49" s="179">
        <v>26</v>
      </c>
      <c r="G49" s="179">
        <v>174</v>
      </c>
      <c r="H49" s="179">
        <v>11295</v>
      </c>
      <c r="I49" s="270">
        <v>0</v>
      </c>
      <c r="J49" s="157"/>
      <c r="K49" s="258">
        <v>36</v>
      </c>
    </row>
    <row r="50" spans="1:11" s="242" customFormat="1" ht="14.4" x14ac:dyDescent="0.3">
      <c r="A50" s="157"/>
      <c r="B50" s="279">
        <v>2005</v>
      </c>
      <c r="C50" s="179">
        <v>47</v>
      </c>
      <c r="D50" s="179">
        <v>7597</v>
      </c>
      <c r="E50" s="179">
        <v>1112</v>
      </c>
      <c r="F50" s="179">
        <v>22</v>
      </c>
      <c r="G50" s="179">
        <v>173</v>
      </c>
      <c r="H50" s="179">
        <v>11117</v>
      </c>
      <c r="I50" s="270">
        <v>0</v>
      </c>
      <c r="J50" s="157"/>
      <c r="K50" s="258">
        <v>246</v>
      </c>
    </row>
    <row r="51" spans="1:11" s="242" customFormat="1" ht="14.4" x14ac:dyDescent="0.3">
      <c r="A51" s="157"/>
      <c r="B51" s="279">
        <v>2006</v>
      </c>
      <c r="C51" s="179">
        <v>87</v>
      </c>
      <c r="D51" s="179">
        <v>8122</v>
      </c>
      <c r="E51" s="179">
        <v>1045</v>
      </c>
      <c r="F51" s="179">
        <v>18</v>
      </c>
      <c r="G51" s="179">
        <v>168</v>
      </c>
      <c r="H51" s="179">
        <v>11251</v>
      </c>
      <c r="I51" s="270">
        <v>30</v>
      </c>
      <c r="J51" s="157"/>
      <c r="K51" s="258">
        <v>293</v>
      </c>
    </row>
    <row r="52" spans="1:11" s="242" customFormat="1" ht="14.4" x14ac:dyDescent="0.3">
      <c r="A52" s="157"/>
      <c r="B52" s="279">
        <v>2007</v>
      </c>
      <c r="C52" s="179">
        <v>69</v>
      </c>
      <c r="D52" s="179">
        <v>9013</v>
      </c>
      <c r="E52" s="179">
        <v>1026</v>
      </c>
      <c r="F52" s="179">
        <v>12</v>
      </c>
      <c r="G52" s="179">
        <v>174</v>
      </c>
      <c r="H52" s="179">
        <v>11563</v>
      </c>
      <c r="I52" s="270">
        <v>0</v>
      </c>
      <c r="J52" s="157"/>
      <c r="K52" s="258">
        <v>503</v>
      </c>
    </row>
    <row r="53" spans="1:11" s="242" customFormat="1" ht="14.4" x14ac:dyDescent="0.3">
      <c r="A53" s="157"/>
      <c r="B53" s="279">
        <v>2008</v>
      </c>
      <c r="C53" s="179">
        <v>90</v>
      </c>
      <c r="D53" s="179">
        <v>8055</v>
      </c>
      <c r="E53" s="179">
        <v>832</v>
      </c>
      <c r="F53" s="179">
        <v>35</v>
      </c>
      <c r="G53" s="179">
        <v>161</v>
      </c>
      <c r="H53" s="179">
        <v>11250</v>
      </c>
      <c r="I53" s="270">
        <v>0</v>
      </c>
      <c r="J53" s="157"/>
      <c r="K53" s="258">
        <v>639</v>
      </c>
    </row>
    <row r="54" spans="1:11" s="242" customFormat="1" ht="14.4" x14ac:dyDescent="0.3">
      <c r="A54" s="157"/>
      <c r="B54" s="279">
        <v>2009</v>
      </c>
      <c r="C54" s="179">
        <v>75</v>
      </c>
      <c r="D54" s="179">
        <v>7454</v>
      </c>
      <c r="E54" s="179">
        <v>792</v>
      </c>
      <c r="F54" s="179">
        <v>10</v>
      </c>
      <c r="G54" s="179">
        <v>145</v>
      </c>
      <c r="H54" s="179">
        <v>11471</v>
      </c>
      <c r="I54" s="270">
        <v>0</v>
      </c>
      <c r="J54" s="157"/>
      <c r="K54" s="258">
        <v>739</v>
      </c>
    </row>
    <row r="55" spans="1:11" s="242" customFormat="1" ht="14.4" x14ac:dyDescent="0.3">
      <c r="A55" s="157"/>
      <c r="B55" s="279">
        <v>2010</v>
      </c>
      <c r="C55" s="179">
        <v>47</v>
      </c>
      <c r="D55" s="179">
        <v>7475</v>
      </c>
      <c r="E55" s="179">
        <v>928</v>
      </c>
      <c r="F55" s="179">
        <v>13</v>
      </c>
      <c r="G55" s="179">
        <v>129</v>
      </c>
      <c r="H55" s="179">
        <v>11596</v>
      </c>
      <c r="I55" s="270">
        <v>0</v>
      </c>
      <c r="J55" s="157"/>
      <c r="K55" s="258">
        <v>681</v>
      </c>
    </row>
    <row r="56" spans="1:11" s="242" customFormat="1" ht="14.4" x14ac:dyDescent="0.3">
      <c r="A56" s="157"/>
      <c r="B56" s="279">
        <v>2011</v>
      </c>
      <c r="C56" s="179">
        <v>44</v>
      </c>
      <c r="D56" s="179">
        <v>7931</v>
      </c>
      <c r="E56" s="179">
        <v>919</v>
      </c>
      <c r="F56" s="179">
        <v>12</v>
      </c>
      <c r="G56" s="179">
        <v>127</v>
      </c>
      <c r="H56" s="179">
        <v>11424</v>
      </c>
      <c r="I56" s="270">
        <v>0</v>
      </c>
      <c r="J56" s="157"/>
      <c r="K56" s="258">
        <v>864</v>
      </c>
    </row>
    <row r="57" spans="1:11" s="242" customFormat="1" ht="14.4" x14ac:dyDescent="0.3">
      <c r="A57" s="157"/>
      <c r="B57" s="279">
        <v>2012</v>
      </c>
      <c r="C57" s="179">
        <v>41</v>
      </c>
      <c r="D57" s="179">
        <v>7247</v>
      </c>
      <c r="E57" s="179">
        <v>936</v>
      </c>
      <c r="F57" s="179">
        <v>11</v>
      </c>
      <c r="G57" s="179">
        <v>115</v>
      </c>
      <c r="H57" s="179">
        <v>11598</v>
      </c>
      <c r="I57" s="270">
        <v>0</v>
      </c>
      <c r="J57" s="157"/>
      <c r="K57" s="258">
        <v>954</v>
      </c>
    </row>
    <row r="58" spans="1:11" s="242" customFormat="1" ht="14.4" x14ac:dyDescent="0.3">
      <c r="A58" s="157"/>
      <c r="B58" s="279">
        <v>2013</v>
      </c>
      <c r="C58" s="179">
        <v>37</v>
      </c>
      <c r="D58" s="179">
        <v>7754</v>
      </c>
      <c r="E58" s="179">
        <v>875</v>
      </c>
      <c r="F58" s="179">
        <v>6</v>
      </c>
      <c r="G58" s="179">
        <v>123</v>
      </c>
      <c r="H58" s="179">
        <v>11839</v>
      </c>
      <c r="I58" s="270">
        <v>0</v>
      </c>
      <c r="J58" s="157"/>
      <c r="K58" s="258">
        <v>1009</v>
      </c>
    </row>
    <row r="59" spans="1:11" s="242" customFormat="1" ht="14.4" x14ac:dyDescent="0.3">
      <c r="A59" s="157"/>
      <c r="B59" s="279">
        <v>2014</v>
      </c>
      <c r="C59" s="179">
        <v>55</v>
      </c>
      <c r="D59" s="179">
        <v>7209</v>
      </c>
      <c r="E59" s="179">
        <v>974</v>
      </c>
      <c r="F59" s="179">
        <v>3</v>
      </c>
      <c r="G59" s="179">
        <v>122</v>
      </c>
      <c r="H59" s="179">
        <v>11981</v>
      </c>
      <c r="I59" s="270">
        <v>0</v>
      </c>
      <c r="J59" s="157"/>
      <c r="K59" s="258">
        <v>1003</v>
      </c>
    </row>
    <row r="60" spans="1:11" s="242" customFormat="1" ht="14.4" x14ac:dyDescent="0.3">
      <c r="A60" s="157"/>
      <c r="B60" s="279">
        <v>2015</v>
      </c>
      <c r="C60" s="179">
        <v>41</v>
      </c>
      <c r="D60" s="179">
        <v>6666</v>
      </c>
      <c r="E60" s="179">
        <v>953</v>
      </c>
      <c r="F60" s="179">
        <v>4</v>
      </c>
      <c r="G60" s="179">
        <v>129</v>
      </c>
      <c r="H60" s="179">
        <v>12276</v>
      </c>
      <c r="I60" s="270">
        <v>0</v>
      </c>
      <c r="J60" s="157"/>
      <c r="K60" s="258">
        <v>1221</v>
      </c>
    </row>
    <row r="61" spans="1:11" s="242" customFormat="1" ht="14.4" x14ac:dyDescent="0.3">
      <c r="A61" s="157"/>
      <c r="B61" s="279">
        <v>2016</v>
      </c>
      <c r="C61" s="179">
        <v>66</v>
      </c>
      <c r="D61" s="179">
        <v>7068</v>
      </c>
      <c r="E61" s="179">
        <v>952</v>
      </c>
      <c r="F61" s="179">
        <v>4</v>
      </c>
      <c r="G61" s="179">
        <v>124</v>
      </c>
      <c r="H61" s="179">
        <v>12488</v>
      </c>
      <c r="I61" s="270">
        <v>0</v>
      </c>
      <c r="J61" s="157"/>
      <c r="K61" s="258">
        <v>1292</v>
      </c>
    </row>
    <row r="62" spans="1:11" s="276" customFormat="1" ht="6" customHeight="1" x14ac:dyDescent="0.3">
      <c r="A62" s="285"/>
      <c r="B62" s="194"/>
      <c r="C62" s="292"/>
      <c r="D62" s="292"/>
      <c r="E62" s="292"/>
      <c r="F62" s="292"/>
      <c r="G62" s="292"/>
      <c r="H62" s="292"/>
      <c r="I62" s="292"/>
      <c r="J62" s="285"/>
      <c r="K62" s="261"/>
    </row>
    <row r="63" spans="1:11" s="264" customFormat="1" ht="13.5" customHeight="1" x14ac:dyDescent="0.3">
      <c r="A63" s="196" t="s">
        <v>102</v>
      </c>
      <c r="B63" s="293" t="s">
        <v>103</v>
      </c>
      <c r="C63" s="294"/>
      <c r="D63" s="263"/>
      <c r="E63" s="263"/>
      <c r="F63" s="263"/>
      <c r="G63" s="263"/>
      <c r="H63" s="263"/>
      <c r="I63" s="263"/>
      <c r="J63" s="196"/>
    </row>
    <row r="64" spans="1:11" s="264" customFormat="1" ht="13.5" customHeight="1" x14ac:dyDescent="0.3">
      <c r="A64" s="295">
        <v>1</v>
      </c>
      <c r="B64" s="196" t="s">
        <v>104</v>
      </c>
      <c r="C64" s="263"/>
      <c r="D64" s="263"/>
      <c r="E64" s="263"/>
      <c r="F64" s="263"/>
      <c r="G64" s="263"/>
      <c r="H64" s="263"/>
      <c r="I64" s="263"/>
      <c r="J64" s="196"/>
      <c r="K64" s="197"/>
    </row>
    <row r="65" spans="1:222" s="264" customFormat="1" ht="13.5" customHeight="1" x14ac:dyDescent="0.3">
      <c r="A65" s="295">
        <v>2</v>
      </c>
      <c r="B65" s="293" t="s">
        <v>105</v>
      </c>
      <c r="C65" s="296"/>
      <c r="D65" s="296"/>
      <c r="E65" s="296"/>
      <c r="F65" s="294"/>
      <c r="G65" s="294"/>
      <c r="H65" s="263"/>
      <c r="I65" s="263"/>
      <c r="J65" s="196"/>
      <c r="K65" s="197"/>
    </row>
    <row r="66" spans="1:222" s="264" customFormat="1" ht="13.5" customHeight="1" x14ac:dyDescent="0.3">
      <c r="A66" s="295">
        <v>3</v>
      </c>
      <c r="B66" s="196" t="s">
        <v>106</v>
      </c>
      <c r="C66" s="263"/>
      <c r="D66" s="263"/>
      <c r="E66" s="263"/>
      <c r="F66" s="263"/>
      <c r="G66" s="263"/>
      <c r="H66" s="263"/>
      <c r="I66" s="263"/>
      <c r="J66" s="196"/>
      <c r="K66" s="197"/>
    </row>
    <row r="67" spans="1:222" s="197" customFormat="1" ht="25.5" customHeight="1" x14ac:dyDescent="0.3">
      <c r="A67" s="295">
        <v>4</v>
      </c>
      <c r="B67" s="561" t="s">
        <v>95</v>
      </c>
      <c r="C67" s="555"/>
      <c r="D67" s="555"/>
      <c r="E67" s="555"/>
      <c r="F67" s="555"/>
      <c r="G67" s="555"/>
      <c r="H67" s="555"/>
      <c r="I67" s="555"/>
      <c r="J67" s="555"/>
      <c r="K67" s="158"/>
    </row>
    <row r="68" spans="1:222" s="264" customFormat="1" ht="14.25" customHeight="1" x14ac:dyDescent="0.3">
      <c r="A68" s="295">
        <v>5</v>
      </c>
      <c r="B68" s="293" t="s">
        <v>107</v>
      </c>
      <c r="C68" s="294"/>
      <c r="D68" s="294"/>
      <c r="E68" s="294"/>
      <c r="F68" s="294"/>
      <c r="G68" s="294"/>
      <c r="H68" s="294"/>
      <c r="I68" s="294"/>
      <c r="J68" s="196"/>
      <c r="K68" s="158"/>
    </row>
    <row r="69" spans="1:222" s="264" customFormat="1" ht="13.5" customHeight="1" x14ac:dyDescent="0.3">
      <c r="A69" s="295">
        <v>6</v>
      </c>
      <c r="B69" s="196" t="s">
        <v>108</v>
      </c>
      <c r="C69" s="263"/>
      <c r="D69" s="263"/>
      <c r="E69" s="263"/>
      <c r="F69" s="263"/>
      <c r="G69" s="263"/>
      <c r="H69" s="263"/>
      <c r="I69" s="263"/>
      <c r="J69" s="196"/>
      <c r="K69" s="158"/>
    </row>
    <row r="70" spans="1:222" s="281" customFormat="1" ht="72" customHeight="1" x14ac:dyDescent="0.3">
      <c r="A70" s="541" t="s">
        <v>94</v>
      </c>
      <c r="B70" s="555"/>
      <c r="C70" s="555"/>
      <c r="D70" s="555"/>
      <c r="E70" s="555"/>
      <c r="F70" s="555"/>
      <c r="G70" s="555"/>
      <c r="H70" s="555"/>
      <c r="I70" s="555"/>
      <c r="J70" s="557"/>
      <c r="K70" s="158"/>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7"/>
      <c r="AJ70" s="197"/>
      <c r="AK70" s="197"/>
      <c r="AL70" s="197"/>
      <c r="AM70" s="197"/>
      <c r="AN70" s="197"/>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197"/>
      <c r="BK70" s="197"/>
      <c r="BL70" s="197"/>
      <c r="BM70" s="197"/>
      <c r="BN70" s="197"/>
      <c r="BO70" s="197"/>
      <c r="BP70" s="197"/>
      <c r="BQ70" s="197"/>
      <c r="BR70" s="197"/>
      <c r="BS70" s="197"/>
      <c r="BT70" s="197"/>
      <c r="BU70" s="197"/>
      <c r="BV70" s="197"/>
      <c r="BW70" s="197"/>
      <c r="BX70" s="197"/>
      <c r="BY70" s="197"/>
      <c r="BZ70" s="197"/>
      <c r="CA70" s="197"/>
      <c r="CB70" s="197"/>
      <c r="CC70" s="197"/>
      <c r="CD70" s="197"/>
      <c r="CE70" s="197"/>
      <c r="CF70" s="197"/>
      <c r="CG70" s="197"/>
      <c r="CH70" s="197"/>
      <c r="CI70" s="197"/>
      <c r="CJ70" s="197"/>
      <c r="CK70" s="197"/>
      <c r="CL70" s="197"/>
      <c r="CM70" s="197"/>
      <c r="CN70" s="197"/>
      <c r="CO70" s="197"/>
      <c r="CP70" s="197"/>
      <c r="CQ70" s="197"/>
      <c r="CR70" s="197"/>
      <c r="CS70" s="197"/>
      <c r="CT70" s="197"/>
      <c r="CU70" s="197"/>
      <c r="CV70" s="197"/>
      <c r="CW70" s="197"/>
      <c r="CX70" s="197"/>
      <c r="CY70" s="197"/>
      <c r="CZ70" s="197"/>
      <c r="DA70" s="197"/>
      <c r="DB70" s="197"/>
      <c r="DC70" s="197"/>
      <c r="DD70" s="197"/>
      <c r="DE70" s="197"/>
      <c r="DF70" s="197"/>
      <c r="DG70" s="197"/>
      <c r="DH70" s="197"/>
      <c r="DI70" s="197"/>
      <c r="DJ70" s="197"/>
      <c r="DK70" s="197"/>
      <c r="DL70" s="197"/>
      <c r="DM70" s="197"/>
      <c r="DN70" s="197"/>
      <c r="DO70" s="197"/>
      <c r="DP70" s="197"/>
      <c r="DQ70" s="197"/>
      <c r="DR70" s="197"/>
      <c r="DS70" s="197"/>
      <c r="DT70" s="197"/>
      <c r="DU70" s="197"/>
      <c r="DV70" s="197"/>
      <c r="DW70" s="197"/>
      <c r="DX70" s="197"/>
      <c r="DY70" s="197"/>
      <c r="DZ70" s="197"/>
      <c r="EA70" s="197"/>
      <c r="EB70" s="197"/>
      <c r="EC70" s="197"/>
      <c r="ED70" s="197"/>
      <c r="EE70" s="197"/>
      <c r="EF70" s="197"/>
      <c r="EG70" s="197"/>
      <c r="EH70" s="197"/>
      <c r="EI70" s="197"/>
      <c r="EJ70" s="197"/>
      <c r="EK70" s="197"/>
      <c r="EL70" s="197"/>
      <c r="EM70" s="197"/>
      <c r="EN70" s="197"/>
      <c r="EO70" s="197"/>
      <c r="EP70" s="197"/>
      <c r="EQ70" s="197"/>
      <c r="ER70" s="197"/>
      <c r="ES70" s="197"/>
      <c r="ET70" s="197"/>
      <c r="EU70" s="197"/>
      <c r="EV70" s="197"/>
      <c r="EW70" s="197"/>
      <c r="EX70" s="197"/>
      <c r="EY70" s="197"/>
      <c r="EZ70" s="197"/>
      <c r="FA70" s="197"/>
      <c r="FB70" s="197"/>
      <c r="FC70" s="197"/>
      <c r="FD70" s="197"/>
      <c r="FE70" s="197"/>
      <c r="FF70" s="197"/>
      <c r="FG70" s="197"/>
      <c r="FH70" s="197"/>
      <c r="FI70" s="197"/>
      <c r="FJ70" s="197"/>
      <c r="FK70" s="197"/>
      <c r="FL70" s="197"/>
      <c r="FM70" s="197"/>
      <c r="FN70" s="197"/>
      <c r="FO70" s="197"/>
      <c r="FP70" s="197"/>
      <c r="FQ70" s="197"/>
      <c r="FR70" s="197"/>
      <c r="FS70" s="197"/>
      <c r="FT70" s="197"/>
      <c r="FU70" s="197"/>
      <c r="FV70" s="197"/>
      <c r="FW70" s="197"/>
      <c r="FX70" s="197"/>
      <c r="FY70" s="197"/>
      <c r="FZ70" s="197"/>
      <c r="GA70" s="197"/>
      <c r="GB70" s="197"/>
      <c r="GC70" s="197"/>
      <c r="GD70" s="197"/>
      <c r="GE70" s="197"/>
      <c r="GF70" s="197"/>
      <c r="GG70" s="197"/>
      <c r="GH70" s="197"/>
      <c r="GI70" s="197"/>
      <c r="GJ70" s="197"/>
      <c r="GK70" s="197"/>
      <c r="GL70" s="197"/>
      <c r="GM70" s="197"/>
      <c r="GN70" s="197"/>
      <c r="GO70" s="197"/>
      <c r="GP70" s="197"/>
      <c r="GQ70" s="197"/>
      <c r="GR70" s="197"/>
      <c r="GS70" s="197"/>
      <c r="GT70" s="197"/>
      <c r="GU70" s="197"/>
      <c r="GV70" s="197"/>
      <c r="GW70" s="197"/>
      <c r="GX70" s="197"/>
      <c r="GY70" s="197"/>
      <c r="GZ70" s="197"/>
      <c r="HA70" s="197"/>
      <c r="HB70" s="197"/>
      <c r="HC70" s="197"/>
      <c r="HD70" s="197"/>
      <c r="HE70" s="197"/>
      <c r="HF70" s="197"/>
      <c r="HG70" s="197"/>
      <c r="HH70" s="197"/>
      <c r="HI70" s="197"/>
      <c r="HJ70" s="197"/>
      <c r="HK70" s="197"/>
      <c r="HL70" s="197"/>
      <c r="HM70" s="197"/>
      <c r="HN70" s="197"/>
    </row>
    <row r="71" spans="1:222" s="281" customFormat="1" ht="8.25" customHeight="1" x14ac:dyDescent="0.2">
      <c r="B71" s="266"/>
      <c r="C71" s="267"/>
      <c r="D71" s="267"/>
      <c r="E71" s="267"/>
      <c r="F71" s="267"/>
      <c r="G71" s="267"/>
      <c r="H71" s="267"/>
      <c r="I71" s="267"/>
      <c r="J71" s="268"/>
      <c r="K71" s="158"/>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97"/>
      <c r="AI71" s="197"/>
      <c r="AJ71" s="197"/>
      <c r="AK71" s="197"/>
      <c r="AL71" s="197"/>
      <c r="AM71" s="197"/>
      <c r="AN71" s="197"/>
      <c r="AO71" s="197"/>
      <c r="AP71" s="197"/>
      <c r="AQ71" s="197"/>
      <c r="AR71" s="197"/>
      <c r="AS71" s="197"/>
      <c r="AT71" s="197"/>
      <c r="AU71" s="197"/>
      <c r="AV71" s="197"/>
      <c r="AW71" s="197"/>
      <c r="AX71" s="197"/>
      <c r="AY71" s="197"/>
      <c r="AZ71" s="197"/>
      <c r="BA71" s="197"/>
      <c r="BB71" s="197"/>
      <c r="BC71" s="197"/>
      <c r="BD71" s="197"/>
      <c r="BE71" s="197"/>
      <c r="BF71" s="197"/>
      <c r="BG71" s="197"/>
      <c r="BH71" s="197"/>
      <c r="BI71" s="197"/>
      <c r="BJ71" s="197"/>
      <c r="BK71" s="197"/>
      <c r="BL71" s="197"/>
      <c r="BM71" s="197"/>
      <c r="BN71" s="197"/>
      <c r="BO71" s="197"/>
      <c r="BP71" s="197"/>
      <c r="BQ71" s="197"/>
      <c r="BR71" s="197"/>
      <c r="BS71" s="197"/>
      <c r="BT71" s="197"/>
      <c r="BU71" s="197"/>
      <c r="BV71" s="197"/>
      <c r="BW71" s="197"/>
      <c r="BX71" s="197"/>
      <c r="BY71" s="197"/>
      <c r="BZ71" s="197"/>
      <c r="CA71" s="197"/>
      <c r="CB71" s="197"/>
      <c r="CC71" s="197"/>
      <c r="CD71" s="197"/>
      <c r="CE71" s="197"/>
      <c r="CF71" s="197"/>
      <c r="CG71" s="197"/>
      <c r="CH71" s="197"/>
      <c r="CI71" s="197"/>
      <c r="CJ71" s="197"/>
      <c r="CK71" s="197"/>
      <c r="CL71" s="197"/>
      <c r="CM71" s="197"/>
      <c r="CN71" s="197"/>
      <c r="CO71" s="197"/>
      <c r="CP71" s="197"/>
      <c r="CQ71" s="197"/>
      <c r="CR71" s="197"/>
      <c r="CS71" s="197"/>
      <c r="CT71" s="197"/>
      <c r="CU71" s="197"/>
      <c r="CV71" s="197"/>
      <c r="CW71" s="197"/>
      <c r="CX71" s="197"/>
      <c r="CY71" s="197"/>
      <c r="CZ71" s="197"/>
      <c r="DA71" s="197"/>
      <c r="DB71" s="197"/>
      <c r="DC71" s="197"/>
      <c r="DD71" s="197"/>
      <c r="DE71" s="197"/>
      <c r="DF71" s="197"/>
      <c r="DG71" s="197"/>
      <c r="DH71" s="197"/>
      <c r="DI71" s="197"/>
      <c r="DJ71" s="197"/>
      <c r="DK71" s="197"/>
      <c r="DL71" s="197"/>
      <c r="DM71" s="197"/>
      <c r="DN71" s="197"/>
      <c r="DO71" s="197"/>
      <c r="DP71" s="197"/>
      <c r="DQ71" s="197"/>
      <c r="DR71" s="197"/>
      <c r="DS71" s="197"/>
      <c r="DT71" s="197"/>
      <c r="DU71" s="197"/>
      <c r="DV71" s="197"/>
      <c r="DW71" s="197"/>
      <c r="DX71" s="197"/>
      <c r="DY71" s="197"/>
      <c r="DZ71" s="197"/>
      <c r="EA71" s="197"/>
      <c r="EB71" s="197"/>
      <c r="EC71" s="197"/>
      <c r="ED71" s="197"/>
      <c r="EE71" s="197"/>
      <c r="EF71" s="197"/>
      <c r="EG71" s="197"/>
      <c r="EH71" s="197"/>
      <c r="EI71" s="197"/>
      <c r="EJ71" s="197"/>
      <c r="EK71" s="197"/>
      <c r="EL71" s="197"/>
      <c r="EM71" s="197"/>
      <c r="EN71" s="197"/>
      <c r="EO71" s="197"/>
      <c r="EP71" s="197"/>
      <c r="EQ71" s="197"/>
      <c r="ER71" s="197"/>
      <c r="ES71" s="197"/>
      <c r="ET71" s="197"/>
      <c r="EU71" s="197"/>
      <c r="EV71" s="197"/>
      <c r="EW71" s="197"/>
      <c r="EX71" s="197"/>
      <c r="EY71" s="197"/>
      <c r="EZ71" s="197"/>
      <c r="FA71" s="197"/>
      <c r="FB71" s="197"/>
      <c r="FC71" s="197"/>
      <c r="FD71" s="197"/>
      <c r="FE71" s="197"/>
      <c r="FF71" s="197"/>
      <c r="FG71" s="197"/>
      <c r="FH71" s="197"/>
      <c r="FI71" s="197"/>
      <c r="FJ71" s="197"/>
      <c r="FK71" s="197"/>
      <c r="FL71" s="197"/>
      <c r="FM71" s="197"/>
      <c r="FN71" s="197"/>
      <c r="FO71" s="197"/>
      <c r="FP71" s="197"/>
      <c r="FQ71" s="197"/>
      <c r="FR71" s="197"/>
      <c r="FS71" s="197"/>
      <c r="FT71" s="197"/>
      <c r="FU71" s="197"/>
      <c r="FV71" s="197"/>
      <c r="FW71" s="197"/>
      <c r="FX71" s="197"/>
      <c r="FY71" s="197"/>
      <c r="FZ71" s="197"/>
      <c r="GA71" s="197"/>
      <c r="GB71" s="197"/>
      <c r="GC71" s="197"/>
      <c r="GD71" s="197"/>
      <c r="GE71" s="197"/>
      <c r="GF71" s="197"/>
      <c r="GG71" s="197"/>
      <c r="GH71" s="197"/>
      <c r="GI71" s="197"/>
      <c r="GJ71" s="197"/>
      <c r="GK71" s="197"/>
      <c r="GL71" s="197"/>
      <c r="GM71" s="197"/>
      <c r="GN71" s="197"/>
      <c r="GO71" s="197"/>
      <c r="GP71" s="197"/>
      <c r="GQ71" s="197"/>
      <c r="GR71" s="197"/>
      <c r="GS71" s="197"/>
      <c r="GT71" s="197"/>
      <c r="GU71" s="197"/>
      <c r="GV71" s="197"/>
      <c r="GW71" s="197"/>
      <c r="GX71" s="197"/>
      <c r="GY71" s="197"/>
      <c r="GZ71" s="197"/>
      <c r="HA71" s="197"/>
      <c r="HB71" s="197"/>
      <c r="HC71" s="197"/>
      <c r="HD71" s="197"/>
      <c r="HE71" s="197"/>
      <c r="HF71" s="197"/>
      <c r="HG71" s="197"/>
      <c r="HH71" s="197"/>
      <c r="HI71" s="197"/>
      <c r="HJ71" s="197"/>
      <c r="HK71" s="197"/>
      <c r="HL71" s="197"/>
      <c r="HM71" s="197"/>
      <c r="HN71" s="197"/>
    </row>
    <row r="72" spans="1:222" s="281" customFormat="1" ht="36.75" customHeight="1" x14ac:dyDescent="0.3">
      <c r="A72" s="541" t="s">
        <v>233</v>
      </c>
      <c r="B72" s="555"/>
      <c r="C72" s="555"/>
      <c r="D72" s="555"/>
      <c r="E72" s="555"/>
      <c r="F72" s="555"/>
      <c r="G72" s="555"/>
      <c r="H72" s="555"/>
      <c r="I72" s="555"/>
      <c r="J72" s="557"/>
      <c r="K72" s="158"/>
      <c r="L72" s="197"/>
      <c r="M72" s="197"/>
      <c r="N72" s="197"/>
      <c r="O72" s="197"/>
      <c r="P72" s="197"/>
      <c r="Q72" s="197"/>
      <c r="R72" s="197"/>
      <c r="S72" s="197"/>
      <c r="T72" s="197"/>
      <c r="U72" s="197"/>
      <c r="V72" s="197"/>
      <c r="W72" s="197"/>
      <c r="X72" s="197"/>
      <c r="Y72" s="197"/>
      <c r="Z72" s="197"/>
      <c r="AA72" s="197"/>
      <c r="AB72" s="197"/>
      <c r="AC72" s="197"/>
      <c r="AD72" s="197"/>
      <c r="AE72" s="197"/>
      <c r="AF72" s="197"/>
      <c r="AG72" s="197"/>
      <c r="AH72" s="197"/>
      <c r="AI72" s="197"/>
      <c r="AJ72" s="197"/>
      <c r="AK72" s="197"/>
      <c r="AL72" s="197"/>
      <c r="AM72" s="197"/>
      <c r="AN72" s="197"/>
      <c r="AO72" s="197"/>
      <c r="AP72" s="197"/>
      <c r="AQ72" s="197"/>
      <c r="AR72" s="197"/>
      <c r="AS72" s="197"/>
      <c r="AT72" s="197"/>
      <c r="AU72" s="197"/>
      <c r="AV72" s="197"/>
      <c r="AW72" s="197"/>
      <c r="AX72" s="197"/>
      <c r="AY72" s="197"/>
      <c r="AZ72" s="197"/>
      <c r="BA72" s="197"/>
      <c r="BB72" s="197"/>
      <c r="BC72" s="197"/>
      <c r="BD72" s="197"/>
      <c r="BE72" s="197"/>
      <c r="BF72" s="197"/>
      <c r="BG72" s="197"/>
      <c r="BH72" s="197"/>
      <c r="BI72" s="197"/>
      <c r="BJ72" s="197"/>
      <c r="BK72" s="197"/>
      <c r="BL72" s="197"/>
      <c r="BM72" s="197"/>
      <c r="BN72" s="197"/>
      <c r="BO72" s="197"/>
      <c r="BP72" s="197"/>
      <c r="BQ72" s="197"/>
      <c r="BR72" s="197"/>
      <c r="BS72" s="197"/>
      <c r="BT72" s="197"/>
      <c r="BU72" s="197"/>
      <c r="BV72" s="197"/>
      <c r="BW72" s="197"/>
      <c r="BX72" s="197"/>
      <c r="BY72" s="197"/>
      <c r="BZ72" s="197"/>
      <c r="CA72" s="197"/>
      <c r="CB72" s="197"/>
      <c r="CC72" s="197"/>
      <c r="CD72" s="197"/>
      <c r="CE72" s="197"/>
      <c r="CF72" s="197"/>
      <c r="CG72" s="197"/>
      <c r="CH72" s="197"/>
      <c r="CI72" s="197"/>
      <c r="CJ72" s="197"/>
      <c r="CK72" s="197"/>
      <c r="CL72" s="197"/>
      <c r="CM72" s="197"/>
      <c r="CN72" s="197"/>
      <c r="CO72" s="197"/>
      <c r="CP72" s="197"/>
      <c r="CQ72" s="197"/>
      <c r="CR72" s="197"/>
      <c r="CS72" s="197"/>
      <c r="CT72" s="197"/>
      <c r="CU72" s="197"/>
      <c r="CV72" s="197"/>
      <c r="CW72" s="197"/>
      <c r="CX72" s="197"/>
      <c r="CY72" s="197"/>
      <c r="CZ72" s="197"/>
      <c r="DA72" s="197"/>
      <c r="DB72" s="197"/>
      <c r="DC72" s="197"/>
      <c r="DD72" s="197"/>
      <c r="DE72" s="197"/>
      <c r="DF72" s="197"/>
      <c r="DG72" s="197"/>
      <c r="DH72" s="197"/>
      <c r="DI72" s="197"/>
      <c r="DJ72" s="197"/>
      <c r="DK72" s="197"/>
      <c r="DL72" s="197"/>
      <c r="DM72" s="197"/>
      <c r="DN72" s="197"/>
      <c r="DO72" s="197"/>
      <c r="DP72" s="197"/>
      <c r="DQ72" s="197"/>
      <c r="DR72" s="197"/>
      <c r="DS72" s="197"/>
      <c r="DT72" s="197"/>
      <c r="DU72" s="197"/>
      <c r="DV72" s="197"/>
      <c r="DW72" s="197"/>
      <c r="DX72" s="197"/>
      <c r="DY72" s="197"/>
      <c r="DZ72" s="197"/>
      <c r="EA72" s="197"/>
      <c r="EB72" s="197"/>
      <c r="EC72" s="197"/>
      <c r="ED72" s="197"/>
      <c r="EE72" s="197"/>
      <c r="EF72" s="197"/>
      <c r="EG72" s="197"/>
      <c r="EH72" s="197"/>
      <c r="EI72" s="197"/>
      <c r="EJ72" s="197"/>
      <c r="EK72" s="197"/>
      <c r="EL72" s="197"/>
      <c r="EM72" s="197"/>
      <c r="EN72" s="197"/>
      <c r="EO72" s="197"/>
      <c r="EP72" s="197"/>
      <c r="EQ72" s="197"/>
      <c r="ER72" s="197"/>
      <c r="ES72" s="197"/>
      <c r="ET72" s="197"/>
      <c r="EU72" s="197"/>
      <c r="EV72" s="197"/>
      <c r="EW72" s="197"/>
      <c r="EX72" s="197"/>
      <c r="EY72" s="197"/>
      <c r="EZ72" s="197"/>
      <c r="FA72" s="197"/>
      <c r="FB72" s="197"/>
      <c r="FC72" s="197"/>
      <c r="FD72" s="197"/>
      <c r="FE72" s="197"/>
      <c r="FF72" s="197"/>
      <c r="FG72" s="197"/>
      <c r="FH72" s="197"/>
      <c r="FI72" s="197"/>
      <c r="FJ72" s="197"/>
      <c r="FK72" s="197"/>
      <c r="FL72" s="197"/>
      <c r="FM72" s="197"/>
      <c r="FN72" s="197"/>
      <c r="FO72" s="197"/>
      <c r="FP72" s="197"/>
      <c r="FQ72" s="197"/>
      <c r="FR72" s="197"/>
      <c r="FS72" s="197"/>
      <c r="FT72" s="197"/>
      <c r="FU72" s="197"/>
      <c r="FV72" s="197"/>
      <c r="FW72" s="197"/>
      <c r="FX72" s="197"/>
      <c r="FY72" s="197"/>
      <c r="FZ72" s="197"/>
      <c r="GA72" s="197"/>
      <c r="GB72" s="197"/>
      <c r="GC72" s="197"/>
      <c r="GD72" s="197"/>
      <c r="GE72" s="197"/>
      <c r="GF72" s="197"/>
      <c r="GG72" s="197"/>
      <c r="GH72" s="197"/>
      <c r="GI72" s="197"/>
      <c r="GJ72" s="197"/>
      <c r="GK72" s="197"/>
      <c r="GL72" s="197"/>
      <c r="GM72" s="197"/>
      <c r="GN72" s="197"/>
      <c r="GO72" s="197"/>
      <c r="GP72" s="197"/>
      <c r="GQ72" s="197"/>
      <c r="GR72" s="197"/>
      <c r="GS72" s="197"/>
      <c r="GT72" s="197"/>
      <c r="GU72" s="197"/>
      <c r="GV72" s="197"/>
      <c r="GW72" s="197"/>
      <c r="GX72" s="197"/>
      <c r="GY72" s="197"/>
      <c r="GZ72" s="197"/>
      <c r="HA72" s="197"/>
      <c r="HB72" s="197"/>
      <c r="HC72" s="197"/>
      <c r="HD72" s="197"/>
      <c r="HE72" s="197"/>
      <c r="HF72" s="197"/>
      <c r="HG72" s="197"/>
      <c r="HH72" s="197"/>
      <c r="HI72" s="197"/>
      <c r="HJ72" s="197"/>
      <c r="HK72" s="197"/>
      <c r="HL72" s="197"/>
      <c r="HM72" s="197"/>
      <c r="HN72" s="197"/>
    </row>
  </sheetData>
  <mergeCells count="4">
    <mergeCell ref="A1:J1"/>
    <mergeCell ref="B67:J67"/>
    <mergeCell ref="A70:J70"/>
    <mergeCell ref="A72:J7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70"/>
  <sheetViews>
    <sheetView workbookViewId="0">
      <pane ySplit="3" topLeftCell="A4" activePane="bottomLeft" state="frozen"/>
      <selection pane="bottomLeft"/>
    </sheetView>
  </sheetViews>
  <sheetFormatPr defaultRowHeight="13.8" x14ac:dyDescent="0.3"/>
  <cols>
    <col min="1" max="1" width="8.88671875" style="195" customWidth="1"/>
    <col min="2" max="2" width="13.5546875" style="195" customWidth="1"/>
    <col min="3" max="3" width="9.6640625" style="195" customWidth="1"/>
    <col min="4" max="4" width="9.109375" style="195"/>
    <col min="5" max="5" width="12.33203125" style="195" customWidth="1"/>
    <col min="6" max="6" width="13.5546875" style="195" customWidth="1"/>
    <col min="7" max="7" width="12.6640625" style="195" customWidth="1"/>
    <col min="8" max="8" width="9.109375" style="195"/>
    <col min="9" max="9" width="2.5546875" style="195" customWidth="1"/>
    <col min="10" max="10" width="11.109375" style="195" bestFit="1" customWidth="1"/>
    <col min="11" max="11" width="9.109375" style="195"/>
    <col min="12" max="12" width="11.5546875" style="195" bestFit="1" customWidth="1"/>
    <col min="13" max="256" width="9.109375" style="195"/>
    <col min="257" max="257" width="8.88671875" style="195" customWidth="1"/>
    <col min="258" max="258" width="13.5546875" style="195" customWidth="1"/>
    <col min="259" max="259" width="9.6640625" style="195" customWidth="1"/>
    <col min="260" max="260" width="9.109375" style="195"/>
    <col min="261" max="261" width="12.33203125" style="195" customWidth="1"/>
    <col min="262" max="262" width="13.5546875" style="195" customWidth="1"/>
    <col min="263" max="263" width="12.6640625" style="195" customWidth="1"/>
    <col min="264" max="264" width="9.109375" style="195"/>
    <col min="265" max="265" width="2.5546875" style="195" customWidth="1"/>
    <col min="266" max="266" width="11.109375" style="195" bestFit="1" customWidth="1"/>
    <col min="267" max="267" width="9.109375" style="195"/>
    <col min="268" max="268" width="11.5546875" style="195" bestFit="1" customWidth="1"/>
    <col min="269" max="512" width="9.109375" style="195"/>
    <col min="513" max="513" width="8.88671875" style="195" customWidth="1"/>
    <col min="514" max="514" width="13.5546875" style="195" customWidth="1"/>
    <col min="515" max="515" width="9.6640625" style="195" customWidth="1"/>
    <col min="516" max="516" width="9.109375" style="195"/>
    <col min="517" max="517" width="12.33203125" style="195" customWidth="1"/>
    <col min="518" max="518" width="13.5546875" style="195" customWidth="1"/>
    <col min="519" max="519" width="12.6640625" style="195" customWidth="1"/>
    <col min="520" max="520" width="9.109375" style="195"/>
    <col min="521" max="521" width="2.5546875" style="195" customWidth="1"/>
    <col min="522" max="522" width="11.109375" style="195" bestFit="1" customWidth="1"/>
    <col min="523" max="523" width="9.109375" style="195"/>
    <col min="524" max="524" width="11.5546875" style="195" bestFit="1" customWidth="1"/>
    <col min="525" max="768" width="9.109375" style="195"/>
    <col min="769" max="769" width="8.88671875" style="195" customWidth="1"/>
    <col min="770" max="770" width="13.5546875" style="195" customWidth="1"/>
    <col min="771" max="771" width="9.6640625" style="195" customWidth="1"/>
    <col min="772" max="772" width="9.109375" style="195"/>
    <col min="773" max="773" width="12.33203125" style="195" customWidth="1"/>
    <col min="774" max="774" width="13.5546875" style="195" customWidth="1"/>
    <col min="775" max="775" width="12.6640625" style="195" customWidth="1"/>
    <col min="776" max="776" width="9.109375" style="195"/>
    <col min="777" max="777" width="2.5546875" style="195" customWidth="1"/>
    <col min="778" max="778" width="11.109375" style="195" bestFit="1" customWidth="1"/>
    <col min="779" max="779" width="9.109375" style="195"/>
    <col min="780" max="780" width="11.5546875" style="195" bestFit="1" customWidth="1"/>
    <col min="781" max="1024" width="9.109375" style="195"/>
    <col min="1025" max="1025" width="8.88671875" style="195" customWidth="1"/>
    <col min="1026" max="1026" width="13.5546875" style="195" customWidth="1"/>
    <col min="1027" max="1027" width="9.6640625" style="195" customWidth="1"/>
    <col min="1028" max="1028" width="9.109375" style="195"/>
    <col min="1029" max="1029" width="12.33203125" style="195" customWidth="1"/>
    <col min="1030" max="1030" width="13.5546875" style="195" customWidth="1"/>
    <col min="1031" max="1031" width="12.6640625" style="195" customWidth="1"/>
    <col min="1032" max="1032" width="9.109375" style="195"/>
    <col min="1033" max="1033" width="2.5546875" style="195" customWidth="1"/>
    <col min="1034" max="1034" width="11.109375" style="195" bestFit="1" customWidth="1"/>
    <col min="1035" max="1035" width="9.109375" style="195"/>
    <col min="1036" max="1036" width="11.5546875" style="195" bestFit="1" customWidth="1"/>
    <col min="1037" max="1280" width="9.109375" style="195"/>
    <col min="1281" max="1281" width="8.88671875" style="195" customWidth="1"/>
    <col min="1282" max="1282" width="13.5546875" style="195" customWidth="1"/>
    <col min="1283" max="1283" width="9.6640625" style="195" customWidth="1"/>
    <col min="1284" max="1284" width="9.109375" style="195"/>
    <col min="1285" max="1285" width="12.33203125" style="195" customWidth="1"/>
    <col min="1286" max="1286" width="13.5546875" style="195" customWidth="1"/>
    <col min="1287" max="1287" width="12.6640625" style="195" customWidth="1"/>
    <col min="1288" max="1288" width="9.109375" style="195"/>
    <col min="1289" max="1289" width="2.5546875" style="195" customWidth="1"/>
    <col min="1290" max="1290" width="11.109375" style="195" bestFit="1" customWidth="1"/>
    <col min="1291" max="1291" width="9.109375" style="195"/>
    <col min="1292" max="1292" width="11.5546875" style="195" bestFit="1" customWidth="1"/>
    <col min="1293" max="1536" width="9.109375" style="195"/>
    <col min="1537" max="1537" width="8.88671875" style="195" customWidth="1"/>
    <col min="1538" max="1538" width="13.5546875" style="195" customWidth="1"/>
    <col min="1539" max="1539" width="9.6640625" style="195" customWidth="1"/>
    <col min="1540" max="1540" width="9.109375" style="195"/>
    <col min="1541" max="1541" width="12.33203125" style="195" customWidth="1"/>
    <col min="1542" max="1542" width="13.5546875" style="195" customWidth="1"/>
    <col min="1543" max="1543" width="12.6640625" style="195" customWidth="1"/>
    <col min="1544" max="1544" width="9.109375" style="195"/>
    <col min="1545" max="1545" width="2.5546875" style="195" customWidth="1"/>
    <col min="1546" max="1546" width="11.109375" style="195" bestFit="1" customWidth="1"/>
    <col min="1547" max="1547" width="9.109375" style="195"/>
    <col min="1548" max="1548" width="11.5546875" style="195" bestFit="1" customWidth="1"/>
    <col min="1549" max="1792" width="9.109375" style="195"/>
    <col min="1793" max="1793" width="8.88671875" style="195" customWidth="1"/>
    <col min="1794" max="1794" width="13.5546875" style="195" customWidth="1"/>
    <col min="1795" max="1795" width="9.6640625" style="195" customWidth="1"/>
    <col min="1796" max="1796" width="9.109375" style="195"/>
    <col min="1797" max="1797" width="12.33203125" style="195" customWidth="1"/>
    <col min="1798" max="1798" width="13.5546875" style="195" customWidth="1"/>
    <col min="1799" max="1799" width="12.6640625" style="195" customWidth="1"/>
    <col min="1800" max="1800" width="9.109375" style="195"/>
    <col min="1801" max="1801" width="2.5546875" style="195" customWidth="1"/>
    <col min="1802" max="1802" width="11.109375" style="195" bestFit="1" customWidth="1"/>
    <col min="1803" max="1803" width="9.109375" style="195"/>
    <col min="1804" max="1804" width="11.5546875" style="195" bestFit="1" customWidth="1"/>
    <col min="1805" max="2048" width="9.109375" style="195"/>
    <col min="2049" max="2049" width="8.88671875" style="195" customWidth="1"/>
    <col min="2050" max="2050" width="13.5546875" style="195" customWidth="1"/>
    <col min="2051" max="2051" width="9.6640625" style="195" customWidth="1"/>
    <col min="2052" max="2052" width="9.109375" style="195"/>
    <col min="2053" max="2053" width="12.33203125" style="195" customWidth="1"/>
    <col min="2054" max="2054" width="13.5546875" style="195" customWidth="1"/>
    <col min="2055" max="2055" width="12.6640625" style="195" customWidth="1"/>
    <col min="2056" max="2056" width="9.109375" style="195"/>
    <col min="2057" max="2057" width="2.5546875" style="195" customWidth="1"/>
    <col min="2058" max="2058" width="11.109375" style="195" bestFit="1" customWidth="1"/>
    <col min="2059" max="2059" width="9.109375" style="195"/>
    <col min="2060" max="2060" width="11.5546875" style="195" bestFit="1" customWidth="1"/>
    <col min="2061" max="2304" width="9.109375" style="195"/>
    <col min="2305" max="2305" width="8.88671875" style="195" customWidth="1"/>
    <col min="2306" max="2306" width="13.5546875" style="195" customWidth="1"/>
    <col min="2307" max="2307" width="9.6640625" style="195" customWidth="1"/>
    <col min="2308" max="2308" width="9.109375" style="195"/>
    <col min="2309" max="2309" width="12.33203125" style="195" customWidth="1"/>
    <col min="2310" max="2310" width="13.5546875" style="195" customWidth="1"/>
    <col min="2311" max="2311" width="12.6640625" style="195" customWidth="1"/>
    <col min="2312" max="2312" width="9.109375" style="195"/>
    <col min="2313" max="2313" width="2.5546875" style="195" customWidth="1"/>
    <col min="2314" max="2314" width="11.109375" style="195" bestFit="1" customWidth="1"/>
    <col min="2315" max="2315" width="9.109375" style="195"/>
    <col min="2316" max="2316" width="11.5546875" style="195" bestFit="1" customWidth="1"/>
    <col min="2317" max="2560" width="9.109375" style="195"/>
    <col min="2561" max="2561" width="8.88671875" style="195" customWidth="1"/>
    <col min="2562" max="2562" width="13.5546875" style="195" customWidth="1"/>
    <col min="2563" max="2563" width="9.6640625" style="195" customWidth="1"/>
    <col min="2564" max="2564" width="9.109375" style="195"/>
    <col min="2565" max="2565" width="12.33203125" style="195" customWidth="1"/>
    <col min="2566" max="2566" width="13.5546875" style="195" customWidth="1"/>
    <col min="2567" max="2567" width="12.6640625" style="195" customWidth="1"/>
    <col min="2568" max="2568" width="9.109375" style="195"/>
    <col min="2569" max="2569" width="2.5546875" style="195" customWidth="1"/>
    <col min="2570" max="2570" width="11.109375" style="195" bestFit="1" customWidth="1"/>
    <col min="2571" max="2571" width="9.109375" style="195"/>
    <col min="2572" max="2572" width="11.5546875" style="195" bestFit="1" customWidth="1"/>
    <col min="2573" max="2816" width="9.109375" style="195"/>
    <col min="2817" max="2817" width="8.88671875" style="195" customWidth="1"/>
    <col min="2818" max="2818" width="13.5546875" style="195" customWidth="1"/>
    <col min="2819" max="2819" width="9.6640625" style="195" customWidth="1"/>
    <col min="2820" max="2820" width="9.109375" style="195"/>
    <col min="2821" max="2821" width="12.33203125" style="195" customWidth="1"/>
    <col min="2822" max="2822" width="13.5546875" style="195" customWidth="1"/>
    <col min="2823" max="2823" width="12.6640625" style="195" customWidth="1"/>
    <col min="2824" max="2824" width="9.109375" style="195"/>
    <col min="2825" max="2825" width="2.5546875" style="195" customWidth="1"/>
    <col min="2826" max="2826" width="11.109375" style="195" bestFit="1" customWidth="1"/>
    <col min="2827" max="2827" width="9.109375" style="195"/>
    <col min="2828" max="2828" width="11.5546875" style="195" bestFit="1" customWidth="1"/>
    <col min="2829" max="3072" width="9.109375" style="195"/>
    <col min="3073" max="3073" width="8.88671875" style="195" customWidth="1"/>
    <col min="3074" max="3074" width="13.5546875" style="195" customWidth="1"/>
    <col min="3075" max="3075" width="9.6640625" style="195" customWidth="1"/>
    <col min="3076" max="3076" width="9.109375" style="195"/>
    <col min="3077" max="3077" width="12.33203125" style="195" customWidth="1"/>
    <col min="3078" max="3078" width="13.5546875" style="195" customWidth="1"/>
    <col min="3079" max="3079" width="12.6640625" style="195" customWidth="1"/>
    <col min="3080" max="3080" width="9.109375" style="195"/>
    <col min="3081" max="3081" width="2.5546875" style="195" customWidth="1"/>
    <col min="3082" max="3082" width="11.109375" style="195" bestFit="1" customWidth="1"/>
    <col min="3083" max="3083" width="9.109375" style="195"/>
    <col min="3084" max="3084" width="11.5546875" style="195" bestFit="1" customWidth="1"/>
    <col min="3085" max="3328" width="9.109375" style="195"/>
    <col min="3329" max="3329" width="8.88671875" style="195" customWidth="1"/>
    <col min="3330" max="3330" width="13.5546875" style="195" customWidth="1"/>
    <col min="3331" max="3331" width="9.6640625" style="195" customWidth="1"/>
    <col min="3332" max="3332" width="9.109375" style="195"/>
    <col min="3333" max="3333" width="12.33203125" style="195" customWidth="1"/>
    <col min="3334" max="3334" width="13.5546875" style="195" customWidth="1"/>
    <col min="3335" max="3335" width="12.6640625" style="195" customWidth="1"/>
    <col min="3336" max="3336" width="9.109375" style="195"/>
    <col min="3337" max="3337" width="2.5546875" style="195" customWidth="1"/>
    <col min="3338" max="3338" width="11.109375" style="195" bestFit="1" customWidth="1"/>
    <col min="3339" max="3339" width="9.109375" style="195"/>
    <col min="3340" max="3340" width="11.5546875" style="195" bestFit="1" customWidth="1"/>
    <col min="3341" max="3584" width="9.109375" style="195"/>
    <col min="3585" max="3585" width="8.88671875" style="195" customWidth="1"/>
    <col min="3586" max="3586" width="13.5546875" style="195" customWidth="1"/>
    <col min="3587" max="3587" width="9.6640625" style="195" customWidth="1"/>
    <col min="3588" max="3588" width="9.109375" style="195"/>
    <col min="3589" max="3589" width="12.33203125" style="195" customWidth="1"/>
    <col min="3590" max="3590" width="13.5546875" style="195" customWidth="1"/>
    <col min="3591" max="3591" width="12.6640625" style="195" customWidth="1"/>
    <col min="3592" max="3592" width="9.109375" style="195"/>
    <col min="3593" max="3593" width="2.5546875" style="195" customWidth="1"/>
    <col min="3594" max="3594" width="11.109375" style="195" bestFit="1" customWidth="1"/>
    <col min="3595" max="3595" width="9.109375" style="195"/>
    <col min="3596" max="3596" width="11.5546875" style="195" bestFit="1" customWidth="1"/>
    <col min="3597" max="3840" width="9.109375" style="195"/>
    <col min="3841" max="3841" width="8.88671875" style="195" customWidth="1"/>
    <col min="3842" max="3842" width="13.5546875" style="195" customWidth="1"/>
    <col min="3843" max="3843" width="9.6640625" style="195" customWidth="1"/>
    <col min="3844" max="3844" width="9.109375" style="195"/>
    <col min="3845" max="3845" width="12.33203125" style="195" customWidth="1"/>
    <col min="3846" max="3846" width="13.5546875" style="195" customWidth="1"/>
    <col min="3847" max="3847" width="12.6640625" style="195" customWidth="1"/>
    <col min="3848" max="3848" width="9.109375" style="195"/>
    <col min="3849" max="3849" width="2.5546875" style="195" customWidth="1"/>
    <col min="3850" max="3850" width="11.109375" style="195" bestFit="1" customWidth="1"/>
    <col min="3851" max="3851" width="9.109375" style="195"/>
    <col min="3852" max="3852" width="11.5546875" style="195" bestFit="1" customWidth="1"/>
    <col min="3853" max="4096" width="9.109375" style="195"/>
    <col min="4097" max="4097" width="8.88671875" style="195" customWidth="1"/>
    <col min="4098" max="4098" width="13.5546875" style="195" customWidth="1"/>
    <col min="4099" max="4099" width="9.6640625" style="195" customWidth="1"/>
    <col min="4100" max="4100" width="9.109375" style="195"/>
    <col min="4101" max="4101" width="12.33203125" style="195" customWidth="1"/>
    <col min="4102" max="4102" width="13.5546875" style="195" customWidth="1"/>
    <col min="4103" max="4103" width="12.6640625" style="195" customWidth="1"/>
    <col min="4104" max="4104" width="9.109375" style="195"/>
    <col min="4105" max="4105" width="2.5546875" style="195" customWidth="1"/>
    <col min="4106" max="4106" width="11.109375" style="195" bestFit="1" customWidth="1"/>
    <col min="4107" max="4107" width="9.109375" style="195"/>
    <col min="4108" max="4108" width="11.5546875" style="195" bestFit="1" customWidth="1"/>
    <col min="4109" max="4352" width="9.109375" style="195"/>
    <col min="4353" max="4353" width="8.88671875" style="195" customWidth="1"/>
    <col min="4354" max="4354" width="13.5546875" style="195" customWidth="1"/>
    <col min="4355" max="4355" width="9.6640625" style="195" customWidth="1"/>
    <col min="4356" max="4356" width="9.109375" style="195"/>
    <col min="4357" max="4357" width="12.33203125" style="195" customWidth="1"/>
    <col min="4358" max="4358" width="13.5546875" style="195" customWidth="1"/>
    <col min="4359" max="4359" width="12.6640625" style="195" customWidth="1"/>
    <col min="4360" max="4360" width="9.109375" style="195"/>
    <col min="4361" max="4361" width="2.5546875" style="195" customWidth="1"/>
    <col min="4362" max="4362" width="11.109375" style="195" bestFit="1" customWidth="1"/>
    <col min="4363" max="4363" width="9.109375" style="195"/>
    <col min="4364" max="4364" width="11.5546875" style="195" bestFit="1" customWidth="1"/>
    <col min="4365" max="4608" width="9.109375" style="195"/>
    <col min="4609" max="4609" width="8.88671875" style="195" customWidth="1"/>
    <col min="4610" max="4610" width="13.5546875" style="195" customWidth="1"/>
    <col min="4611" max="4611" width="9.6640625" style="195" customWidth="1"/>
    <col min="4612" max="4612" width="9.109375" style="195"/>
    <col min="4613" max="4613" width="12.33203125" style="195" customWidth="1"/>
    <col min="4614" max="4614" width="13.5546875" style="195" customWidth="1"/>
    <col min="4615" max="4615" width="12.6640625" style="195" customWidth="1"/>
    <col min="4616" max="4616" width="9.109375" style="195"/>
    <col min="4617" max="4617" width="2.5546875" style="195" customWidth="1"/>
    <col min="4618" max="4618" width="11.109375" style="195" bestFit="1" customWidth="1"/>
    <col min="4619" max="4619" width="9.109375" style="195"/>
    <col min="4620" max="4620" width="11.5546875" style="195" bestFit="1" customWidth="1"/>
    <col min="4621" max="4864" width="9.109375" style="195"/>
    <col min="4865" max="4865" width="8.88671875" style="195" customWidth="1"/>
    <col min="4866" max="4866" width="13.5546875" style="195" customWidth="1"/>
    <col min="4867" max="4867" width="9.6640625" style="195" customWidth="1"/>
    <col min="4868" max="4868" width="9.109375" style="195"/>
    <col min="4869" max="4869" width="12.33203125" style="195" customWidth="1"/>
    <col min="4870" max="4870" width="13.5546875" style="195" customWidth="1"/>
    <col min="4871" max="4871" width="12.6640625" style="195" customWidth="1"/>
    <col min="4872" max="4872" width="9.109375" style="195"/>
    <col min="4873" max="4873" width="2.5546875" style="195" customWidth="1"/>
    <col min="4874" max="4874" width="11.109375" style="195" bestFit="1" customWidth="1"/>
    <col min="4875" max="4875" width="9.109375" style="195"/>
    <col min="4876" max="4876" width="11.5546875" style="195" bestFit="1" customWidth="1"/>
    <col min="4877" max="5120" width="9.109375" style="195"/>
    <col min="5121" max="5121" width="8.88671875" style="195" customWidth="1"/>
    <col min="5122" max="5122" width="13.5546875" style="195" customWidth="1"/>
    <col min="5123" max="5123" width="9.6640625" style="195" customWidth="1"/>
    <col min="5124" max="5124" width="9.109375" style="195"/>
    <col min="5125" max="5125" width="12.33203125" style="195" customWidth="1"/>
    <col min="5126" max="5126" width="13.5546875" style="195" customWidth="1"/>
    <col min="5127" max="5127" width="12.6640625" style="195" customWidth="1"/>
    <col min="5128" max="5128" width="9.109375" style="195"/>
    <col min="5129" max="5129" width="2.5546875" style="195" customWidth="1"/>
    <col min="5130" max="5130" width="11.109375" style="195" bestFit="1" customWidth="1"/>
    <col min="5131" max="5131" width="9.109375" style="195"/>
    <col min="5132" max="5132" width="11.5546875" style="195" bestFit="1" customWidth="1"/>
    <col min="5133" max="5376" width="9.109375" style="195"/>
    <col min="5377" max="5377" width="8.88671875" style="195" customWidth="1"/>
    <col min="5378" max="5378" width="13.5546875" style="195" customWidth="1"/>
    <col min="5379" max="5379" width="9.6640625" style="195" customWidth="1"/>
    <col min="5380" max="5380" width="9.109375" style="195"/>
    <col min="5381" max="5381" width="12.33203125" style="195" customWidth="1"/>
    <col min="5382" max="5382" width="13.5546875" style="195" customWidth="1"/>
    <col min="5383" max="5383" width="12.6640625" style="195" customWidth="1"/>
    <col min="5384" max="5384" width="9.109375" style="195"/>
    <col min="5385" max="5385" width="2.5546875" style="195" customWidth="1"/>
    <col min="5386" max="5386" width="11.109375" style="195" bestFit="1" customWidth="1"/>
    <col min="5387" max="5387" width="9.109375" style="195"/>
    <col min="5388" max="5388" width="11.5546875" style="195" bestFit="1" customWidth="1"/>
    <col min="5389" max="5632" width="9.109375" style="195"/>
    <col min="5633" max="5633" width="8.88671875" style="195" customWidth="1"/>
    <col min="5634" max="5634" width="13.5546875" style="195" customWidth="1"/>
    <col min="5635" max="5635" width="9.6640625" style="195" customWidth="1"/>
    <col min="5636" max="5636" width="9.109375" style="195"/>
    <col min="5637" max="5637" width="12.33203125" style="195" customWidth="1"/>
    <col min="5638" max="5638" width="13.5546875" style="195" customWidth="1"/>
    <col min="5639" max="5639" width="12.6640625" style="195" customWidth="1"/>
    <col min="5640" max="5640" width="9.109375" style="195"/>
    <col min="5641" max="5641" width="2.5546875" style="195" customWidth="1"/>
    <col min="5642" max="5642" width="11.109375" style="195" bestFit="1" customWidth="1"/>
    <col min="5643" max="5643" width="9.109375" style="195"/>
    <col min="5644" max="5644" width="11.5546875" style="195" bestFit="1" customWidth="1"/>
    <col min="5645" max="5888" width="9.109375" style="195"/>
    <col min="5889" max="5889" width="8.88671875" style="195" customWidth="1"/>
    <col min="5890" max="5890" width="13.5546875" style="195" customWidth="1"/>
    <col min="5891" max="5891" width="9.6640625" style="195" customWidth="1"/>
    <col min="5892" max="5892" width="9.109375" style="195"/>
    <col min="5893" max="5893" width="12.33203125" style="195" customWidth="1"/>
    <col min="5894" max="5894" width="13.5546875" style="195" customWidth="1"/>
    <col min="5895" max="5895" width="12.6640625" style="195" customWidth="1"/>
    <col min="5896" max="5896" width="9.109375" style="195"/>
    <col min="5897" max="5897" width="2.5546875" style="195" customWidth="1"/>
    <col min="5898" max="5898" width="11.109375" style="195" bestFit="1" customWidth="1"/>
    <col min="5899" max="5899" width="9.109375" style="195"/>
    <col min="5900" max="5900" width="11.5546875" style="195" bestFit="1" customWidth="1"/>
    <col min="5901" max="6144" width="9.109375" style="195"/>
    <col min="6145" max="6145" width="8.88671875" style="195" customWidth="1"/>
    <col min="6146" max="6146" width="13.5546875" style="195" customWidth="1"/>
    <col min="6147" max="6147" width="9.6640625" style="195" customWidth="1"/>
    <col min="6148" max="6148" width="9.109375" style="195"/>
    <col min="6149" max="6149" width="12.33203125" style="195" customWidth="1"/>
    <col min="6150" max="6150" width="13.5546875" style="195" customWidth="1"/>
    <col min="6151" max="6151" width="12.6640625" style="195" customWidth="1"/>
    <col min="6152" max="6152" width="9.109375" style="195"/>
    <col min="6153" max="6153" width="2.5546875" style="195" customWidth="1"/>
    <col min="6154" max="6154" width="11.109375" style="195" bestFit="1" customWidth="1"/>
    <col min="6155" max="6155" width="9.109375" style="195"/>
    <col min="6156" max="6156" width="11.5546875" style="195" bestFit="1" customWidth="1"/>
    <col min="6157" max="6400" width="9.109375" style="195"/>
    <col min="6401" max="6401" width="8.88671875" style="195" customWidth="1"/>
    <col min="6402" max="6402" width="13.5546875" style="195" customWidth="1"/>
    <col min="6403" max="6403" width="9.6640625" style="195" customWidth="1"/>
    <col min="6404" max="6404" width="9.109375" style="195"/>
    <col min="6405" max="6405" width="12.33203125" style="195" customWidth="1"/>
    <col min="6406" max="6406" width="13.5546875" style="195" customWidth="1"/>
    <col min="6407" max="6407" width="12.6640625" style="195" customWidth="1"/>
    <col min="6408" max="6408" width="9.109375" style="195"/>
    <col min="6409" max="6409" width="2.5546875" style="195" customWidth="1"/>
    <col min="6410" max="6410" width="11.109375" style="195" bestFit="1" customWidth="1"/>
    <col min="6411" max="6411" width="9.109375" style="195"/>
    <col min="6412" max="6412" width="11.5546875" style="195" bestFit="1" customWidth="1"/>
    <col min="6413" max="6656" width="9.109375" style="195"/>
    <col min="6657" max="6657" width="8.88671875" style="195" customWidth="1"/>
    <col min="6658" max="6658" width="13.5546875" style="195" customWidth="1"/>
    <col min="6659" max="6659" width="9.6640625" style="195" customWidth="1"/>
    <col min="6660" max="6660" width="9.109375" style="195"/>
    <col min="6661" max="6661" width="12.33203125" style="195" customWidth="1"/>
    <col min="6662" max="6662" width="13.5546875" style="195" customWidth="1"/>
    <col min="6663" max="6663" width="12.6640625" style="195" customWidth="1"/>
    <col min="6664" max="6664" width="9.109375" style="195"/>
    <col min="6665" max="6665" width="2.5546875" style="195" customWidth="1"/>
    <col min="6666" max="6666" width="11.109375" style="195" bestFit="1" customWidth="1"/>
    <col min="6667" max="6667" width="9.109375" style="195"/>
    <col min="6668" max="6668" width="11.5546875" style="195" bestFit="1" customWidth="1"/>
    <col min="6669" max="6912" width="9.109375" style="195"/>
    <col min="6913" max="6913" width="8.88671875" style="195" customWidth="1"/>
    <col min="6914" max="6914" width="13.5546875" style="195" customWidth="1"/>
    <col min="6915" max="6915" width="9.6640625" style="195" customWidth="1"/>
    <col min="6916" max="6916" width="9.109375" style="195"/>
    <col min="6917" max="6917" width="12.33203125" style="195" customWidth="1"/>
    <col min="6918" max="6918" width="13.5546875" style="195" customWidth="1"/>
    <col min="6919" max="6919" width="12.6640625" style="195" customWidth="1"/>
    <col min="6920" max="6920" width="9.109375" style="195"/>
    <col min="6921" max="6921" width="2.5546875" style="195" customWidth="1"/>
    <col min="6922" max="6922" width="11.109375" style="195" bestFit="1" customWidth="1"/>
    <col min="6923" max="6923" width="9.109375" style="195"/>
    <col min="6924" max="6924" width="11.5546875" style="195" bestFit="1" customWidth="1"/>
    <col min="6925" max="7168" width="9.109375" style="195"/>
    <col min="7169" max="7169" width="8.88671875" style="195" customWidth="1"/>
    <col min="7170" max="7170" width="13.5546875" style="195" customWidth="1"/>
    <col min="7171" max="7171" width="9.6640625" style="195" customWidth="1"/>
    <col min="7172" max="7172" width="9.109375" style="195"/>
    <col min="7173" max="7173" width="12.33203125" style="195" customWidth="1"/>
    <col min="7174" max="7174" width="13.5546875" style="195" customWidth="1"/>
    <col min="7175" max="7175" width="12.6640625" style="195" customWidth="1"/>
    <col min="7176" max="7176" width="9.109375" style="195"/>
    <col min="7177" max="7177" width="2.5546875" style="195" customWidth="1"/>
    <col min="7178" max="7178" width="11.109375" style="195" bestFit="1" customWidth="1"/>
    <col min="7179" max="7179" width="9.109375" style="195"/>
    <col min="7180" max="7180" width="11.5546875" style="195" bestFit="1" customWidth="1"/>
    <col min="7181" max="7424" width="9.109375" style="195"/>
    <col min="7425" max="7425" width="8.88671875" style="195" customWidth="1"/>
    <col min="7426" max="7426" width="13.5546875" style="195" customWidth="1"/>
    <col min="7427" max="7427" width="9.6640625" style="195" customWidth="1"/>
    <col min="7428" max="7428" width="9.109375" style="195"/>
    <col min="7429" max="7429" width="12.33203125" style="195" customWidth="1"/>
    <col min="7430" max="7430" width="13.5546875" style="195" customWidth="1"/>
    <col min="7431" max="7431" width="12.6640625" style="195" customWidth="1"/>
    <col min="7432" max="7432" width="9.109375" style="195"/>
    <col min="7433" max="7433" width="2.5546875" style="195" customWidth="1"/>
    <col min="7434" max="7434" width="11.109375" style="195" bestFit="1" customWidth="1"/>
    <col min="7435" max="7435" width="9.109375" style="195"/>
    <col min="7436" max="7436" width="11.5546875" style="195" bestFit="1" customWidth="1"/>
    <col min="7437" max="7680" width="9.109375" style="195"/>
    <col min="7681" max="7681" width="8.88671875" style="195" customWidth="1"/>
    <col min="7682" max="7682" width="13.5546875" style="195" customWidth="1"/>
    <col min="7683" max="7683" width="9.6640625" style="195" customWidth="1"/>
    <col min="7684" max="7684" width="9.109375" style="195"/>
    <col min="7685" max="7685" width="12.33203125" style="195" customWidth="1"/>
    <col min="7686" max="7686" width="13.5546875" style="195" customWidth="1"/>
    <col min="7687" max="7687" width="12.6640625" style="195" customWidth="1"/>
    <col min="7688" max="7688" width="9.109375" style="195"/>
    <col min="7689" max="7689" width="2.5546875" style="195" customWidth="1"/>
    <col min="7690" max="7690" width="11.109375" style="195" bestFit="1" customWidth="1"/>
    <col min="7691" max="7691" width="9.109375" style="195"/>
    <col min="7692" max="7692" width="11.5546875" style="195" bestFit="1" customWidth="1"/>
    <col min="7693" max="7936" width="9.109375" style="195"/>
    <col min="7937" max="7937" width="8.88671875" style="195" customWidth="1"/>
    <col min="7938" max="7938" width="13.5546875" style="195" customWidth="1"/>
    <col min="7939" max="7939" width="9.6640625" style="195" customWidth="1"/>
    <col min="7940" max="7940" width="9.109375" style="195"/>
    <col min="7941" max="7941" width="12.33203125" style="195" customWidth="1"/>
    <col min="7942" max="7942" width="13.5546875" style="195" customWidth="1"/>
    <col min="7943" max="7943" width="12.6640625" style="195" customWidth="1"/>
    <col min="7944" max="7944" width="9.109375" style="195"/>
    <col min="7945" max="7945" width="2.5546875" style="195" customWidth="1"/>
    <col min="7946" max="7946" width="11.109375" style="195" bestFit="1" customWidth="1"/>
    <col min="7947" max="7947" width="9.109375" style="195"/>
    <col min="7948" max="7948" width="11.5546875" style="195" bestFit="1" customWidth="1"/>
    <col min="7949" max="8192" width="9.109375" style="195"/>
    <col min="8193" max="8193" width="8.88671875" style="195" customWidth="1"/>
    <col min="8194" max="8194" width="13.5546875" style="195" customWidth="1"/>
    <col min="8195" max="8195" width="9.6640625" style="195" customWidth="1"/>
    <col min="8196" max="8196" width="9.109375" style="195"/>
    <col min="8197" max="8197" width="12.33203125" style="195" customWidth="1"/>
    <col min="8198" max="8198" width="13.5546875" style="195" customWidth="1"/>
    <col min="8199" max="8199" width="12.6640625" style="195" customWidth="1"/>
    <col min="8200" max="8200" width="9.109375" style="195"/>
    <col min="8201" max="8201" width="2.5546875" style="195" customWidth="1"/>
    <col min="8202" max="8202" width="11.109375" style="195" bestFit="1" customWidth="1"/>
    <col min="8203" max="8203" width="9.109375" style="195"/>
    <col min="8204" max="8204" width="11.5546875" style="195" bestFit="1" customWidth="1"/>
    <col min="8205" max="8448" width="9.109375" style="195"/>
    <col min="8449" max="8449" width="8.88671875" style="195" customWidth="1"/>
    <col min="8450" max="8450" width="13.5546875" style="195" customWidth="1"/>
    <col min="8451" max="8451" width="9.6640625" style="195" customWidth="1"/>
    <col min="8452" max="8452" width="9.109375" style="195"/>
    <col min="8453" max="8453" width="12.33203125" style="195" customWidth="1"/>
    <col min="8454" max="8454" width="13.5546875" style="195" customWidth="1"/>
    <col min="8455" max="8455" width="12.6640625" style="195" customWidth="1"/>
    <col min="8456" max="8456" width="9.109375" style="195"/>
    <col min="8457" max="8457" width="2.5546875" style="195" customWidth="1"/>
    <col min="8458" max="8458" width="11.109375" style="195" bestFit="1" customWidth="1"/>
    <col min="8459" max="8459" width="9.109375" style="195"/>
    <col min="8460" max="8460" width="11.5546875" style="195" bestFit="1" customWidth="1"/>
    <col min="8461" max="8704" width="9.109375" style="195"/>
    <col min="8705" max="8705" width="8.88671875" style="195" customWidth="1"/>
    <col min="8706" max="8706" width="13.5546875" style="195" customWidth="1"/>
    <col min="8707" max="8707" width="9.6640625" style="195" customWidth="1"/>
    <col min="8708" max="8708" width="9.109375" style="195"/>
    <col min="8709" max="8709" width="12.33203125" style="195" customWidth="1"/>
    <col min="8710" max="8710" width="13.5546875" style="195" customWidth="1"/>
    <col min="8711" max="8711" width="12.6640625" style="195" customWidth="1"/>
    <col min="8712" max="8712" width="9.109375" style="195"/>
    <col min="8713" max="8713" width="2.5546875" style="195" customWidth="1"/>
    <col min="8714" max="8714" width="11.109375" style="195" bestFit="1" customWidth="1"/>
    <col min="8715" max="8715" width="9.109375" style="195"/>
    <col min="8716" max="8716" width="11.5546875" style="195" bestFit="1" customWidth="1"/>
    <col min="8717" max="8960" width="9.109375" style="195"/>
    <col min="8961" max="8961" width="8.88671875" style="195" customWidth="1"/>
    <col min="8962" max="8962" width="13.5546875" style="195" customWidth="1"/>
    <col min="8963" max="8963" width="9.6640625" style="195" customWidth="1"/>
    <col min="8964" max="8964" width="9.109375" style="195"/>
    <col min="8965" max="8965" width="12.33203125" style="195" customWidth="1"/>
    <col min="8966" max="8966" width="13.5546875" style="195" customWidth="1"/>
    <col min="8967" max="8967" width="12.6640625" style="195" customWidth="1"/>
    <col min="8968" max="8968" width="9.109375" style="195"/>
    <col min="8969" max="8969" width="2.5546875" style="195" customWidth="1"/>
    <col min="8970" max="8970" width="11.109375" style="195" bestFit="1" customWidth="1"/>
    <col min="8971" max="8971" width="9.109375" style="195"/>
    <col min="8972" max="8972" width="11.5546875" style="195" bestFit="1" customWidth="1"/>
    <col min="8973" max="9216" width="9.109375" style="195"/>
    <col min="9217" max="9217" width="8.88671875" style="195" customWidth="1"/>
    <col min="9218" max="9218" width="13.5546875" style="195" customWidth="1"/>
    <col min="9219" max="9219" width="9.6640625" style="195" customWidth="1"/>
    <col min="9220" max="9220" width="9.109375" style="195"/>
    <col min="9221" max="9221" width="12.33203125" style="195" customWidth="1"/>
    <col min="9222" max="9222" width="13.5546875" style="195" customWidth="1"/>
    <col min="9223" max="9223" width="12.6640625" style="195" customWidth="1"/>
    <col min="9224" max="9224" width="9.109375" style="195"/>
    <col min="9225" max="9225" width="2.5546875" style="195" customWidth="1"/>
    <col min="9226" max="9226" width="11.109375" style="195" bestFit="1" customWidth="1"/>
    <col min="9227" max="9227" width="9.109375" style="195"/>
    <col min="9228" max="9228" width="11.5546875" style="195" bestFit="1" customWidth="1"/>
    <col min="9229" max="9472" width="9.109375" style="195"/>
    <col min="9473" max="9473" width="8.88671875" style="195" customWidth="1"/>
    <col min="9474" max="9474" width="13.5546875" style="195" customWidth="1"/>
    <col min="9475" max="9475" width="9.6640625" style="195" customWidth="1"/>
    <col min="9476" max="9476" width="9.109375" style="195"/>
    <col min="9477" max="9477" width="12.33203125" style="195" customWidth="1"/>
    <col min="9478" max="9478" width="13.5546875" style="195" customWidth="1"/>
    <col min="9479" max="9479" width="12.6640625" style="195" customWidth="1"/>
    <col min="9480" max="9480" width="9.109375" style="195"/>
    <col min="9481" max="9481" width="2.5546875" style="195" customWidth="1"/>
    <col min="9482" max="9482" width="11.109375" style="195" bestFit="1" customWidth="1"/>
    <col min="9483" max="9483" width="9.109375" style="195"/>
    <col min="9484" max="9484" width="11.5546875" style="195" bestFit="1" customWidth="1"/>
    <col min="9485" max="9728" width="9.109375" style="195"/>
    <col min="9729" max="9729" width="8.88671875" style="195" customWidth="1"/>
    <col min="9730" max="9730" width="13.5546875" style="195" customWidth="1"/>
    <col min="9731" max="9731" width="9.6640625" style="195" customWidth="1"/>
    <col min="9732" max="9732" width="9.109375" style="195"/>
    <col min="9733" max="9733" width="12.33203125" style="195" customWidth="1"/>
    <col min="9734" max="9734" width="13.5546875" style="195" customWidth="1"/>
    <col min="9735" max="9735" width="12.6640625" style="195" customWidth="1"/>
    <col min="9736" max="9736" width="9.109375" style="195"/>
    <col min="9737" max="9737" width="2.5546875" style="195" customWidth="1"/>
    <col min="9738" max="9738" width="11.109375" style="195" bestFit="1" customWidth="1"/>
    <col min="9739" max="9739" width="9.109375" style="195"/>
    <col min="9740" max="9740" width="11.5546875" style="195" bestFit="1" customWidth="1"/>
    <col min="9741" max="9984" width="9.109375" style="195"/>
    <col min="9985" max="9985" width="8.88671875" style="195" customWidth="1"/>
    <col min="9986" max="9986" width="13.5546875" style="195" customWidth="1"/>
    <col min="9987" max="9987" width="9.6640625" style="195" customWidth="1"/>
    <col min="9988" max="9988" width="9.109375" style="195"/>
    <col min="9989" max="9989" width="12.33203125" style="195" customWidth="1"/>
    <col min="9990" max="9990" width="13.5546875" style="195" customWidth="1"/>
    <col min="9991" max="9991" width="12.6640625" style="195" customWidth="1"/>
    <col min="9992" max="9992" width="9.109375" style="195"/>
    <col min="9993" max="9993" width="2.5546875" style="195" customWidth="1"/>
    <col min="9994" max="9994" width="11.109375" style="195" bestFit="1" customWidth="1"/>
    <col min="9995" max="9995" width="9.109375" style="195"/>
    <col min="9996" max="9996" width="11.5546875" style="195" bestFit="1" customWidth="1"/>
    <col min="9997" max="10240" width="9.109375" style="195"/>
    <col min="10241" max="10241" width="8.88671875" style="195" customWidth="1"/>
    <col min="10242" max="10242" width="13.5546875" style="195" customWidth="1"/>
    <col min="10243" max="10243" width="9.6640625" style="195" customWidth="1"/>
    <col min="10244" max="10244" width="9.109375" style="195"/>
    <col min="10245" max="10245" width="12.33203125" style="195" customWidth="1"/>
    <col min="10246" max="10246" width="13.5546875" style="195" customWidth="1"/>
    <col min="10247" max="10247" width="12.6640625" style="195" customWidth="1"/>
    <col min="10248" max="10248" width="9.109375" style="195"/>
    <col min="10249" max="10249" width="2.5546875" style="195" customWidth="1"/>
    <col min="10250" max="10250" width="11.109375" style="195" bestFit="1" customWidth="1"/>
    <col min="10251" max="10251" width="9.109375" style="195"/>
    <col min="10252" max="10252" width="11.5546875" style="195" bestFit="1" customWidth="1"/>
    <col min="10253" max="10496" width="9.109375" style="195"/>
    <col min="10497" max="10497" width="8.88671875" style="195" customWidth="1"/>
    <col min="10498" max="10498" width="13.5546875" style="195" customWidth="1"/>
    <col min="10499" max="10499" width="9.6640625" style="195" customWidth="1"/>
    <col min="10500" max="10500" width="9.109375" style="195"/>
    <col min="10501" max="10501" width="12.33203125" style="195" customWidth="1"/>
    <col min="10502" max="10502" width="13.5546875" style="195" customWidth="1"/>
    <col min="10503" max="10503" width="12.6640625" style="195" customWidth="1"/>
    <col min="10504" max="10504" width="9.109375" style="195"/>
    <col min="10505" max="10505" width="2.5546875" style="195" customWidth="1"/>
    <col min="10506" max="10506" width="11.109375" style="195" bestFit="1" customWidth="1"/>
    <col min="10507" max="10507" width="9.109375" style="195"/>
    <col min="10508" max="10508" width="11.5546875" style="195" bestFit="1" customWidth="1"/>
    <col min="10509" max="10752" width="9.109375" style="195"/>
    <col min="10753" max="10753" width="8.88671875" style="195" customWidth="1"/>
    <col min="10754" max="10754" width="13.5546875" style="195" customWidth="1"/>
    <col min="10755" max="10755" width="9.6640625" style="195" customWidth="1"/>
    <col min="10756" max="10756" width="9.109375" style="195"/>
    <col min="10757" max="10757" width="12.33203125" style="195" customWidth="1"/>
    <col min="10758" max="10758" width="13.5546875" style="195" customWidth="1"/>
    <col min="10759" max="10759" width="12.6640625" style="195" customWidth="1"/>
    <col min="10760" max="10760" width="9.109375" style="195"/>
    <col min="10761" max="10761" width="2.5546875" style="195" customWidth="1"/>
    <col min="10762" max="10762" width="11.109375" style="195" bestFit="1" customWidth="1"/>
    <col min="10763" max="10763" width="9.109375" style="195"/>
    <col min="10764" max="10764" width="11.5546875" style="195" bestFit="1" customWidth="1"/>
    <col min="10765" max="11008" width="9.109375" style="195"/>
    <col min="11009" max="11009" width="8.88671875" style="195" customWidth="1"/>
    <col min="11010" max="11010" width="13.5546875" style="195" customWidth="1"/>
    <col min="11011" max="11011" width="9.6640625" style="195" customWidth="1"/>
    <col min="11012" max="11012" width="9.109375" style="195"/>
    <col min="11013" max="11013" width="12.33203125" style="195" customWidth="1"/>
    <col min="11014" max="11014" width="13.5546875" style="195" customWidth="1"/>
    <col min="11015" max="11015" width="12.6640625" style="195" customWidth="1"/>
    <col min="11016" max="11016" width="9.109375" style="195"/>
    <col min="11017" max="11017" width="2.5546875" style="195" customWidth="1"/>
    <col min="11018" max="11018" width="11.109375" style="195" bestFit="1" customWidth="1"/>
    <col min="11019" max="11019" width="9.109375" style="195"/>
    <col min="11020" max="11020" width="11.5546875" style="195" bestFit="1" customWidth="1"/>
    <col min="11021" max="11264" width="9.109375" style="195"/>
    <col min="11265" max="11265" width="8.88671875" style="195" customWidth="1"/>
    <col min="11266" max="11266" width="13.5546875" style="195" customWidth="1"/>
    <col min="11267" max="11267" width="9.6640625" style="195" customWidth="1"/>
    <col min="11268" max="11268" width="9.109375" style="195"/>
    <col min="11269" max="11269" width="12.33203125" style="195" customWidth="1"/>
    <col min="11270" max="11270" width="13.5546875" style="195" customWidth="1"/>
    <col min="11271" max="11271" width="12.6640625" style="195" customWidth="1"/>
    <col min="11272" max="11272" width="9.109375" style="195"/>
    <col min="11273" max="11273" width="2.5546875" style="195" customWidth="1"/>
    <col min="11274" max="11274" width="11.109375" style="195" bestFit="1" customWidth="1"/>
    <col min="11275" max="11275" width="9.109375" style="195"/>
    <col min="11276" max="11276" width="11.5546875" style="195" bestFit="1" customWidth="1"/>
    <col min="11277" max="11520" width="9.109375" style="195"/>
    <col min="11521" max="11521" width="8.88671875" style="195" customWidth="1"/>
    <col min="11522" max="11522" width="13.5546875" style="195" customWidth="1"/>
    <col min="11523" max="11523" width="9.6640625" style="195" customWidth="1"/>
    <col min="11524" max="11524" width="9.109375" style="195"/>
    <col min="11525" max="11525" width="12.33203125" style="195" customWidth="1"/>
    <col min="11526" max="11526" width="13.5546875" style="195" customWidth="1"/>
    <col min="11527" max="11527" width="12.6640625" style="195" customWidth="1"/>
    <col min="11528" max="11528" width="9.109375" style="195"/>
    <col min="11529" max="11529" width="2.5546875" style="195" customWidth="1"/>
    <col min="11530" max="11530" width="11.109375" style="195" bestFit="1" customWidth="1"/>
    <col min="11531" max="11531" width="9.109375" style="195"/>
    <col min="11532" max="11532" width="11.5546875" style="195" bestFit="1" customWidth="1"/>
    <col min="11533" max="11776" width="9.109375" style="195"/>
    <col min="11777" max="11777" width="8.88671875" style="195" customWidth="1"/>
    <col min="11778" max="11778" width="13.5546875" style="195" customWidth="1"/>
    <col min="11779" max="11779" width="9.6640625" style="195" customWidth="1"/>
    <col min="11780" max="11780" width="9.109375" style="195"/>
    <col min="11781" max="11781" width="12.33203125" style="195" customWidth="1"/>
    <col min="11782" max="11782" width="13.5546875" style="195" customWidth="1"/>
    <col min="11783" max="11783" width="12.6640625" style="195" customWidth="1"/>
    <col min="11784" max="11784" width="9.109375" style="195"/>
    <col min="11785" max="11785" width="2.5546875" style="195" customWidth="1"/>
    <col min="11786" max="11786" width="11.109375" style="195" bestFit="1" customWidth="1"/>
    <col min="11787" max="11787" width="9.109375" style="195"/>
    <col min="11788" max="11788" width="11.5546875" style="195" bestFit="1" customWidth="1"/>
    <col min="11789" max="12032" width="9.109375" style="195"/>
    <col min="12033" max="12033" width="8.88671875" style="195" customWidth="1"/>
    <col min="12034" max="12034" width="13.5546875" style="195" customWidth="1"/>
    <col min="12035" max="12035" width="9.6640625" style="195" customWidth="1"/>
    <col min="12036" max="12036" width="9.109375" style="195"/>
    <col min="12037" max="12037" width="12.33203125" style="195" customWidth="1"/>
    <col min="12038" max="12038" width="13.5546875" style="195" customWidth="1"/>
    <col min="12039" max="12039" width="12.6640625" style="195" customWidth="1"/>
    <col min="12040" max="12040" width="9.109375" style="195"/>
    <col min="12041" max="12041" width="2.5546875" style="195" customWidth="1"/>
    <col min="12042" max="12042" width="11.109375" style="195" bestFit="1" customWidth="1"/>
    <col min="12043" max="12043" width="9.109375" style="195"/>
    <col min="12044" max="12044" width="11.5546875" style="195" bestFit="1" customWidth="1"/>
    <col min="12045" max="12288" width="9.109375" style="195"/>
    <col min="12289" max="12289" width="8.88671875" style="195" customWidth="1"/>
    <col min="12290" max="12290" width="13.5546875" style="195" customWidth="1"/>
    <col min="12291" max="12291" width="9.6640625" style="195" customWidth="1"/>
    <col min="12292" max="12292" width="9.109375" style="195"/>
    <col min="12293" max="12293" width="12.33203125" style="195" customWidth="1"/>
    <col min="12294" max="12294" width="13.5546875" style="195" customWidth="1"/>
    <col min="12295" max="12295" width="12.6640625" style="195" customWidth="1"/>
    <col min="12296" max="12296" width="9.109375" style="195"/>
    <col min="12297" max="12297" width="2.5546875" style="195" customWidth="1"/>
    <col min="12298" max="12298" width="11.109375" style="195" bestFit="1" customWidth="1"/>
    <col min="12299" max="12299" width="9.109375" style="195"/>
    <col min="12300" max="12300" width="11.5546875" style="195" bestFit="1" customWidth="1"/>
    <col min="12301" max="12544" width="9.109375" style="195"/>
    <col min="12545" max="12545" width="8.88671875" style="195" customWidth="1"/>
    <col min="12546" max="12546" width="13.5546875" style="195" customWidth="1"/>
    <col min="12547" max="12547" width="9.6640625" style="195" customWidth="1"/>
    <col min="12548" max="12548" width="9.109375" style="195"/>
    <col min="12549" max="12549" width="12.33203125" style="195" customWidth="1"/>
    <col min="12550" max="12550" width="13.5546875" style="195" customWidth="1"/>
    <col min="12551" max="12551" width="12.6640625" style="195" customWidth="1"/>
    <col min="12552" max="12552" width="9.109375" style="195"/>
    <col min="12553" max="12553" width="2.5546875" style="195" customWidth="1"/>
    <col min="12554" max="12554" width="11.109375" style="195" bestFit="1" customWidth="1"/>
    <col min="12555" max="12555" width="9.109375" style="195"/>
    <col min="12556" max="12556" width="11.5546875" style="195" bestFit="1" customWidth="1"/>
    <col min="12557" max="12800" width="9.109375" style="195"/>
    <col min="12801" max="12801" width="8.88671875" style="195" customWidth="1"/>
    <col min="12802" max="12802" width="13.5546875" style="195" customWidth="1"/>
    <col min="12803" max="12803" width="9.6640625" style="195" customWidth="1"/>
    <col min="12804" max="12804" width="9.109375" style="195"/>
    <col min="12805" max="12805" width="12.33203125" style="195" customWidth="1"/>
    <col min="12806" max="12806" width="13.5546875" style="195" customWidth="1"/>
    <col min="12807" max="12807" width="12.6640625" style="195" customWidth="1"/>
    <col min="12808" max="12808" width="9.109375" style="195"/>
    <col min="12809" max="12809" width="2.5546875" style="195" customWidth="1"/>
    <col min="12810" max="12810" width="11.109375" style="195" bestFit="1" customWidth="1"/>
    <col min="12811" max="12811" width="9.109375" style="195"/>
    <col min="12812" max="12812" width="11.5546875" style="195" bestFit="1" customWidth="1"/>
    <col min="12813" max="13056" width="9.109375" style="195"/>
    <col min="13057" max="13057" width="8.88671875" style="195" customWidth="1"/>
    <col min="13058" max="13058" width="13.5546875" style="195" customWidth="1"/>
    <col min="13059" max="13059" width="9.6640625" style="195" customWidth="1"/>
    <col min="13060" max="13060" width="9.109375" style="195"/>
    <col min="13061" max="13061" width="12.33203125" style="195" customWidth="1"/>
    <col min="13062" max="13062" width="13.5546875" style="195" customWidth="1"/>
    <col min="13063" max="13063" width="12.6640625" style="195" customWidth="1"/>
    <col min="13064" max="13064" width="9.109375" style="195"/>
    <col min="13065" max="13065" width="2.5546875" style="195" customWidth="1"/>
    <col min="13066" max="13066" width="11.109375" style="195" bestFit="1" customWidth="1"/>
    <col min="13067" max="13067" width="9.109375" style="195"/>
    <col min="13068" max="13068" width="11.5546875" style="195" bestFit="1" customWidth="1"/>
    <col min="13069" max="13312" width="9.109375" style="195"/>
    <col min="13313" max="13313" width="8.88671875" style="195" customWidth="1"/>
    <col min="13314" max="13314" width="13.5546875" style="195" customWidth="1"/>
    <col min="13315" max="13315" width="9.6640625" style="195" customWidth="1"/>
    <col min="13316" max="13316" width="9.109375" style="195"/>
    <col min="13317" max="13317" width="12.33203125" style="195" customWidth="1"/>
    <col min="13318" max="13318" width="13.5546875" style="195" customWidth="1"/>
    <col min="13319" max="13319" width="12.6640625" style="195" customWidth="1"/>
    <col min="13320" max="13320" width="9.109375" style="195"/>
    <col min="13321" max="13321" width="2.5546875" style="195" customWidth="1"/>
    <col min="13322" max="13322" width="11.109375" style="195" bestFit="1" customWidth="1"/>
    <col min="13323" max="13323" width="9.109375" style="195"/>
    <col min="13324" max="13324" width="11.5546875" style="195" bestFit="1" customWidth="1"/>
    <col min="13325" max="13568" width="9.109375" style="195"/>
    <col min="13569" max="13569" width="8.88671875" style="195" customWidth="1"/>
    <col min="13570" max="13570" width="13.5546875" style="195" customWidth="1"/>
    <col min="13571" max="13571" width="9.6640625" style="195" customWidth="1"/>
    <col min="13572" max="13572" width="9.109375" style="195"/>
    <col min="13573" max="13573" width="12.33203125" style="195" customWidth="1"/>
    <col min="13574" max="13574" width="13.5546875" style="195" customWidth="1"/>
    <col min="13575" max="13575" width="12.6640625" style="195" customWidth="1"/>
    <col min="13576" max="13576" width="9.109375" style="195"/>
    <col min="13577" max="13577" width="2.5546875" style="195" customWidth="1"/>
    <col min="13578" max="13578" width="11.109375" style="195" bestFit="1" customWidth="1"/>
    <col min="13579" max="13579" width="9.109375" style="195"/>
    <col min="13580" max="13580" width="11.5546875" style="195" bestFit="1" customWidth="1"/>
    <col min="13581" max="13824" width="9.109375" style="195"/>
    <col min="13825" max="13825" width="8.88671875" style="195" customWidth="1"/>
    <col min="13826" max="13826" width="13.5546875" style="195" customWidth="1"/>
    <col min="13827" max="13827" width="9.6640625" style="195" customWidth="1"/>
    <col min="13828" max="13828" width="9.109375" style="195"/>
    <col min="13829" max="13829" width="12.33203125" style="195" customWidth="1"/>
    <col min="13830" max="13830" width="13.5546875" style="195" customWidth="1"/>
    <col min="13831" max="13831" width="12.6640625" style="195" customWidth="1"/>
    <col min="13832" max="13832" width="9.109375" style="195"/>
    <col min="13833" max="13833" width="2.5546875" style="195" customWidth="1"/>
    <col min="13834" max="13834" width="11.109375" style="195" bestFit="1" customWidth="1"/>
    <col min="13835" max="13835" width="9.109375" style="195"/>
    <col min="13836" max="13836" width="11.5546875" style="195" bestFit="1" customWidth="1"/>
    <col min="13837" max="14080" width="9.109375" style="195"/>
    <col min="14081" max="14081" width="8.88671875" style="195" customWidth="1"/>
    <col min="14082" max="14082" width="13.5546875" style="195" customWidth="1"/>
    <col min="14083" max="14083" width="9.6640625" style="195" customWidth="1"/>
    <col min="14084" max="14084" width="9.109375" style="195"/>
    <col min="14085" max="14085" width="12.33203125" style="195" customWidth="1"/>
    <col min="14086" max="14086" width="13.5546875" style="195" customWidth="1"/>
    <col min="14087" max="14087" width="12.6640625" style="195" customWidth="1"/>
    <col min="14088" max="14088" width="9.109375" style="195"/>
    <col min="14089" max="14089" width="2.5546875" style="195" customWidth="1"/>
    <col min="14090" max="14090" width="11.109375" style="195" bestFit="1" customWidth="1"/>
    <col min="14091" max="14091" width="9.109375" style="195"/>
    <col min="14092" max="14092" width="11.5546875" style="195" bestFit="1" customWidth="1"/>
    <col min="14093" max="14336" width="9.109375" style="195"/>
    <col min="14337" max="14337" width="8.88671875" style="195" customWidth="1"/>
    <col min="14338" max="14338" width="13.5546875" style="195" customWidth="1"/>
    <col min="14339" max="14339" width="9.6640625" style="195" customWidth="1"/>
    <col min="14340" max="14340" width="9.109375" style="195"/>
    <col min="14341" max="14341" width="12.33203125" style="195" customWidth="1"/>
    <col min="14342" max="14342" width="13.5546875" style="195" customWidth="1"/>
    <col min="14343" max="14343" width="12.6640625" style="195" customWidth="1"/>
    <col min="14344" max="14344" width="9.109375" style="195"/>
    <col min="14345" max="14345" width="2.5546875" style="195" customWidth="1"/>
    <col min="14346" max="14346" width="11.109375" style="195" bestFit="1" customWidth="1"/>
    <col min="14347" max="14347" width="9.109375" style="195"/>
    <col min="14348" max="14348" width="11.5546875" style="195" bestFit="1" customWidth="1"/>
    <col min="14349" max="14592" width="9.109375" style="195"/>
    <col min="14593" max="14593" width="8.88671875" style="195" customWidth="1"/>
    <col min="14594" max="14594" width="13.5546875" style="195" customWidth="1"/>
    <col min="14595" max="14595" width="9.6640625" style="195" customWidth="1"/>
    <col min="14596" max="14596" width="9.109375" style="195"/>
    <col min="14597" max="14597" width="12.33203125" style="195" customWidth="1"/>
    <col min="14598" max="14598" width="13.5546875" style="195" customWidth="1"/>
    <col min="14599" max="14599" width="12.6640625" style="195" customWidth="1"/>
    <col min="14600" max="14600" width="9.109375" style="195"/>
    <col min="14601" max="14601" width="2.5546875" style="195" customWidth="1"/>
    <col min="14602" max="14602" width="11.109375" style="195" bestFit="1" customWidth="1"/>
    <col min="14603" max="14603" width="9.109375" style="195"/>
    <col min="14604" max="14604" width="11.5546875" style="195" bestFit="1" customWidth="1"/>
    <col min="14605" max="14848" width="9.109375" style="195"/>
    <col min="14849" max="14849" width="8.88671875" style="195" customWidth="1"/>
    <col min="14850" max="14850" width="13.5546875" style="195" customWidth="1"/>
    <col min="14851" max="14851" width="9.6640625" style="195" customWidth="1"/>
    <col min="14852" max="14852" width="9.109375" style="195"/>
    <col min="14853" max="14853" width="12.33203125" style="195" customWidth="1"/>
    <col min="14854" max="14854" width="13.5546875" style="195" customWidth="1"/>
    <col min="14855" max="14855" width="12.6640625" style="195" customWidth="1"/>
    <col min="14856" max="14856" width="9.109375" style="195"/>
    <col min="14857" max="14857" width="2.5546875" style="195" customWidth="1"/>
    <col min="14858" max="14858" width="11.109375" style="195" bestFit="1" customWidth="1"/>
    <col min="14859" max="14859" width="9.109375" style="195"/>
    <col min="14860" max="14860" width="11.5546875" style="195" bestFit="1" customWidth="1"/>
    <col min="14861" max="15104" width="9.109375" style="195"/>
    <col min="15105" max="15105" width="8.88671875" style="195" customWidth="1"/>
    <col min="15106" max="15106" width="13.5546875" style="195" customWidth="1"/>
    <col min="15107" max="15107" width="9.6640625" style="195" customWidth="1"/>
    <col min="15108" max="15108" width="9.109375" style="195"/>
    <col min="15109" max="15109" width="12.33203125" style="195" customWidth="1"/>
    <col min="15110" max="15110" width="13.5546875" style="195" customWidth="1"/>
    <col min="15111" max="15111" width="12.6640625" style="195" customWidth="1"/>
    <col min="15112" max="15112" width="9.109375" style="195"/>
    <col min="15113" max="15113" width="2.5546875" style="195" customWidth="1"/>
    <col min="15114" max="15114" width="11.109375" style="195" bestFit="1" customWidth="1"/>
    <col min="15115" max="15115" width="9.109375" style="195"/>
    <col min="15116" max="15116" width="11.5546875" style="195" bestFit="1" customWidth="1"/>
    <col min="15117" max="15360" width="9.109375" style="195"/>
    <col min="15361" max="15361" width="8.88671875" style="195" customWidth="1"/>
    <col min="15362" max="15362" width="13.5546875" style="195" customWidth="1"/>
    <col min="15363" max="15363" width="9.6640625" style="195" customWidth="1"/>
    <col min="15364" max="15364" width="9.109375" style="195"/>
    <col min="15365" max="15365" width="12.33203125" style="195" customWidth="1"/>
    <col min="15366" max="15366" width="13.5546875" style="195" customWidth="1"/>
    <col min="15367" max="15367" width="12.6640625" style="195" customWidth="1"/>
    <col min="15368" max="15368" width="9.109375" style="195"/>
    <col min="15369" max="15369" width="2.5546875" style="195" customWidth="1"/>
    <col min="15370" max="15370" width="11.109375" style="195" bestFit="1" customWidth="1"/>
    <col min="15371" max="15371" width="9.109375" style="195"/>
    <col min="15372" max="15372" width="11.5546875" style="195" bestFit="1" customWidth="1"/>
    <col min="15373" max="15616" width="9.109375" style="195"/>
    <col min="15617" max="15617" width="8.88671875" style="195" customWidth="1"/>
    <col min="15618" max="15618" width="13.5546875" style="195" customWidth="1"/>
    <col min="15619" max="15619" width="9.6640625" style="195" customWidth="1"/>
    <col min="15620" max="15620" width="9.109375" style="195"/>
    <col min="15621" max="15621" width="12.33203125" style="195" customWidth="1"/>
    <col min="15622" max="15622" width="13.5546875" style="195" customWidth="1"/>
    <col min="15623" max="15623" width="12.6640625" style="195" customWidth="1"/>
    <col min="15624" max="15624" width="9.109375" style="195"/>
    <col min="15625" max="15625" width="2.5546875" style="195" customWidth="1"/>
    <col min="15626" max="15626" width="11.109375" style="195" bestFit="1" customWidth="1"/>
    <col min="15627" max="15627" width="9.109375" style="195"/>
    <col min="15628" max="15628" width="11.5546875" style="195" bestFit="1" customWidth="1"/>
    <col min="15629" max="15872" width="9.109375" style="195"/>
    <col min="15873" max="15873" width="8.88671875" style="195" customWidth="1"/>
    <col min="15874" max="15874" width="13.5546875" style="195" customWidth="1"/>
    <col min="15875" max="15875" width="9.6640625" style="195" customWidth="1"/>
    <col min="15876" max="15876" width="9.109375" style="195"/>
    <col min="15877" max="15877" width="12.33203125" style="195" customWidth="1"/>
    <col min="15878" max="15878" width="13.5546875" style="195" customWidth="1"/>
    <col min="15879" max="15879" width="12.6640625" style="195" customWidth="1"/>
    <col min="15880" max="15880" width="9.109375" style="195"/>
    <col min="15881" max="15881" width="2.5546875" style="195" customWidth="1"/>
    <col min="15882" max="15882" width="11.109375" style="195" bestFit="1" customWidth="1"/>
    <col min="15883" max="15883" width="9.109375" style="195"/>
    <col min="15884" max="15884" width="11.5546875" style="195" bestFit="1" customWidth="1"/>
    <col min="15885" max="16128" width="9.109375" style="195"/>
    <col min="16129" max="16129" width="8.88671875" style="195" customWidth="1"/>
    <col min="16130" max="16130" width="13.5546875" style="195" customWidth="1"/>
    <col min="16131" max="16131" width="9.6640625" style="195" customWidth="1"/>
    <col min="16132" max="16132" width="9.109375" style="195"/>
    <col min="16133" max="16133" width="12.33203125" style="195" customWidth="1"/>
    <col min="16134" max="16134" width="13.5546875" style="195" customWidth="1"/>
    <col min="16135" max="16135" width="12.6640625" style="195" customWidth="1"/>
    <col min="16136" max="16136" width="9.109375" style="195"/>
    <col min="16137" max="16137" width="2.5546875" style="195" customWidth="1"/>
    <col min="16138" max="16138" width="11.109375" style="195" bestFit="1" customWidth="1"/>
    <col min="16139" max="16139" width="9.109375" style="195"/>
    <col min="16140" max="16140" width="11.5546875" style="195" bestFit="1" customWidth="1"/>
    <col min="16141" max="16384" width="9.109375" style="195"/>
  </cols>
  <sheetData>
    <row r="1" spans="1:10" s="237" customFormat="1" ht="19.5" customHeight="1" x14ac:dyDescent="0.3">
      <c r="A1" s="297" t="s">
        <v>213</v>
      </c>
      <c r="B1" s="297"/>
      <c r="C1" s="297"/>
      <c r="D1" s="297"/>
      <c r="E1" s="297"/>
      <c r="F1" s="298"/>
      <c r="G1" s="298"/>
      <c r="J1" s="299"/>
    </row>
    <row r="2" spans="1:10" s="242" customFormat="1" ht="13.2" x14ac:dyDescent="0.25">
      <c r="A2" s="300"/>
      <c r="B2" s="562" t="s">
        <v>109</v>
      </c>
      <c r="C2" s="563"/>
      <c r="D2" s="563"/>
      <c r="E2" s="563" t="s">
        <v>110</v>
      </c>
      <c r="F2" s="565" t="s">
        <v>111</v>
      </c>
      <c r="G2" s="567" t="s">
        <v>112</v>
      </c>
    </row>
    <row r="3" spans="1:10" s="242" customFormat="1" ht="39.75" customHeight="1" x14ac:dyDescent="0.25">
      <c r="A3" s="301" t="s">
        <v>2</v>
      </c>
      <c r="B3" s="302" t="s">
        <v>113</v>
      </c>
      <c r="C3" s="303" t="s">
        <v>114</v>
      </c>
      <c r="D3" s="304" t="s">
        <v>115</v>
      </c>
      <c r="E3" s="564"/>
      <c r="F3" s="566"/>
      <c r="G3" s="568"/>
    </row>
    <row r="4" spans="1:10" s="242" customFormat="1" ht="4.5" customHeight="1" x14ac:dyDescent="0.25">
      <c r="A4" s="305"/>
      <c r="B4" s="306"/>
      <c r="C4" s="307"/>
      <c r="D4" s="308"/>
      <c r="E4" s="226"/>
      <c r="F4" s="309"/>
      <c r="G4" s="310"/>
    </row>
    <row r="5" spans="1:10" s="242" customFormat="1" ht="13.2" x14ac:dyDescent="0.3">
      <c r="A5" s="271">
        <v>1960</v>
      </c>
      <c r="B5" s="311">
        <v>242430</v>
      </c>
      <c r="C5" s="272">
        <v>27216</v>
      </c>
      <c r="D5" s="272">
        <v>269646</v>
      </c>
      <c r="E5" s="272">
        <v>69974</v>
      </c>
      <c r="F5" s="272">
        <v>3150</v>
      </c>
      <c r="G5" s="273">
        <v>342770</v>
      </c>
      <c r="H5" s="259"/>
    </row>
    <row r="6" spans="1:10" s="242" customFormat="1" ht="13.2" x14ac:dyDescent="0.3">
      <c r="A6" s="271">
        <v>1961</v>
      </c>
      <c r="B6" s="311">
        <v>240490</v>
      </c>
      <c r="C6" s="272">
        <v>31255</v>
      </c>
      <c r="D6" s="272">
        <v>271745</v>
      </c>
      <c r="E6" s="272">
        <v>89218</v>
      </c>
      <c r="F6" s="272">
        <v>3360</v>
      </c>
      <c r="G6" s="273">
        <v>364323</v>
      </c>
      <c r="H6" s="259"/>
    </row>
    <row r="7" spans="1:10" s="242" customFormat="1" ht="13.2" x14ac:dyDescent="0.3">
      <c r="A7" s="271">
        <v>1962</v>
      </c>
      <c r="B7" s="311">
        <v>274043</v>
      </c>
      <c r="C7" s="272">
        <v>30311</v>
      </c>
      <c r="D7" s="272">
        <v>304354</v>
      </c>
      <c r="E7" s="272">
        <v>41413</v>
      </c>
      <c r="F7" s="272">
        <v>3654</v>
      </c>
      <c r="G7" s="273">
        <v>349421</v>
      </c>
      <c r="H7" s="259"/>
    </row>
    <row r="8" spans="1:10" s="242" customFormat="1" ht="13.2" x14ac:dyDescent="0.3">
      <c r="A8" s="271">
        <v>1963</v>
      </c>
      <c r="B8" s="311">
        <v>267671</v>
      </c>
      <c r="C8" s="272">
        <v>33447</v>
      </c>
      <c r="D8" s="272">
        <v>301118</v>
      </c>
      <c r="E8" s="272">
        <v>46958</v>
      </c>
      <c r="F8" s="272">
        <v>3738</v>
      </c>
      <c r="G8" s="273">
        <v>351814</v>
      </c>
      <c r="H8" s="259"/>
    </row>
    <row r="9" spans="1:10" s="242" customFormat="1" ht="13.2" x14ac:dyDescent="0.3">
      <c r="A9" s="271">
        <v>1964</v>
      </c>
      <c r="B9" s="311">
        <v>273144</v>
      </c>
      <c r="C9" s="272">
        <v>35294</v>
      </c>
      <c r="D9" s="272">
        <v>308438</v>
      </c>
      <c r="E9" s="272">
        <v>42657</v>
      </c>
      <c r="F9" s="272">
        <v>3612</v>
      </c>
      <c r="G9" s="273">
        <v>354707</v>
      </c>
      <c r="H9" s="259"/>
    </row>
    <row r="10" spans="1:10" s="242" customFormat="1" ht="13.2" x14ac:dyDescent="0.3">
      <c r="A10" s="271">
        <v>1965</v>
      </c>
      <c r="B10" s="311">
        <v>280705</v>
      </c>
      <c r="C10" s="272">
        <v>38879</v>
      </c>
      <c r="D10" s="272">
        <v>319584</v>
      </c>
      <c r="E10" s="272">
        <v>48872</v>
      </c>
      <c r="F10" s="272">
        <v>3906</v>
      </c>
      <c r="G10" s="273">
        <v>372362</v>
      </c>
      <c r="H10" s="259"/>
    </row>
    <row r="11" spans="1:10" s="242" customFormat="1" ht="13.2" x14ac:dyDescent="0.3">
      <c r="A11" s="271">
        <v>1966</v>
      </c>
      <c r="B11" s="311">
        <v>269659</v>
      </c>
      <c r="C11" s="272">
        <v>43253</v>
      </c>
      <c r="D11" s="272">
        <v>312912</v>
      </c>
      <c r="E11" s="272">
        <v>40736</v>
      </c>
      <c r="F11" s="272">
        <v>3780</v>
      </c>
      <c r="G11" s="273">
        <v>357428</v>
      </c>
      <c r="H11" s="259"/>
    </row>
    <row r="12" spans="1:10" s="242" customFormat="1" ht="13.2" x14ac:dyDescent="0.3">
      <c r="A12" s="271">
        <v>1967</v>
      </c>
      <c r="B12" s="311">
        <v>300192</v>
      </c>
      <c r="C12" s="272">
        <v>40668</v>
      </c>
      <c r="D12" s="272">
        <v>340860</v>
      </c>
      <c r="E12" s="272">
        <v>44078</v>
      </c>
      <c r="F12" s="272">
        <v>3990</v>
      </c>
      <c r="G12" s="273">
        <v>388928</v>
      </c>
      <c r="H12" s="259"/>
    </row>
    <row r="13" spans="1:10" s="242" customFormat="1" ht="13.2" x14ac:dyDescent="0.3">
      <c r="A13" s="271">
        <v>1968</v>
      </c>
      <c r="B13" s="311">
        <v>321429</v>
      </c>
      <c r="C13" s="272">
        <v>45756</v>
      </c>
      <c r="D13" s="272">
        <v>367185</v>
      </c>
      <c r="E13" s="272">
        <v>40607</v>
      </c>
      <c r="F13" s="272">
        <v>4032</v>
      </c>
      <c r="G13" s="273">
        <v>411824</v>
      </c>
      <c r="H13" s="259"/>
    </row>
    <row r="14" spans="1:10" s="242" customFormat="1" ht="13.2" x14ac:dyDescent="0.3">
      <c r="A14" s="271">
        <v>1969</v>
      </c>
      <c r="B14" s="311">
        <v>342954</v>
      </c>
      <c r="C14" s="272">
        <v>49868</v>
      </c>
      <c r="D14" s="272">
        <v>392822</v>
      </c>
      <c r="E14" s="272">
        <v>27902</v>
      </c>
      <c r="F14" s="272">
        <v>4074</v>
      </c>
      <c r="G14" s="273">
        <v>424798</v>
      </c>
      <c r="H14" s="259"/>
    </row>
    <row r="15" spans="1:10" s="242" customFormat="1" ht="13.2" x14ac:dyDescent="0.3">
      <c r="A15" s="271">
        <v>1970</v>
      </c>
      <c r="B15" s="311">
        <v>352654</v>
      </c>
      <c r="C15" s="272">
        <v>58136</v>
      </c>
      <c r="D15" s="272">
        <v>410790</v>
      </c>
      <c r="E15" s="272">
        <v>39654</v>
      </c>
      <c r="F15" s="272">
        <v>4242</v>
      </c>
      <c r="G15" s="273">
        <v>454686</v>
      </c>
      <c r="H15" s="259"/>
    </row>
    <row r="16" spans="1:10" s="242" customFormat="1" ht="13.2" x14ac:dyDescent="0.3">
      <c r="A16" s="271">
        <v>1971</v>
      </c>
      <c r="B16" s="311">
        <v>372174</v>
      </c>
      <c r="C16" s="272">
        <v>61295</v>
      </c>
      <c r="D16" s="272">
        <v>433469</v>
      </c>
      <c r="E16" s="272">
        <v>33345</v>
      </c>
      <c r="F16" s="272">
        <v>4242</v>
      </c>
      <c r="G16" s="273">
        <v>471056</v>
      </c>
      <c r="H16" s="259"/>
    </row>
    <row r="17" spans="1:8" s="242" customFormat="1" ht="13.2" x14ac:dyDescent="0.3">
      <c r="A17" s="271">
        <v>1972</v>
      </c>
      <c r="B17" s="311">
        <v>394482</v>
      </c>
      <c r="C17" s="272">
        <v>69145</v>
      </c>
      <c r="D17" s="272">
        <v>463627</v>
      </c>
      <c r="E17" s="272">
        <v>42185</v>
      </c>
      <c r="F17" s="272">
        <v>4368</v>
      </c>
      <c r="G17" s="273">
        <v>510180</v>
      </c>
      <c r="H17" s="259"/>
    </row>
    <row r="18" spans="1:8" s="242" customFormat="1" ht="13.2" x14ac:dyDescent="0.3">
      <c r="A18" s="271">
        <v>1973</v>
      </c>
      <c r="B18" s="311">
        <v>432272</v>
      </c>
      <c r="C18" s="272">
        <v>76954</v>
      </c>
      <c r="D18" s="272">
        <v>509226</v>
      </c>
      <c r="E18" s="272">
        <v>35933</v>
      </c>
      <c r="F18" s="272">
        <v>4662</v>
      </c>
      <c r="G18" s="273">
        <v>549821</v>
      </c>
      <c r="H18" s="259"/>
    </row>
    <row r="19" spans="1:8" s="242" customFormat="1" ht="13.2" x14ac:dyDescent="0.3">
      <c r="A19" s="271">
        <v>1974</v>
      </c>
      <c r="B19" s="311">
        <v>412004</v>
      </c>
      <c r="C19" s="272">
        <v>72955</v>
      </c>
      <c r="D19" s="272">
        <v>484959</v>
      </c>
      <c r="E19" s="272">
        <v>31842</v>
      </c>
      <c r="F19" s="272">
        <v>4452</v>
      </c>
      <c r="G19" s="273">
        <v>521253</v>
      </c>
      <c r="H19" s="259"/>
    </row>
    <row r="20" spans="1:8" s="242" customFormat="1" ht="13.2" x14ac:dyDescent="0.3">
      <c r="A20" s="271">
        <v>1975</v>
      </c>
      <c r="B20" s="311">
        <v>404957</v>
      </c>
      <c r="C20" s="272">
        <v>72682</v>
      </c>
      <c r="D20" s="272">
        <v>477639</v>
      </c>
      <c r="E20" s="272">
        <v>45256</v>
      </c>
      <c r="F20" s="272">
        <v>4494</v>
      </c>
      <c r="G20" s="273">
        <v>527389</v>
      </c>
      <c r="H20" s="259"/>
    </row>
    <row r="21" spans="1:8" s="242" customFormat="1" ht="13.2" x14ac:dyDescent="0.3">
      <c r="A21" s="271">
        <v>1976</v>
      </c>
      <c r="B21" s="311">
        <v>449092</v>
      </c>
      <c r="C21" s="272">
        <v>87051</v>
      </c>
      <c r="D21" s="272">
        <v>536143</v>
      </c>
      <c r="E21" s="272">
        <v>46148</v>
      </c>
      <c r="F21" s="272">
        <v>4998</v>
      </c>
      <c r="G21" s="273">
        <v>587289</v>
      </c>
      <c r="H21" s="259"/>
    </row>
    <row r="22" spans="1:8" s="242" customFormat="1" ht="13.2" x14ac:dyDescent="0.3">
      <c r="A22" s="271">
        <v>1977</v>
      </c>
      <c r="B22" s="311">
        <v>431617</v>
      </c>
      <c r="C22" s="272">
        <v>89381</v>
      </c>
      <c r="D22" s="272">
        <v>520998</v>
      </c>
      <c r="E22" s="272">
        <v>42667</v>
      </c>
      <c r="F22" s="272">
        <v>4452</v>
      </c>
      <c r="G22" s="273">
        <v>568117</v>
      </c>
      <c r="H22" s="259"/>
    </row>
    <row r="23" spans="1:8" s="242" customFormat="1" ht="13.2" x14ac:dyDescent="0.3">
      <c r="A23" s="271">
        <v>1978</v>
      </c>
      <c r="B23" s="311">
        <v>511119</v>
      </c>
      <c r="C23" s="272">
        <v>100375</v>
      </c>
      <c r="D23" s="272">
        <v>611494</v>
      </c>
      <c r="E23" s="272">
        <v>38123</v>
      </c>
      <c r="F23" s="272">
        <v>5208</v>
      </c>
      <c r="G23" s="273">
        <v>654825</v>
      </c>
      <c r="H23" s="259"/>
    </row>
    <row r="24" spans="1:8" s="242" customFormat="1" ht="13.2" x14ac:dyDescent="0.3">
      <c r="A24" s="271">
        <v>1979</v>
      </c>
      <c r="B24" s="311">
        <v>443580</v>
      </c>
      <c r="C24" s="272">
        <v>103756</v>
      </c>
      <c r="D24" s="272">
        <v>547336</v>
      </c>
      <c r="E24" s="272">
        <v>44112</v>
      </c>
      <c r="F24" s="272">
        <v>5250</v>
      </c>
      <c r="G24" s="273">
        <v>596698</v>
      </c>
      <c r="H24" s="259"/>
    </row>
    <row r="25" spans="1:8" s="242" customFormat="1" ht="13.2" x14ac:dyDescent="0.3">
      <c r="A25" s="271">
        <v>1980</v>
      </c>
      <c r="B25" s="311">
        <v>416511</v>
      </c>
      <c r="C25" s="272">
        <v>98615</v>
      </c>
      <c r="D25" s="272">
        <v>515126</v>
      </c>
      <c r="E25" s="272">
        <v>40788</v>
      </c>
      <c r="F25" s="272">
        <v>4662</v>
      </c>
      <c r="G25" s="273">
        <v>560576</v>
      </c>
      <c r="H25" s="259"/>
    </row>
    <row r="26" spans="1:8" s="242" customFormat="1" ht="13.2" x14ac:dyDescent="0.3">
      <c r="A26" s="271">
        <v>1981</v>
      </c>
      <c r="B26" s="311">
        <v>423780</v>
      </c>
      <c r="C26" s="272">
        <v>108849</v>
      </c>
      <c r="D26" s="272">
        <v>532629</v>
      </c>
      <c r="E26" s="272">
        <v>44001</v>
      </c>
      <c r="F26" s="272">
        <v>4704</v>
      </c>
      <c r="G26" s="273">
        <v>581334</v>
      </c>
      <c r="H26" s="259"/>
    </row>
    <row r="27" spans="1:8" s="242" customFormat="1" ht="13.2" x14ac:dyDescent="0.3">
      <c r="A27" s="271">
        <v>1982</v>
      </c>
      <c r="B27" s="311">
        <v>406462</v>
      </c>
      <c r="C27" s="272">
        <v>110864</v>
      </c>
      <c r="D27" s="272">
        <v>517326</v>
      </c>
      <c r="E27" s="272">
        <v>40371</v>
      </c>
      <c r="F27" s="272">
        <v>4410</v>
      </c>
      <c r="G27" s="273">
        <v>562107</v>
      </c>
      <c r="H27" s="259"/>
    </row>
    <row r="28" spans="1:8" s="242" customFormat="1" ht="13.2" x14ac:dyDescent="0.3">
      <c r="A28" s="271">
        <v>1983</v>
      </c>
      <c r="B28" s="311">
        <v>418919</v>
      </c>
      <c r="C28" s="272">
        <v>105234</v>
      </c>
      <c r="D28" s="272">
        <v>524153</v>
      </c>
      <c r="E28" s="272">
        <v>33306</v>
      </c>
      <c r="F28" s="272">
        <v>4494</v>
      </c>
      <c r="G28" s="273">
        <v>561953</v>
      </c>
      <c r="H28" s="259"/>
    </row>
    <row r="29" spans="1:8" s="242" customFormat="1" ht="13.2" x14ac:dyDescent="0.3">
      <c r="A29" s="271">
        <v>1984</v>
      </c>
      <c r="B29" s="311">
        <v>416324</v>
      </c>
      <c r="C29" s="272">
        <v>117012</v>
      </c>
      <c r="D29" s="272">
        <v>533336</v>
      </c>
      <c r="E29" s="272">
        <v>34828</v>
      </c>
      <c r="F29" s="312" t="s">
        <v>79</v>
      </c>
      <c r="G29" s="273">
        <v>568164</v>
      </c>
      <c r="H29" s="259"/>
    </row>
    <row r="30" spans="1:8" s="242" customFormat="1" ht="13.2" x14ac:dyDescent="0.3">
      <c r="A30" s="271">
        <v>1985</v>
      </c>
      <c r="B30" s="311">
        <v>403929</v>
      </c>
      <c r="C30" s="272">
        <v>109043</v>
      </c>
      <c r="D30" s="272">
        <v>512972</v>
      </c>
      <c r="E30" s="272">
        <v>37675</v>
      </c>
      <c r="F30" s="312" t="s">
        <v>79</v>
      </c>
      <c r="G30" s="273">
        <v>550647</v>
      </c>
      <c r="H30" s="259"/>
    </row>
    <row r="31" spans="1:8" s="242" customFormat="1" ht="13.2" x14ac:dyDescent="0.3">
      <c r="A31" s="271">
        <v>1986</v>
      </c>
      <c r="B31" s="311">
        <v>404386</v>
      </c>
      <c r="C31" s="272">
        <v>107192</v>
      </c>
      <c r="D31" s="272">
        <v>511578</v>
      </c>
      <c r="E31" s="272">
        <v>36006</v>
      </c>
      <c r="F31" s="312" t="s">
        <v>79</v>
      </c>
      <c r="G31" s="273">
        <v>547584</v>
      </c>
      <c r="H31" s="259"/>
    </row>
    <row r="32" spans="1:8" s="242" customFormat="1" ht="13.2" x14ac:dyDescent="0.3">
      <c r="A32" s="271">
        <v>1987</v>
      </c>
      <c r="B32" s="311">
        <v>407673</v>
      </c>
      <c r="C32" s="272">
        <v>108341</v>
      </c>
      <c r="D32" s="272">
        <v>516014</v>
      </c>
      <c r="E32" s="272">
        <v>33187</v>
      </c>
      <c r="F32" s="312" t="s">
        <v>79</v>
      </c>
      <c r="G32" s="273">
        <v>549201</v>
      </c>
      <c r="H32" s="259"/>
    </row>
    <row r="33" spans="1:12" s="242" customFormat="1" ht="13.2" x14ac:dyDescent="0.3">
      <c r="A33" s="271">
        <v>1988</v>
      </c>
      <c r="B33" s="311">
        <v>412126</v>
      </c>
      <c r="C33" s="272">
        <v>117389</v>
      </c>
      <c r="D33" s="272">
        <v>529515</v>
      </c>
      <c r="E33" s="272">
        <v>33710</v>
      </c>
      <c r="F33" s="312" t="s">
        <v>79</v>
      </c>
      <c r="G33" s="273">
        <v>563225</v>
      </c>
      <c r="H33" s="259"/>
    </row>
    <row r="34" spans="1:12" s="158" customFormat="1" ht="13.2" x14ac:dyDescent="0.3">
      <c r="A34" s="271">
        <v>1989</v>
      </c>
      <c r="B34" s="311">
        <v>408306</v>
      </c>
      <c r="C34" s="272">
        <v>120917</v>
      </c>
      <c r="D34" s="272">
        <v>529223</v>
      </c>
      <c r="E34" s="272">
        <v>35714</v>
      </c>
      <c r="F34" s="312" t="s">
        <v>79</v>
      </c>
      <c r="G34" s="273">
        <v>564937</v>
      </c>
      <c r="H34" s="259"/>
    </row>
    <row r="35" spans="1:12" s="242" customFormat="1" ht="13.2" x14ac:dyDescent="0.3">
      <c r="A35" s="271">
        <v>1990</v>
      </c>
      <c r="B35" s="311">
        <v>410718</v>
      </c>
      <c r="C35" s="272">
        <v>125346</v>
      </c>
      <c r="D35" s="272">
        <v>536064</v>
      </c>
      <c r="E35" s="272">
        <v>36646</v>
      </c>
      <c r="F35" s="312" t="s">
        <v>79</v>
      </c>
      <c r="G35" s="273">
        <v>572710</v>
      </c>
      <c r="H35" s="259"/>
    </row>
    <row r="36" spans="1:12" s="242" customFormat="1" ht="13.2" x14ac:dyDescent="0.3">
      <c r="A36" s="271">
        <v>1991</v>
      </c>
      <c r="B36" s="311">
        <v>409896</v>
      </c>
      <c r="C36" s="272">
        <v>116176</v>
      </c>
      <c r="D36" s="272">
        <v>526072</v>
      </c>
      <c r="E36" s="272">
        <v>36365</v>
      </c>
      <c r="F36" s="312" t="s">
        <v>79</v>
      </c>
      <c r="G36" s="273">
        <v>562437</v>
      </c>
      <c r="H36" s="259"/>
    </row>
    <row r="37" spans="1:12" s="242" customFormat="1" ht="13.2" x14ac:dyDescent="0.3">
      <c r="A37" s="271">
        <v>1992</v>
      </c>
      <c r="B37" s="311">
        <v>432413</v>
      </c>
      <c r="C37" s="272">
        <v>133926</v>
      </c>
      <c r="D37" s="272">
        <v>566339</v>
      </c>
      <c r="E37" s="272">
        <v>32650</v>
      </c>
      <c r="F37" s="312" t="s">
        <v>79</v>
      </c>
      <c r="G37" s="273">
        <v>598989</v>
      </c>
      <c r="H37" s="259"/>
    </row>
    <row r="38" spans="1:12" s="242" customFormat="1" ht="13.2" x14ac:dyDescent="0.3">
      <c r="A38" s="271">
        <v>1993</v>
      </c>
      <c r="B38" s="311">
        <v>441553</v>
      </c>
      <c r="C38" s="272">
        <v>139443</v>
      </c>
      <c r="D38" s="272">
        <v>580996</v>
      </c>
      <c r="E38" s="272">
        <v>29807</v>
      </c>
      <c r="F38" s="312" t="s">
        <v>79</v>
      </c>
      <c r="G38" s="273">
        <v>610803</v>
      </c>
      <c r="H38" s="259"/>
    </row>
    <row r="39" spans="1:12" s="242" customFormat="1" ht="13.2" x14ac:dyDescent="0.3">
      <c r="A39" s="271">
        <v>1994</v>
      </c>
      <c r="B39" s="311">
        <v>444618</v>
      </c>
      <c r="C39" s="272">
        <v>156703</v>
      </c>
      <c r="D39" s="272">
        <v>601321</v>
      </c>
      <c r="E39" s="272">
        <v>32358</v>
      </c>
      <c r="F39" s="312" t="s">
        <v>79</v>
      </c>
      <c r="G39" s="273">
        <v>633679</v>
      </c>
      <c r="H39" s="259"/>
    </row>
    <row r="40" spans="1:12" s="242" customFormat="1" ht="13.2" x14ac:dyDescent="0.3">
      <c r="A40" s="271">
        <v>1995</v>
      </c>
      <c r="B40" s="311">
        <v>447134</v>
      </c>
      <c r="C40" s="272">
        <v>159632</v>
      </c>
      <c r="D40" s="272">
        <v>606766</v>
      </c>
      <c r="E40" s="272">
        <v>34258</v>
      </c>
      <c r="F40" s="312" t="s">
        <v>79</v>
      </c>
      <c r="G40" s="273">
        <v>641024</v>
      </c>
      <c r="H40" s="259"/>
    </row>
    <row r="41" spans="1:12" s="242" customFormat="1" ht="13.2" x14ac:dyDescent="0.3">
      <c r="A41" s="271">
        <v>1996</v>
      </c>
      <c r="B41" s="311">
        <v>466331</v>
      </c>
      <c r="C41" s="272">
        <v>146177</v>
      </c>
      <c r="D41" s="272">
        <v>612508</v>
      </c>
      <c r="E41" s="272">
        <v>36169</v>
      </c>
      <c r="F41" s="312" t="s">
        <v>79</v>
      </c>
      <c r="G41" s="273">
        <v>648677</v>
      </c>
      <c r="H41" s="259"/>
    </row>
    <row r="42" spans="1:12" s="242" customFormat="1" ht="13.2" x14ac:dyDescent="0.3">
      <c r="A42" s="271">
        <v>1997</v>
      </c>
      <c r="B42" s="311">
        <v>454226</v>
      </c>
      <c r="C42" s="272">
        <v>175736</v>
      </c>
      <c r="D42" s="272">
        <v>629962</v>
      </c>
      <c r="E42" s="272">
        <v>35250</v>
      </c>
      <c r="F42" s="312" t="s">
        <v>79</v>
      </c>
      <c r="G42" s="273">
        <v>665212</v>
      </c>
      <c r="H42" s="259"/>
    </row>
    <row r="43" spans="1:12" s="242" customFormat="1" ht="13.2" x14ac:dyDescent="0.3">
      <c r="A43" s="271">
        <v>1998</v>
      </c>
      <c r="B43" s="311">
        <v>469369</v>
      </c>
      <c r="C43" s="272">
        <v>172711</v>
      </c>
      <c r="D43" s="272">
        <v>642080</v>
      </c>
      <c r="E43" s="272">
        <v>26862</v>
      </c>
      <c r="F43" s="312" t="s">
        <v>79</v>
      </c>
      <c r="G43" s="273">
        <v>668942</v>
      </c>
      <c r="H43" s="259"/>
    </row>
    <row r="44" spans="1:12" s="242" customFormat="1" ht="13.2" x14ac:dyDescent="0.3">
      <c r="A44" s="271">
        <v>1999</v>
      </c>
      <c r="B44" s="311">
        <v>480754</v>
      </c>
      <c r="C44" s="272">
        <v>185212</v>
      </c>
      <c r="D44" s="272">
        <v>665966</v>
      </c>
      <c r="E44" s="272">
        <v>26486</v>
      </c>
      <c r="F44" s="312" t="s">
        <v>79</v>
      </c>
      <c r="G44" s="273">
        <v>692452</v>
      </c>
      <c r="H44" s="259"/>
    </row>
    <row r="45" spans="1:12" s="242" customFormat="1" ht="13.2" x14ac:dyDescent="0.25">
      <c r="A45" s="271">
        <v>2000</v>
      </c>
      <c r="B45" s="311">
        <v>469683</v>
      </c>
      <c r="C45" s="272">
        <v>190450</v>
      </c>
      <c r="D45" s="272">
        <v>660133</v>
      </c>
      <c r="E45" s="272">
        <v>26394</v>
      </c>
      <c r="F45" s="312" t="s">
        <v>79</v>
      </c>
      <c r="G45" s="273">
        <v>686527</v>
      </c>
      <c r="H45" s="259"/>
      <c r="J45" s="179"/>
      <c r="L45" s="313"/>
    </row>
    <row r="46" spans="1:12" s="242" customFormat="1" ht="13.2" x14ac:dyDescent="0.25">
      <c r="A46" s="271">
        <v>2001</v>
      </c>
      <c r="B46" s="311">
        <v>467567</v>
      </c>
      <c r="C46" s="272">
        <v>198232</v>
      </c>
      <c r="D46" s="272">
        <v>665799</v>
      </c>
      <c r="E46" s="272">
        <v>32041</v>
      </c>
      <c r="F46" s="312" t="s">
        <v>79</v>
      </c>
      <c r="G46" s="273">
        <v>697840</v>
      </c>
      <c r="H46" s="259"/>
      <c r="J46" s="179"/>
      <c r="L46" s="313"/>
    </row>
    <row r="47" spans="1:12" s="242" customFormat="1" ht="13.2" x14ac:dyDescent="0.25">
      <c r="A47" s="271">
        <v>2002</v>
      </c>
      <c r="B47" s="311">
        <v>476027</v>
      </c>
      <c r="C47" s="272">
        <v>202477</v>
      </c>
      <c r="D47" s="272">
        <v>678504</v>
      </c>
      <c r="E47" s="272">
        <v>33151</v>
      </c>
      <c r="F47" s="312" t="s">
        <v>79</v>
      </c>
      <c r="G47" s="273">
        <v>711655</v>
      </c>
      <c r="H47" s="259"/>
      <c r="J47" s="179"/>
      <c r="L47" s="313"/>
    </row>
    <row r="48" spans="1:12" s="242" customFormat="1" ht="13.2" x14ac:dyDescent="0.25">
      <c r="A48" s="271">
        <v>2003</v>
      </c>
      <c r="B48" s="311">
        <v>476160</v>
      </c>
      <c r="C48" s="272">
        <v>210712</v>
      </c>
      <c r="D48" s="272">
        <v>686872</v>
      </c>
      <c r="E48" s="272">
        <v>33451</v>
      </c>
      <c r="F48" s="312" t="s">
        <v>79</v>
      </c>
      <c r="G48" s="273">
        <v>720323</v>
      </c>
      <c r="H48" s="259"/>
      <c r="J48" s="179"/>
      <c r="L48" s="313"/>
    </row>
    <row r="49" spans="1:12" s="242" customFormat="1" ht="13.2" x14ac:dyDescent="0.25">
      <c r="A49" s="271">
        <v>2004</v>
      </c>
      <c r="B49" s="311">
        <v>474580</v>
      </c>
      <c r="C49" s="272">
        <v>223636</v>
      </c>
      <c r="D49" s="272">
        <v>698216</v>
      </c>
      <c r="E49" s="272">
        <v>31564</v>
      </c>
      <c r="F49" s="312" t="s">
        <v>79</v>
      </c>
      <c r="G49" s="273">
        <v>729780</v>
      </c>
      <c r="H49" s="259"/>
      <c r="J49" s="179"/>
      <c r="L49" s="313"/>
    </row>
    <row r="50" spans="1:12" s="242" customFormat="1" ht="13.2" x14ac:dyDescent="0.25">
      <c r="A50" s="271">
        <v>2005</v>
      </c>
      <c r="B50" s="311">
        <v>460947</v>
      </c>
      <c r="C50" s="272">
        <v>246433</v>
      </c>
      <c r="D50" s="272">
        <v>707380</v>
      </c>
      <c r="E50" s="272">
        <v>32999</v>
      </c>
      <c r="F50" s="312" t="s">
        <v>79</v>
      </c>
      <c r="G50" s="273">
        <v>740379</v>
      </c>
      <c r="H50" s="259"/>
      <c r="J50" s="179"/>
      <c r="L50" s="313"/>
    </row>
    <row r="51" spans="1:12" s="242" customFormat="1" ht="13.2" x14ac:dyDescent="0.25">
      <c r="A51" s="271">
        <v>2006</v>
      </c>
      <c r="B51" s="311">
        <v>460703</v>
      </c>
      <c r="C51" s="272">
        <v>259569</v>
      </c>
      <c r="D51" s="272">
        <v>720272</v>
      </c>
      <c r="E51" s="272">
        <v>37640</v>
      </c>
      <c r="F51" s="312" t="s">
        <v>79</v>
      </c>
      <c r="G51" s="273">
        <v>757912</v>
      </c>
      <c r="H51" s="259"/>
      <c r="J51" s="179"/>
      <c r="L51" s="313"/>
    </row>
    <row r="52" spans="1:12" s="242" customFormat="1" ht="13.2" x14ac:dyDescent="0.25">
      <c r="A52" s="271">
        <v>2007</v>
      </c>
      <c r="B52" s="311">
        <v>471532</v>
      </c>
      <c r="C52" s="272">
        <v>265261</v>
      </c>
      <c r="D52" s="272">
        <v>736793</v>
      </c>
      <c r="E52" s="272">
        <v>29650</v>
      </c>
      <c r="F52" s="312" t="s">
        <v>79</v>
      </c>
      <c r="G52" s="273">
        <v>766443</v>
      </c>
      <c r="H52" s="259"/>
      <c r="J52" s="179"/>
      <c r="L52" s="313"/>
    </row>
    <row r="53" spans="1:12" s="242" customFormat="1" ht="13.2" x14ac:dyDescent="0.25">
      <c r="A53" s="271">
        <v>2008</v>
      </c>
      <c r="B53" s="311">
        <v>459218</v>
      </c>
      <c r="C53" s="272">
        <v>252978.185</v>
      </c>
      <c r="D53" s="272">
        <v>712196.18500000006</v>
      </c>
      <c r="E53" s="272">
        <v>24999</v>
      </c>
      <c r="F53" s="312" t="s">
        <v>79</v>
      </c>
      <c r="G53" s="273">
        <v>737195.18500000006</v>
      </c>
      <c r="H53" s="259"/>
      <c r="J53" s="179"/>
      <c r="L53" s="313"/>
    </row>
    <row r="54" spans="1:12" s="242" customFormat="1" ht="13.2" x14ac:dyDescent="0.25">
      <c r="A54" s="271">
        <v>2009</v>
      </c>
      <c r="B54" s="311">
        <v>471907</v>
      </c>
      <c r="C54" s="272">
        <v>237129.65599999999</v>
      </c>
      <c r="D54" s="272">
        <v>709036.65599999996</v>
      </c>
      <c r="E54" s="272">
        <v>24589</v>
      </c>
      <c r="F54" s="312" t="s">
        <v>79</v>
      </c>
      <c r="G54" s="273">
        <v>733625.65599999996</v>
      </c>
      <c r="H54" s="259"/>
      <c r="J54" s="179"/>
      <c r="L54" s="313"/>
    </row>
    <row r="55" spans="1:12" s="242" customFormat="1" ht="13.2" x14ac:dyDescent="0.25">
      <c r="A55" s="271">
        <v>2010</v>
      </c>
      <c r="B55" s="311">
        <v>480645</v>
      </c>
      <c r="C55" s="272">
        <v>245823</v>
      </c>
      <c r="D55" s="272">
        <v>726468</v>
      </c>
      <c r="E55" s="272">
        <v>20090</v>
      </c>
      <c r="F55" s="312" t="s">
        <v>79</v>
      </c>
      <c r="G55" s="273">
        <v>746558</v>
      </c>
      <c r="H55" s="259"/>
      <c r="J55" s="179"/>
      <c r="L55" s="313"/>
    </row>
    <row r="56" spans="1:12" s="242" customFormat="1" ht="13.2" x14ac:dyDescent="0.25">
      <c r="A56" s="365">
        <v>2011</v>
      </c>
      <c r="B56" s="311">
        <v>477530</v>
      </c>
      <c r="C56" s="272">
        <v>254254</v>
      </c>
      <c r="D56" s="272">
        <v>731784</v>
      </c>
      <c r="E56" s="272">
        <v>17292</v>
      </c>
      <c r="F56" s="312" t="s">
        <v>79</v>
      </c>
      <c r="G56" s="273">
        <v>749076</v>
      </c>
      <c r="H56" s="259"/>
      <c r="J56" s="179"/>
      <c r="L56" s="313"/>
    </row>
    <row r="57" spans="1:12" s="242" customFormat="1" ht="13.2" x14ac:dyDescent="0.25">
      <c r="A57" s="365">
        <v>2012</v>
      </c>
      <c r="B57" s="311">
        <v>487822</v>
      </c>
      <c r="C57" s="272">
        <v>262303</v>
      </c>
      <c r="D57" s="272">
        <v>750125</v>
      </c>
      <c r="E57" s="272">
        <v>18336</v>
      </c>
      <c r="F57" s="312" t="s">
        <v>79</v>
      </c>
      <c r="G57" s="392">
        <v>768461</v>
      </c>
      <c r="H57" s="259"/>
      <c r="J57" s="179"/>
      <c r="L57" s="313"/>
    </row>
    <row r="58" spans="1:12" s="242" customFormat="1" ht="13.2" x14ac:dyDescent="0.25">
      <c r="A58" s="365">
        <v>2013</v>
      </c>
      <c r="B58" s="311">
        <v>492003</v>
      </c>
      <c r="C58" s="272">
        <v>264682</v>
      </c>
      <c r="D58" s="272">
        <v>756685</v>
      </c>
      <c r="E58" s="272">
        <v>19293</v>
      </c>
      <c r="F58" s="312" t="s">
        <v>79</v>
      </c>
      <c r="G58" s="392">
        <v>775978</v>
      </c>
      <c r="H58" s="259"/>
      <c r="J58" s="179"/>
      <c r="L58" s="313"/>
    </row>
    <row r="59" spans="1:12" s="242" customFormat="1" ht="13.2" x14ac:dyDescent="0.25">
      <c r="A59" s="365">
        <v>2014</v>
      </c>
      <c r="B59" s="311">
        <v>511567</v>
      </c>
      <c r="C59" s="272">
        <v>270918</v>
      </c>
      <c r="D59" s="272">
        <v>782485</v>
      </c>
      <c r="E59" s="272">
        <v>18022</v>
      </c>
      <c r="F59" s="312" t="s">
        <v>79</v>
      </c>
      <c r="G59" s="392">
        <v>800507</v>
      </c>
      <c r="H59" s="259"/>
      <c r="J59" s="179"/>
      <c r="L59" s="313"/>
    </row>
    <row r="60" spans="1:12" s="242" customFormat="1" ht="13.2" x14ac:dyDescent="0.25">
      <c r="A60" s="365">
        <v>2015</v>
      </c>
      <c r="B60" s="311">
        <v>483132</v>
      </c>
      <c r="C60" s="272">
        <v>268546</v>
      </c>
      <c r="D60" s="272">
        <v>751678</v>
      </c>
      <c r="E60" s="272">
        <v>56850</v>
      </c>
      <c r="F60" s="312" t="s">
        <v>79</v>
      </c>
      <c r="G60" s="392">
        <v>808528</v>
      </c>
      <c r="H60" s="259"/>
      <c r="J60" s="179"/>
      <c r="L60" s="313"/>
    </row>
    <row r="61" spans="1:12" s="242" customFormat="1" ht="13.2" x14ac:dyDescent="0.25">
      <c r="A61" s="365">
        <v>2016</v>
      </c>
      <c r="B61" s="311">
        <v>491288</v>
      </c>
      <c r="C61" s="272">
        <v>265741</v>
      </c>
      <c r="D61" s="272">
        <v>757029</v>
      </c>
      <c r="E61" s="272">
        <v>61992</v>
      </c>
      <c r="F61" s="312" t="s">
        <v>79</v>
      </c>
      <c r="G61" s="392">
        <v>819021</v>
      </c>
      <c r="H61" s="259"/>
      <c r="J61" s="179"/>
      <c r="L61" s="313"/>
    </row>
    <row r="62" spans="1:12" s="242" customFormat="1" ht="13.2" x14ac:dyDescent="0.25">
      <c r="A62" s="314">
        <v>2017</v>
      </c>
      <c r="B62" s="429">
        <v>490292</v>
      </c>
      <c r="C62" s="430">
        <v>270340</v>
      </c>
      <c r="D62" s="430">
        <v>760632</v>
      </c>
      <c r="E62" s="430">
        <v>61366</v>
      </c>
      <c r="F62" s="431" t="s">
        <v>79</v>
      </c>
      <c r="G62" s="432">
        <v>821998</v>
      </c>
      <c r="H62" s="259"/>
      <c r="J62" s="179"/>
      <c r="L62" s="313"/>
    </row>
    <row r="63" spans="1:12" s="276" customFormat="1" ht="4.5" customHeight="1" x14ac:dyDescent="0.25">
      <c r="A63" s="280"/>
      <c r="B63" s="280"/>
      <c r="C63" s="280"/>
      <c r="D63" s="280"/>
      <c r="E63" s="280"/>
      <c r="F63" s="280"/>
      <c r="G63" s="280"/>
      <c r="J63" s="179"/>
    </row>
    <row r="64" spans="1:12" s="276" customFormat="1" ht="60" customHeight="1" x14ac:dyDescent="0.2">
      <c r="A64" s="541" t="s">
        <v>116</v>
      </c>
      <c r="B64" s="543"/>
      <c r="C64" s="543"/>
      <c r="D64" s="543"/>
      <c r="E64" s="543"/>
      <c r="F64" s="543"/>
      <c r="G64" s="543"/>
      <c r="H64" s="543"/>
      <c r="I64" s="543"/>
    </row>
    <row r="65" spans="1:9" s="276" customFormat="1" ht="4.95" customHeight="1" x14ac:dyDescent="0.3">
      <c r="A65" s="196"/>
      <c r="B65" s="196"/>
      <c r="C65" s="196"/>
      <c r="D65" s="196"/>
      <c r="E65" s="196"/>
      <c r="F65" s="196"/>
      <c r="G65" s="196"/>
      <c r="H65" s="264"/>
      <c r="I65" s="264"/>
    </row>
    <row r="66" spans="1:9" s="276" customFormat="1" ht="46.5" customHeight="1" x14ac:dyDescent="0.2">
      <c r="A66" s="541" t="s">
        <v>234</v>
      </c>
      <c r="B66" s="543"/>
      <c r="C66" s="543"/>
      <c r="D66" s="543"/>
      <c r="E66" s="543"/>
      <c r="F66" s="543"/>
      <c r="G66" s="543"/>
      <c r="H66" s="543"/>
      <c r="I66" s="543"/>
    </row>
    <row r="67" spans="1:9" s="276" customFormat="1" ht="4.5" customHeight="1" x14ac:dyDescent="0.3">
      <c r="A67" s="196"/>
      <c r="B67" s="196"/>
      <c r="C67" s="196"/>
      <c r="D67" s="196"/>
      <c r="E67" s="196"/>
      <c r="F67" s="196"/>
      <c r="G67" s="196"/>
      <c r="H67" s="264"/>
      <c r="I67" s="264"/>
    </row>
    <row r="68" spans="1:9" s="276" customFormat="1" ht="25.5" customHeight="1" x14ac:dyDescent="0.2">
      <c r="A68" s="541" t="s">
        <v>183</v>
      </c>
      <c r="B68" s="543"/>
      <c r="C68" s="543"/>
      <c r="D68" s="543"/>
      <c r="E68" s="543"/>
      <c r="F68" s="543"/>
      <c r="G68" s="543"/>
      <c r="H68" s="543"/>
      <c r="I68" s="543"/>
    </row>
    <row r="69" spans="1:9" s="276" customFormat="1" ht="5.25" customHeight="1" x14ac:dyDescent="0.2">
      <c r="A69" s="422"/>
      <c r="B69" s="423"/>
      <c r="C69" s="423"/>
      <c r="D69" s="423"/>
      <c r="E69" s="423"/>
      <c r="F69" s="423"/>
      <c r="G69" s="423"/>
      <c r="H69" s="423"/>
      <c r="I69" s="423"/>
    </row>
    <row r="70" spans="1:9" ht="37.5" customHeight="1" x14ac:dyDescent="0.2">
      <c r="A70" s="541" t="s">
        <v>223</v>
      </c>
      <c r="B70" s="543"/>
      <c r="C70" s="543"/>
      <c r="D70" s="543"/>
      <c r="E70" s="543"/>
      <c r="F70" s="543"/>
      <c r="G70" s="543"/>
      <c r="H70" s="543"/>
      <c r="I70" s="543"/>
    </row>
  </sheetData>
  <mergeCells count="8">
    <mergeCell ref="A70:I70"/>
    <mergeCell ref="B2:D2"/>
    <mergeCell ref="E2:E3"/>
    <mergeCell ref="F2:F3"/>
    <mergeCell ref="G2:G3"/>
    <mergeCell ref="A64:I64"/>
    <mergeCell ref="A66:I66"/>
    <mergeCell ref="A68:I6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15"/>
  <sheetViews>
    <sheetView workbookViewId="0"/>
  </sheetViews>
  <sheetFormatPr defaultRowHeight="13.2" x14ac:dyDescent="0.25"/>
  <cols>
    <col min="1" max="1" width="8.109375" style="154" customWidth="1"/>
    <col min="2" max="13" width="7.6640625" style="154" customWidth="1"/>
    <col min="14" max="14" width="22.33203125" style="154" customWidth="1"/>
    <col min="15" max="256" width="9.109375" style="154"/>
    <col min="257" max="257" width="5.33203125" style="154" customWidth="1"/>
    <col min="258" max="269" width="7.6640625" style="154" customWidth="1"/>
    <col min="270" max="270" width="11.5546875" style="154" customWidth="1"/>
    <col min="271" max="512" width="9.109375" style="154"/>
    <col min="513" max="513" width="5.33203125" style="154" customWidth="1"/>
    <col min="514" max="525" width="7.6640625" style="154" customWidth="1"/>
    <col min="526" max="526" width="11.5546875" style="154" customWidth="1"/>
    <col min="527" max="768" width="9.109375" style="154"/>
    <col min="769" max="769" width="5.33203125" style="154" customWidth="1"/>
    <col min="770" max="781" width="7.6640625" style="154" customWidth="1"/>
    <col min="782" max="782" width="11.5546875" style="154" customWidth="1"/>
    <col min="783" max="1024" width="9.109375" style="154"/>
    <col min="1025" max="1025" width="5.33203125" style="154" customWidth="1"/>
    <col min="1026" max="1037" width="7.6640625" style="154" customWidth="1"/>
    <col min="1038" max="1038" width="11.5546875" style="154" customWidth="1"/>
    <col min="1039" max="1280" width="9.109375" style="154"/>
    <col min="1281" max="1281" width="5.33203125" style="154" customWidth="1"/>
    <col min="1282" max="1293" width="7.6640625" style="154" customWidth="1"/>
    <col min="1294" max="1294" width="11.5546875" style="154" customWidth="1"/>
    <col min="1295" max="1536" width="9.109375" style="154"/>
    <col min="1537" max="1537" width="5.33203125" style="154" customWidth="1"/>
    <col min="1538" max="1549" width="7.6640625" style="154" customWidth="1"/>
    <col min="1550" max="1550" width="11.5546875" style="154" customWidth="1"/>
    <col min="1551" max="1792" width="9.109375" style="154"/>
    <col min="1793" max="1793" width="5.33203125" style="154" customWidth="1"/>
    <col min="1794" max="1805" width="7.6640625" style="154" customWidth="1"/>
    <col min="1806" max="1806" width="11.5546875" style="154" customWidth="1"/>
    <col min="1807" max="2048" width="9.109375" style="154"/>
    <col min="2049" max="2049" width="5.33203125" style="154" customWidth="1"/>
    <col min="2050" max="2061" width="7.6640625" style="154" customWidth="1"/>
    <col min="2062" max="2062" width="11.5546875" style="154" customWidth="1"/>
    <col min="2063" max="2304" width="9.109375" style="154"/>
    <col min="2305" max="2305" width="5.33203125" style="154" customWidth="1"/>
    <col min="2306" max="2317" width="7.6640625" style="154" customWidth="1"/>
    <col min="2318" max="2318" width="11.5546875" style="154" customWidth="1"/>
    <col min="2319" max="2560" width="9.109375" style="154"/>
    <col min="2561" max="2561" width="5.33203125" style="154" customWidth="1"/>
    <col min="2562" max="2573" width="7.6640625" style="154" customWidth="1"/>
    <col min="2574" max="2574" width="11.5546875" style="154" customWidth="1"/>
    <col min="2575" max="2816" width="9.109375" style="154"/>
    <col min="2817" max="2817" width="5.33203125" style="154" customWidth="1"/>
    <col min="2818" max="2829" width="7.6640625" style="154" customWidth="1"/>
    <col min="2830" max="2830" width="11.5546875" style="154" customWidth="1"/>
    <col min="2831" max="3072" width="9.109375" style="154"/>
    <col min="3073" max="3073" width="5.33203125" style="154" customWidth="1"/>
    <col min="3074" max="3085" width="7.6640625" style="154" customWidth="1"/>
    <col min="3086" max="3086" width="11.5546875" style="154" customWidth="1"/>
    <col min="3087" max="3328" width="9.109375" style="154"/>
    <col min="3329" max="3329" width="5.33203125" style="154" customWidth="1"/>
    <col min="3330" max="3341" width="7.6640625" style="154" customWidth="1"/>
    <col min="3342" max="3342" width="11.5546875" style="154" customWidth="1"/>
    <col min="3343" max="3584" width="9.109375" style="154"/>
    <col min="3585" max="3585" width="5.33203125" style="154" customWidth="1"/>
    <col min="3586" max="3597" width="7.6640625" style="154" customWidth="1"/>
    <col min="3598" max="3598" width="11.5546875" style="154" customWidth="1"/>
    <col min="3599" max="3840" width="9.109375" style="154"/>
    <col min="3841" max="3841" width="5.33203125" style="154" customWidth="1"/>
    <col min="3842" max="3853" width="7.6640625" style="154" customWidth="1"/>
    <col min="3854" max="3854" width="11.5546875" style="154" customWidth="1"/>
    <col min="3855" max="4096" width="9.109375" style="154"/>
    <col min="4097" max="4097" width="5.33203125" style="154" customWidth="1"/>
    <col min="4098" max="4109" width="7.6640625" style="154" customWidth="1"/>
    <col min="4110" max="4110" width="11.5546875" style="154" customWidth="1"/>
    <col min="4111" max="4352" width="9.109375" style="154"/>
    <col min="4353" max="4353" width="5.33203125" style="154" customWidth="1"/>
    <col min="4354" max="4365" width="7.6640625" style="154" customWidth="1"/>
    <col min="4366" max="4366" width="11.5546875" style="154" customWidth="1"/>
    <col min="4367" max="4608" width="9.109375" style="154"/>
    <col min="4609" max="4609" width="5.33203125" style="154" customWidth="1"/>
    <col min="4610" max="4621" width="7.6640625" style="154" customWidth="1"/>
    <col min="4622" max="4622" width="11.5546875" style="154" customWidth="1"/>
    <col min="4623" max="4864" width="9.109375" style="154"/>
    <col min="4865" max="4865" width="5.33203125" style="154" customWidth="1"/>
    <col min="4866" max="4877" width="7.6640625" style="154" customWidth="1"/>
    <col min="4878" max="4878" width="11.5546875" style="154" customWidth="1"/>
    <col min="4879" max="5120" width="9.109375" style="154"/>
    <col min="5121" max="5121" width="5.33203125" style="154" customWidth="1"/>
    <col min="5122" max="5133" width="7.6640625" style="154" customWidth="1"/>
    <col min="5134" max="5134" width="11.5546875" style="154" customWidth="1"/>
    <col min="5135" max="5376" width="9.109375" style="154"/>
    <col min="5377" max="5377" width="5.33203125" style="154" customWidth="1"/>
    <col min="5378" max="5389" width="7.6640625" style="154" customWidth="1"/>
    <col min="5390" max="5390" width="11.5546875" style="154" customWidth="1"/>
    <col min="5391" max="5632" width="9.109375" style="154"/>
    <col min="5633" max="5633" width="5.33203125" style="154" customWidth="1"/>
    <col min="5634" max="5645" width="7.6640625" style="154" customWidth="1"/>
    <col min="5646" max="5646" width="11.5546875" style="154" customWidth="1"/>
    <col min="5647" max="5888" width="9.109375" style="154"/>
    <col min="5889" max="5889" width="5.33203125" style="154" customWidth="1"/>
    <col min="5890" max="5901" width="7.6640625" style="154" customWidth="1"/>
    <col min="5902" max="5902" width="11.5546875" style="154" customWidth="1"/>
    <col min="5903" max="6144" width="9.109375" style="154"/>
    <col min="6145" max="6145" width="5.33203125" style="154" customWidth="1"/>
    <col min="6146" max="6157" width="7.6640625" style="154" customWidth="1"/>
    <col min="6158" max="6158" width="11.5546875" style="154" customWidth="1"/>
    <col min="6159" max="6400" width="9.109375" style="154"/>
    <col min="6401" max="6401" width="5.33203125" style="154" customWidth="1"/>
    <col min="6402" max="6413" width="7.6640625" style="154" customWidth="1"/>
    <col min="6414" max="6414" width="11.5546875" style="154" customWidth="1"/>
    <col min="6415" max="6656" width="9.109375" style="154"/>
    <col min="6657" max="6657" width="5.33203125" style="154" customWidth="1"/>
    <col min="6658" max="6669" width="7.6640625" style="154" customWidth="1"/>
    <col min="6670" max="6670" width="11.5546875" style="154" customWidth="1"/>
    <col min="6671" max="6912" width="9.109375" style="154"/>
    <col min="6913" max="6913" width="5.33203125" style="154" customWidth="1"/>
    <col min="6914" max="6925" width="7.6640625" style="154" customWidth="1"/>
    <col min="6926" max="6926" width="11.5546875" style="154" customWidth="1"/>
    <col min="6927" max="7168" width="9.109375" style="154"/>
    <col min="7169" max="7169" width="5.33203125" style="154" customWidth="1"/>
    <col min="7170" max="7181" width="7.6640625" style="154" customWidth="1"/>
    <col min="7182" max="7182" width="11.5546875" style="154" customWidth="1"/>
    <col min="7183" max="7424" width="9.109375" style="154"/>
    <col min="7425" max="7425" width="5.33203125" style="154" customWidth="1"/>
    <col min="7426" max="7437" width="7.6640625" style="154" customWidth="1"/>
    <col min="7438" max="7438" width="11.5546875" style="154" customWidth="1"/>
    <col min="7439" max="7680" width="9.109375" style="154"/>
    <col min="7681" max="7681" width="5.33203125" style="154" customWidth="1"/>
    <col min="7682" max="7693" width="7.6640625" style="154" customWidth="1"/>
    <col min="7694" max="7694" width="11.5546875" style="154" customWidth="1"/>
    <col min="7695" max="7936" width="9.109375" style="154"/>
    <col min="7937" max="7937" width="5.33203125" style="154" customWidth="1"/>
    <col min="7938" max="7949" width="7.6640625" style="154" customWidth="1"/>
    <col min="7950" max="7950" width="11.5546875" style="154" customWidth="1"/>
    <col min="7951" max="8192" width="9.109375" style="154"/>
    <col min="8193" max="8193" width="5.33203125" style="154" customWidth="1"/>
    <col min="8194" max="8205" width="7.6640625" style="154" customWidth="1"/>
    <col min="8206" max="8206" width="11.5546875" style="154" customWidth="1"/>
    <col min="8207" max="8448" width="9.109375" style="154"/>
    <col min="8449" max="8449" width="5.33203125" style="154" customWidth="1"/>
    <col min="8450" max="8461" width="7.6640625" style="154" customWidth="1"/>
    <col min="8462" max="8462" width="11.5546875" style="154" customWidth="1"/>
    <col min="8463" max="8704" width="9.109375" style="154"/>
    <col min="8705" max="8705" width="5.33203125" style="154" customWidth="1"/>
    <col min="8706" max="8717" width="7.6640625" style="154" customWidth="1"/>
    <col min="8718" max="8718" width="11.5546875" style="154" customWidth="1"/>
    <col min="8719" max="8960" width="9.109375" style="154"/>
    <col min="8961" max="8961" width="5.33203125" style="154" customWidth="1"/>
    <col min="8962" max="8973" width="7.6640625" style="154" customWidth="1"/>
    <col min="8974" max="8974" width="11.5546875" style="154" customWidth="1"/>
    <col min="8975" max="9216" width="9.109375" style="154"/>
    <col min="9217" max="9217" width="5.33203125" style="154" customWidth="1"/>
    <col min="9218" max="9229" width="7.6640625" style="154" customWidth="1"/>
    <col min="9230" max="9230" width="11.5546875" style="154" customWidth="1"/>
    <col min="9231" max="9472" width="9.109375" style="154"/>
    <col min="9473" max="9473" width="5.33203125" style="154" customWidth="1"/>
    <col min="9474" max="9485" width="7.6640625" style="154" customWidth="1"/>
    <col min="9486" max="9486" width="11.5546875" style="154" customWidth="1"/>
    <col min="9487" max="9728" width="9.109375" style="154"/>
    <col min="9729" max="9729" width="5.33203125" style="154" customWidth="1"/>
    <col min="9730" max="9741" width="7.6640625" style="154" customWidth="1"/>
    <col min="9742" max="9742" width="11.5546875" style="154" customWidth="1"/>
    <col min="9743" max="9984" width="9.109375" style="154"/>
    <col min="9985" max="9985" width="5.33203125" style="154" customWidth="1"/>
    <col min="9986" max="9997" width="7.6640625" style="154" customWidth="1"/>
    <col min="9998" max="9998" width="11.5546875" style="154" customWidth="1"/>
    <col min="9999" max="10240" width="9.109375" style="154"/>
    <col min="10241" max="10241" width="5.33203125" style="154" customWidth="1"/>
    <col min="10242" max="10253" width="7.6640625" style="154" customWidth="1"/>
    <col min="10254" max="10254" width="11.5546875" style="154" customWidth="1"/>
    <col min="10255" max="10496" width="9.109375" style="154"/>
    <col min="10497" max="10497" width="5.33203125" style="154" customWidth="1"/>
    <col min="10498" max="10509" width="7.6640625" style="154" customWidth="1"/>
    <col min="10510" max="10510" width="11.5546875" style="154" customWidth="1"/>
    <col min="10511" max="10752" width="9.109375" style="154"/>
    <col min="10753" max="10753" width="5.33203125" style="154" customWidth="1"/>
    <col min="10754" max="10765" width="7.6640625" style="154" customWidth="1"/>
    <col min="10766" max="10766" width="11.5546875" style="154" customWidth="1"/>
    <col min="10767" max="11008" width="9.109375" style="154"/>
    <col min="11009" max="11009" width="5.33203125" style="154" customWidth="1"/>
    <col min="11010" max="11021" width="7.6640625" style="154" customWidth="1"/>
    <col min="11022" max="11022" width="11.5546875" style="154" customWidth="1"/>
    <col min="11023" max="11264" width="9.109375" style="154"/>
    <col min="11265" max="11265" width="5.33203125" style="154" customWidth="1"/>
    <col min="11266" max="11277" width="7.6640625" style="154" customWidth="1"/>
    <col min="11278" max="11278" width="11.5546875" style="154" customWidth="1"/>
    <col min="11279" max="11520" width="9.109375" style="154"/>
    <col min="11521" max="11521" width="5.33203125" style="154" customWidth="1"/>
    <col min="11522" max="11533" width="7.6640625" style="154" customWidth="1"/>
    <col min="11534" max="11534" width="11.5546875" style="154" customWidth="1"/>
    <col min="11535" max="11776" width="9.109375" style="154"/>
    <col min="11777" max="11777" width="5.33203125" style="154" customWidth="1"/>
    <col min="11778" max="11789" width="7.6640625" style="154" customWidth="1"/>
    <col min="11790" max="11790" width="11.5546875" style="154" customWidth="1"/>
    <col min="11791" max="12032" width="9.109375" style="154"/>
    <col min="12033" max="12033" width="5.33203125" style="154" customWidth="1"/>
    <col min="12034" max="12045" width="7.6640625" style="154" customWidth="1"/>
    <col min="12046" max="12046" width="11.5546875" style="154" customWidth="1"/>
    <col min="12047" max="12288" width="9.109375" style="154"/>
    <col min="12289" max="12289" width="5.33203125" style="154" customWidth="1"/>
    <col min="12290" max="12301" width="7.6640625" style="154" customWidth="1"/>
    <col min="12302" max="12302" width="11.5546875" style="154" customWidth="1"/>
    <col min="12303" max="12544" width="9.109375" style="154"/>
    <col min="12545" max="12545" width="5.33203125" style="154" customWidth="1"/>
    <col min="12546" max="12557" width="7.6640625" style="154" customWidth="1"/>
    <col min="12558" max="12558" width="11.5546875" style="154" customWidth="1"/>
    <col min="12559" max="12800" width="9.109375" style="154"/>
    <col min="12801" max="12801" width="5.33203125" style="154" customWidth="1"/>
    <col min="12802" max="12813" width="7.6640625" style="154" customWidth="1"/>
    <col min="12814" max="12814" width="11.5546875" style="154" customWidth="1"/>
    <col min="12815" max="13056" width="9.109375" style="154"/>
    <col min="13057" max="13057" width="5.33203125" style="154" customWidth="1"/>
    <col min="13058" max="13069" width="7.6640625" style="154" customWidth="1"/>
    <col min="13070" max="13070" width="11.5546875" style="154" customWidth="1"/>
    <col min="13071" max="13312" width="9.109375" style="154"/>
    <col min="13313" max="13313" width="5.33203125" style="154" customWidth="1"/>
    <col min="13314" max="13325" width="7.6640625" style="154" customWidth="1"/>
    <col min="13326" max="13326" width="11.5546875" style="154" customWidth="1"/>
    <col min="13327" max="13568" width="9.109375" style="154"/>
    <col min="13569" max="13569" width="5.33203125" style="154" customWidth="1"/>
    <col min="13570" max="13581" width="7.6640625" style="154" customWidth="1"/>
    <col min="13582" max="13582" width="11.5546875" style="154" customWidth="1"/>
    <col min="13583" max="13824" width="9.109375" style="154"/>
    <col min="13825" max="13825" width="5.33203125" style="154" customWidth="1"/>
    <col min="13826" max="13837" width="7.6640625" style="154" customWidth="1"/>
    <col min="13838" max="13838" width="11.5546875" style="154" customWidth="1"/>
    <col min="13839" max="14080" width="9.109375" style="154"/>
    <col min="14081" max="14081" width="5.33203125" style="154" customWidth="1"/>
    <col min="14082" max="14093" width="7.6640625" style="154" customWidth="1"/>
    <col min="14094" max="14094" width="11.5546875" style="154" customWidth="1"/>
    <col min="14095" max="14336" width="9.109375" style="154"/>
    <col min="14337" max="14337" width="5.33203125" style="154" customWidth="1"/>
    <col min="14338" max="14349" width="7.6640625" style="154" customWidth="1"/>
    <col min="14350" max="14350" width="11.5546875" style="154" customWidth="1"/>
    <col min="14351" max="14592" width="9.109375" style="154"/>
    <col min="14593" max="14593" width="5.33203125" style="154" customWidth="1"/>
    <col min="14594" max="14605" width="7.6640625" style="154" customWidth="1"/>
    <col min="14606" max="14606" width="11.5546875" style="154" customWidth="1"/>
    <col min="14607" max="14848" width="9.109375" style="154"/>
    <col min="14849" max="14849" width="5.33203125" style="154" customWidth="1"/>
    <col min="14850" max="14861" width="7.6640625" style="154" customWidth="1"/>
    <col min="14862" max="14862" width="11.5546875" style="154" customWidth="1"/>
    <col min="14863" max="15104" width="9.109375" style="154"/>
    <col min="15105" max="15105" width="5.33203125" style="154" customWidth="1"/>
    <col min="15106" max="15117" width="7.6640625" style="154" customWidth="1"/>
    <col min="15118" max="15118" width="11.5546875" style="154" customWidth="1"/>
    <col min="15119" max="15360" width="9.109375" style="154"/>
    <col min="15361" max="15361" width="5.33203125" style="154" customWidth="1"/>
    <col min="15362" max="15373" width="7.6640625" style="154" customWidth="1"/>
    <col min="15374" max="15374" width="11.5546875" style="154" customWidth="1"/>
    <col min="15375" max="15616" width="9.109375" style="154"/>
    <col min="15617" max="15617" width="5.33203125" style="154" customWidth="1"/>
    <col min="15618" max="15629" width="7.6640625" style="154" customWidth="1"/>
    <col min="15630" max="15630" width="11.5546875" style="154" customWidth="1"/>
    <col min="15631" max="15872" width="9.109375" style="154"/>
    <col min="15873" max="15873" width="5.33203125" style="154" customWidth="1"/>
    <col min="15874" max="15885" width="7.6640625" style="154" customWidth="1"/>
    <col min="15886" max="15886" width="11.5546875" style="154" customWidth="1"/>
    <col min="15887" max="16128" width="9.109375" style="154"/>
    <col min="16129" max="16129" width="5.33203125" style="154" customWidth="1"/>
    <col min="16130" max="16141" width="7.6640625" style="154" customWidth="1"/>
    <col min="16142" max="16142" width="11.5546875" style="154" customWidth="1"/>
    <col min="16143" max="16384" width="9.109375" style="154"/>
  </cols>
  <sheetData>
    <row r="1" spans="1:14" s="150" customFormat="1" ht="20.25" customHeight="1" x14ac:dyDescent="0.3">
      <c r="A1" s="315" t="s">
        <v>214</v>
      </c>
      <c r="B1" s="316"/>
      <c r="C1" s="316"/>
      <c r="D1" s="316"/>
      <c r="E1" s="316"/>
      <c r="F1" s="316"/>
      <c r="G1" s="316"/>
      <c r="H1" s="316"/>
      <c r="I1" s="316"/>
      <c r="J1" s="316"/>
      <c r="K1" s="316"/>
      <c r="L1" s="316"/>
      <c r="M1" s="316"/>
      <c r="N1" s="316"/>
    </row>
    <row r="2" spans="1:14" ht="3.6" customHeight="1" x14ac:dyDescent="0.3">
      <c r="A2" s="315"/>
      <c r="B2" s="317"/>
      <c r="C2" s="317"/>
      <c r="D2" s="317"/>
      <c r="E2" s="317"/>
      <c r="F2" s="317"/>
      <c r="G2" s="317"/>
      <c r="H2" s="317"/>
      <c r="I2" s="317"/>
      <c r="J2" s="317"/>
      <c r="K2" s="317"/>
      <c r="L2" s="317"/>
      <c r="M2" s="317"/>
      <c r="N2" s="317"/>
    </row>
    <row r="3" spans="1:14" ht="28.5" customHeight="1" x14ac:dyDescent="0.25">
      <c r="A3" s="318"/>
      <c r="B3" s="319" t="s">
        <v>117</v>
      </c>
      <c r="C3" s="319" t="s">
        <v>118</v>
      </c>
      <c r="D3" s="319" t="s">
        <v>119</v>
      </c>
      <c r="E3" s="319" t="s">
        <v>120</v>
      </c>
      <c r="F3" s="319" t="s">
        <v>121</v>
      </c>
      <c r="G3" s="319" t="s">
        <v>122</v>
      </c>
      <c r="H3" s="319" t="s">
        <v>123</v>
      </c>
      <c r="I3" s="319" t="s">
        <v>124</v>
      </c>
      <c r="J3" s="319" t="s">
        <v>125</v>
      </c>
      <c r="K3" s="319" t="s">
        <v>126</v>
      </c>
      <c r="L3" s="319" t="s">
        <v>127</v>
      </c>
      <c r="M3" s="320" t="s">
        <v>128</v>
      </c>
      <c r="N3" s="321" t="s">
        <v>158</v>
      </c>
    </row>
    <row r="4" spans="1:14" x14ac:dyDescent="0.25">
      <c r="A4" s="462">
        <v>1998</v>
      </c>
      <c r="B4" s="323">
        <v>1075.5476129032259</v>
      </c>
      <c r="C4" s="323">
        <v>1121.7275357142858</v>
      </c>
      <c r="D4" s="323">
        <v>1201.1740322580645</v>
      </c>
      <c r="E4" s="323">
        <v>1273.3336999999999</v>
      </c>
      <c r="F4" s="323">
        <v>1353.7805483870968</v>
      </c>
      <c r="G4" s="323">
        <v>1495.5686333333333</v>
      </c>
      <c r="H4" s="323">
        <v>1752.789935483871</v>
      </c>
      <c r="I4" s="323">
        <v>1633.2409354838708</v>
      </c>
      <c r="J4" s="323">
        <v>1442.7565333333334</v>
      </c>
      <c r="K4" s="323">
        <v>1321.248322580645</v>
      </c>
      <c r="L4" s="323">
        <v>1231.5091666666667</v>
      </c>
      <c r="M4" s="324">
        <v>1223.9532903225806</v>
      </c>
      <c r="N4" s="325">
        <v>1345.5265397260273</v>
      </c>
    </row>
    <row r="5" spans="1:14" x14ac:dyDescent="0.25">
      <c r="A5" s="462">
        <v>1999</v>
      </c>
      <c r="B5" s="323">
        <v>1071.141193548387</v>
      </c>
      <c r="C5" s="323">
        <v>1148.3228571428572</v>
      </c>
      <c r="D5" s="323">
        <v>1316.771</v>
      </c>
      <c r="E5" s="323">
        <v>1234.5940333333335</v>
      </c>
      <c r="F5" s="323">
        <v>1342.8691290322581</v>
      </c>
      <c r="G5" s="323">
        <v>1532.5858666666668</v>
      </c>
      <c r="H5" s="323">
        <v>1734.5536451612904</v>
      </c>
      <c r="I5" s="323">
        <v>1654.0319354838709</v>
      </c>
      <c r="J5" s="323">
        <v>1472.7382</v>
      </c>
      <c r="K5" s="323">
        <v>1326.1578387096772</v>
      </c>
      <c r="L5" s="323">
        <v>1330.0240999999999</v>
      </c>
      <c r="M5" s="324">
        <v>1325.8592580645161</v>
      </c>
      <c r="N5" s="325">
        <v>1375.7923561643836</v>
      </c>
    </row>
    <row r="6" spans="1:14" x14ac:dyDescent="0.25">
      <c r="A6" s="462">
        <v>2000</v>
      </c>
      <c r="B6" s="323">
        <v>1028.9734838709678</v>
      </c>
      <c r="C6" s="323">
        <v>1183.6807241379311</v>
      </c>
      <c r="D6" s="323">
        <v>1231.2393548387097</v>
      </c>
      <c r="E6" s="323">
        <v>1199.5092</v>
      </c>
      <c r="F6" s="323">
        <v>1418.9205161290322</v>
      </c>
      <c r="G6" s="323">
        <v>1559.2197666666666</v>
      </c>
      <c r="H6" s="323">
        <v>1646.7569354838708</v>
      </c>
      <c r="I6" s="323">
        <v>1632.1797741935484</v>
      </c>
      <c r="J6" s="323">
        <v>1383.1503666666665</v>
      </c>
      <c r="K6" s="323">
        <v>1327.8780967741934</v>
      </c>
      <c r="L6" s="323">
        <v>1272.1507666666666</v>
      </c>
      <c r="M6" s="324">
        <v>1192.1195806451612</v>
      </c>
      <c r="N6" s="325">
        <v>1340.3490273224045</v>
      </c>
    </row>
    <row r="7" spans="1:14" x14ac:dyDescent="0.25">
      <c r="A7" s="462">
        <v>2001</v>
      </c>
      <c r="B7" s="323">
        <v>1115.4675161290322</v>
      </c>
      <c r="C7" s="323">
        <v>1161.7707142857143</v>
      </c>
      <c r="D7" s="323">
        <v>1211.6288387096774</v>
      </c>
      <c r="E7" s="323">
        <v>1293.2802333333334</v>
      </c>
      <c r="F7" s="323">
        <v>1384.7130645161292</v>
      </c>
      <c r="G7" s="323">
        <v>1452.3920333333333</v>
      </c>
      <c r="H7" s="323">
        <v>1664.6801935483873</v>
      </c>
      <c r="I7" s="323">
        <v>1693.3803870967743</v>
      </c>
      <c r="J7" s="323">
        <v>1371.5198666666665</v>
      </c>
      <c r="K7" s="323">
        <v>1362.7312258064514</v>
      </c>
      <c r="L7" s="323">
        <v>1292.6143666666665</v>
      </c>
      <c r="M7" s="324">
        <v>1229.7307419354838</v>
      </c>
      <c r="N7" s="325">
        <v>1354.4001808219177</v>
      </c>
    </row>
    <row r="8" spans="1:14" x14ac:dyDescent="0.25">
      <c r="A8" s="462">
        <v>2002</v>
      </c>
      <c r="B8" s="323">
        <v>1145.3381935483869</v>
      </c>
      <c r="C8" s="323">
        <v>1192.5741785714285</v>
      </c>
      <c r="D8" s="323">
        <v>1238.9221612903225</v>
      </c>
      <c r="E8" s="323">
        <v>1254.2138666666665</v>
      </c>
      <c r="F8" s="323">
        <v>1415.7839032258064</v>
      </c>
      <c r="G8" s="323">
        <v>1516.0943333333335</v>
      </c>
      <c r="H8" s="323">
        <v>1752.257064516129</v>
      </c>
      <c r="I8" s="323">
        <v>1690.4827419354838</v>
      </c>
      <c r="J8" s="323">
        <v>1475.0249666666668</v>
      </c>
      <c r="K8" s="323">
        <v>1404.6044516129032</v>
      </c>
      <c r="L8" s="323">
        <v>1299.8438666666666</v>
      </c>
      <c r="M8" s="324">
        <v>1242.0379032258065</v>
      </c>
      <c r="N8" s="325">
        <v>1387.1770054794522</v>
      </c>
    </row>
    <row r="9" spans="1:14" x14ac:dyDescent="0.25">
      <c r="A9" s="462">
        <v>2003</v>
      </c>
      <c r="B9" s="323">
        <v>1170.8123870967743</v>
      </c>
      <c r="C9" s="323">
        <v>1183.4786428571429</v>
      </c>
      <c r="D9" s="323">
        <v>1129.9938064516127</v>
      </c>
      <c r="E9" s="323">
        <v>1250.8727666666666</v>
      </c>
      <c r="F9" s="323">
        <v>1436.0150322580646</v>
      </c>
      <c r="G9" s="323">
        <v>1570.3429666666666</v>
      </c>
      <c r="H9" s="323">
        <v>1754.1179032258065</v>
      </c>
      <c r="I9" s="323">
        <v>1666.0024516129033</v>
      </c>
      <c r="J9" s="323">
        <v>1417.5030333333334</v>
      </c>
      <c r="K9" s="323">
        <v>1500.0494838709678</v>
      </c>
      <c r="L9" s="323">
        <v>1178.8853999999999</v>
      </c>
      <c r="M9" s="324">
        <v>1246.451870967742</v>
      </c>
      <c r="N9" s="325">
        <v>1377.1842684931505</v>
      </c>
    </row>
    <row r="10" spans="1:14" x14ac:dyDescent="0.25">
      <c r="A10" s="462">
        <v>2004</v>
      </c>
      <c r="B10" s="323">
        <v>1164.2896129032258</v>
      </c>
      <c r="C10" s="323">
        <v>1187.971448275862</v>
      </c>
      <c r="D10" s="323">
        <v>1276.7501290322582</v>
      </c>
      <c r="E10" s="323">
        <v>1321.8358666666668</v>
      </c>
      <c r="F10" s="323">
        <v>1324.4404516129032</v>
      </c>
      <c r="G10" s="323">
        <v>1526.6559666666665</v>
      </c>
      <c r="H10" s="323">
        <v>1815.1199032258064</v>
      </c>
      <c r="I10" s="323">
        <v>1616.385</v>
      </c>
      <c r="J10" s="323">
        <v>1468.9740666666667</v>
      </c>
      <c r="K10" s="323">
        <v>1359.9751290322581</v>
      </c>
      <c r="L10" s="323">
        <v>1312.4481000000001</v>
      </c>
      <c r="M10" s="324">
        <v>1142.1696774193549</v>
      </c>
      <c r="N10" s="325">
        <v>1377.1082486338798</v>
      </c>
    </row>
    <row r="11" spans="1:14" x14ac:dyDescent="0.25">
      <c r="A11" s="462">
        <v>2005</v>
      </c>
      <c r="B11" s="323">
        <v>1138.8563870967744</v>
      </c>
      <c r="C11" s="323">
        <v>1205.4112857142859</v>
      </c>
      <c r="D11" s="323">
        <v>1251.3999354838711</v>
      </c>
      <c r="E11" s="323">
        <v>1253.1497333333332</v>
      </c>
      <c r="F11" s="323">
        <v>1281.7926774193547</v>
      </c>
      <c r="G11" s="323">
        <v>1542.6630666666667</v>
      </c>
      <c r="H11" s="323">
        <v>1669.338677419355</v>
      </c>
      <c r="I11" s="323">
        <v>1662.9569032258064</v>
      </c>
      <c r="J11" s="323">
        <v>1365.6543666666666</v>
      </c>
      <c r="K11" s="323">
        <v>1257.7839354838711</v>
      </c>
      <c r="L11" s="323">
        <v>1270.7399666666668</v>
      </c>
      <c r="M11" s="324">
        <v>1253.1742258064517</v>
      </c>
      <c r="N11" s="325">
        <v>1347.1016849315067</v>
      </c>
    </row>
    <row r="12" spans="1:14" x14ac:dyDescent="0.25">
      <c r="A12" s="462">
        <v>2006</v>
      </c>
      <c r="B12" s="323">
        <v>1135.2503225806452</v>
      </c>
      <c r="C12" s="323">
        <v>1197.7415357142856</v>
      </c>
      <c r="D12" s="323">
        <v>1224.7950967741936</v>
      </c>
      <c r="E12" s="323">
        <v>1297.5475000000001</v>
      </c>
      <c r="F12" s="323">
        <v>1377.3735483870969</v>
      </c>
      <c r="G12" s="323">
        <v>1547.9471333333333</v>
      </c>
      <c r="H12" s="323">
        <v>1677.226387096774</v>
      </c>
      <c r="I12" s="323">
        <v>1544.6332258064515</v>
      </c>
      <c r="J12" s="323">
        <v>1377.8840666666665</v>
      </c>
      <c r="K12" s="323">
        <v>1369.8331290322581</v>
      </c>
      <c r="L12" s="323">
        <v>1339.8750666666667</v>
      </c>
      <c r="M12" s="324">
        <v>1222.9969032258066</v>
      </c>
      <c r="N12" s="325">
        <v>1360.4102547945206</v>
      </c>
    </row>
    <row r="13" spans="1:14" x14ac:dyDescent="0.25">
      <c r="A13" s="462">
        <v>2007</v>
      </c>
      <c r="B13" s="323">
        <v>1166.8259677419355</v>
      </c>
      <c r="C13" s="323">
        <v>1230.6876785714285</v>
      </c>
      <c r="D13" s="323">
        <v>1252.7622580645161</v>
      </c>
      <c r="E13" s="323">
        <v>1267.2209333333333</v>
      </c>
      <c r="F13" s="323">
        <v>1370.079741935484</v>
      </c>
      <c r="G13" s="323">
        <v>1521.6923333333332</v>
      </c>
      <c r="H13" s="323">
        <v>1680.3272903225807</v>
      </c>
      <c r="I13" s="323">
        <v>1611.4215483870967</v>
      </c>
      <c r="J13" s="323">
        <v>1400.7816333333333</v>
      </c>
      <c r="K13" s="323">
        <v>1394.0130967741936</v>
      </c>
      <c r="L13" s="323">
        <v>1304.3705</v>
      </c>
      <c r="M13" s="324">
        <v>1182.7370000000001</v>
      </c>
      <c r="N13" s="325">
        <v>1366.2586054794522</v>
      </c>
    </row>
    <row r="14" spans="1:14" x14ac:dyDescent="0.25">
      <c r="A14" s="462">
        <v>2008</v>
      </c>
      <c r="B14" s="323">
        <v>1152.1472903225806</v>
      </c>
      <c r="C14" s="323">
        <v>1198.1173448275861</v>
      </c>
      <c r="D14" s="323">
        <v>1209.2672903225807</v>
      </c>
      <c r="E14" s="323">
        <v>1233.0797</v>
      </c>
      <c r="F14" s="323">
        <v>1342.9557419354837</v>
      </c>
      <c r="G14" s="323">
        <v>1412.0917666666667</v>
      </c>
      <c r="H14" s="323">
        <v>1556.2854516129032</v>
      </c>
      <c r="I14" s="323">
        <v>1514.9834193548386</v>
      </c>
      <c r="J14" s="323">
        <v>1339.1595000000002</v>
      </c>
      <c r="K14" s="323">
        <v>1292.7159354838711</v>
      </c>
      <c r="L14" s="323">
        <v>1255.1588000000002</v>
      </c>
      <c r="M14" s="324">
        <v>1290.9481935483871</v>
      </c>
      <c r="N14" s="325">
        <v>1317.1270464480874</v>
      </c>
    </row>
    <row r="15" spans="1:14" x14ac:dyDescent="0.25">
      <c r="A15" s="462">
        <v>2009</v>
      </c>
      <c r="B15" s="323">
        <v>1201.8739354838708</v>
      </c>
      <c r="C15" s="323">
        <v>1181.9479642857143</v>
      </c>
      <c r="D15" s="323">
        <v>1184.2437096774195</v>
      </c>
      <c r="E15" s="323">
        <v>1251.7570000000001</v>
      </c>
      <c r="F15" s="323">
        <v>1389.7728387096774</v>
      </c>
      <c r="G15" s="323">
        <v>1498.5817999999999</v>
      </c>
      <c r="H15" s="323">
        <v>1652.7733548387098</v>
      </c>
      <c r="I15" s="323">
        <v>1579.7935483870967</v>
      </c>
      <c r="J15" s="323">
        <v>1442.1387666666667</v>
      </c>
      <c r="K15" s="323">
        <v>1344.6557741935483</v>
      </c>
      <c r="L15" s="323">
        <v>1255.1857000000002</v>
      </c>
      <c r="M15" s="324">
        <v>1277.5396451612903</v>
      </c>
      <c r="N15" s="325">
        <v>1356.3689808219178</v>
      </c>
    </row>
    <row r="16" spans="1:14" x14ac:dyDescent="0.25">
      <c r="A16" s="462">
        <v>2010</v>
      </c>
      <c r="B16" s="323">
        <v>1075.3449677419355</v>
      </c>
      <c r="C16" s="323">
        <v>1194.9142142857143</v>
      </c>
      <c r="D16" s="323">
        <v>1251.9199354838709</v>
      </c>
      <c r="E16" s="323">
        <v>1279.8201999999999</v>
      </c>
      <c r="F16" s="323">
        <v>1319.8592903225806</v>
      </c>
      <c r="G16" s="323">
        <v>1542.9166333333335</v>
      </c>
      <c r="H16" s="323">
        <v>1719.3573870967741</v>
      </c>
      <c r="I16" s="323">
        <v>1642.8437741935484</v>
      </c>
      <c r="J16" s="323">
        <v>1461.8781333333332</v>
      </c>
      <c r="K16" s="323">
        <v>1364.4561935483871</v>
      </c>
      <c r="L16" s="323">
        <v>1302.9019999999998</v>
      </c>
      <c r="M16" s="324">
        <v>1236.1223548387095</v>
      </c>
      <c r="N16" s="325">
        <v>1367.0962410958905</v>
      </c>
    </row>
    <row r="17" spans="1:14" x14ac:dyDescent="0.25">
      <c r="A17" s="462">
        <v>2011</v>
      </c>
      <c r="B17" s="323">
        <v>1130.6430322580645</v>
      </c>
      <c r="C17" s="323">
        <v>1214.6533214285714</v>
      </c>
      <c r="D17" s="323">
        <v>1232.0648387096776</v>
      </c>
      <c r="E17" s="323">
        <v>1237.7926333333335</v>
      </c>
      <c r="F17" s="323">
        <v>1300.0415161290321</v>
      </c>
      <c r="G17" s="323">
        <v>1482.1170333333332</v>
      </c>
      <c r="H17" s="323">
        <v>1654.8037741935484</v>
      </c>
      <c r="I17" s="323">
        <v>1638.252806451613</v>
      </c>
      <c r="J17" s="323">
        <v>1450.7387000000001</v>
      </c>
      <c r="K17" s="323">
        <v>1350.3257741935483</v>
      </c>
      <c r="L17" s="323">
        <v>1280.3908000000001</v>
      </c>
      <c r="M17" s="324">
        <v>1240.390258064516</v>
      </c>
      <c r="N17" s="325">
        <v>1352.01</v>
      </c>
    </row>
    <row r="18" spans="1:14" x14ac:dyDescent="0.25">
      <c r="A18" s="462">
        <v>2012</v>
      </c>
      <c r="B18" s="323">
        <v>1166.9571612903226</v>
      </c>
      <c r="C18" s="323">
        <v>1257</v>
      </c>
      <c r="D18" s="323">
        <v>1226.3879999999999</v>
      </c>
      <c r="E18" s="323">
        <v>1254.2954666666667</v>
      </c>
      <c r="F18" s="323">
        <v>1365.5722580645161</v>
      </c>
      <c r="G18" s="323">
        <v>1513.7654666666667</v>
      </c>
      <c r="H18" s="323">
        <v>1736.6872903225806</v>
      </c>
      <c r="I18" s="323">
        <v>1685.5232580645161</v>
      </c>
      <c r="J18" s="323">
        <v>1430.3569666666667</v>
      </c>
      <c r="K18" s="323">
        <v>1364.7076451612902</v>
      </c>
      <c r="L18" s="323">
        <v>1292.6300333333334</v>
      </c>
      <c r="M18" s="324">
        <v>1228.6847419354838</v>
      </c>
      <c r="N18" s="325">
        <v>1377.6155601092896</v>
      </c>
    </row>
    <row r="19" spans="1:14" x14ac:dyDescent="0.25">
      <c r="A19" s="462">
        <v>2013</v>
      </c>
      <c r="B19" s="323">
        <v>1182.4457741935485</v>
      </c>
      <c r="C19" s="323">
        <v>1236.6297857142856</v>
      </c>
      <c r="D19" s="323">
        <v>1228.2407096774193</v>
      </c>
      <c r="E19" s="323">
        <v>1264.9282333333333</v>
      </c>
      <c r="F19" s="323">
        <v>1437.5377419354838</v>
      </c>
      <c r="G19" s="323">
        <v>1518.3997333333334</v>
      </c>
      <c r="H19" s="323">
        <v>1753.9820967741935</v>
      </c>
      <c r="I19" s="323">
        <v>1674.5267741935484</v>
      </c>
      <c r="J19" s="323">
        <v>1426.0330666666666</v>
      </c>
      <c r="K19" s="323">
        <v>1375.1723548387097</v>
      </c>
      <c r="L19" s="323">
        <v>1355.1979666666666</v>
      </c>
      <c r="M19" s="324">
        <v>1281.9786774193549</v>
      </c>
      <c r="N19" s="325">
        <v>1395.9255123287671</v>
      </c>
    </row>
    <row r="20" spans="1:14" x14ac:dyDescent="0.25">
      <c r="A20" s="462">
        <v>2014</v>
      </c>
      <c r="B20" s="323">
        <v>1170.2230645161289</v>
      </c>
      <c r="C20" s="323">
        <v>1247.0022142857142</v>
      </c>
      <c r="D20" s="323">
        <v>1220.7432580645161</v>
      </c>
      <c r="E20" s="323">
        <v>1332.6729666666665</v>
      </c>
      <c r="F20" s="323">
        <v>1450.5383870967744</v>
      </c>
      <c r="G20" s="323">
        <v>1554.9790333333335</v>
      </c>
      <c r="H20" s="323">
        <v>1767.4394838709677</v>
      </c>
      <c r="I20" s="323">
        <v>1701.0953225806452</v>
      </c>
      <c r="J20" s="323">
        <v>1484.5704666666666</v>
      </c>
      <c r="K20" s="323">
        <v>1420.7362903225805</v>
      </c>
      <c r="L20" s="323">
        <v>1338.4351666666666</v>
      </c>
      <c r="M20" s="324">
        <v>1291.2815483870968</v>
      </c>
      <c r="N20" s="325">
        <v>1416.2179972602739</v>
      </c>
    </row>
    <row r="21" spans="1:14" x14ac:dyDescent="0.25">
      <c r="A21" s="462">
        <v>2015</v>
      </c>
      <c r="B21" s="323">
        <v>1246.7485161290322</v>
      </c>
      <c r="C21" s="323">
        <v>1346.5922142857144</v>
      </c>
      <c r="D21" s="323">
        <v>1303.8741612903227</v>
      </c>
      <c r="E21" s="323">
        <v>1387.1330333333335</v>
      </c>
      <c r="F21" s="323">
        <v>1481.2828064516129</v>
      </c>
      <c r="G21" s="323">
        <v>1669.1636333333333</v>
      </c>
      <c r="H21" s="323">
        <v>1809.2833548387096</v>
      </c>
      <c r="I21" s="323">
        <v>1684.7560322580646</v>
      </c>
      <c r="J21" s="323">
        <v>1556.3797333333334</v>
      </c>
      <c r="K21" s="323">
        <v>1472.0661290322582</v>
      </c>
      <c r="L21" s="323">
        <v>1382.4269333333334</v>
      </c>
      <c r="M21" s="324">
        <v>1307.1751935483871</v>
      </c>
      <c r="N21" s="325">
        <v>1471.2834356164383</v>
      </c>
    </row>
    <row r="22" spans="1:14" x14ac:dyDescent="0.25">
      <c r="A22" s="462">
        <v>2016</v>
      </c>
      <c r="B22" s="323">
        <v>1222.3439354838708</v>
      </c>
      <c r="C22" s="323">
        <v>1316.4103448275862</v>
      </c>
      <c r="D22" s="323">
        <v>1372.9214516129034</v>
      </c>
      <c r="E22" s="323">
        <v>1400.2596666666666</v>
      </c>
      <c r="F22" s="323">
        <v>1524.4895483870966</v>
      </c>
      <c r="G22" s="323">
        <v>1751.6534666666666</v>
      </c>
      <c r="H22" s="323">
        <v>1831.1147096774193</v>
      </c>
      <c r="I22" s="323">
        <v>1791.1716451612904</v>
      </c>
      <c r="J22" s="323">
        <v>1617.6771000000001</v>
      </c>
      <c r="K22" s="323">
        <v>1464.3588387096775</v>
      </c>
      <c r="L22" s="323">
        <v>1411.0470666666665</v>
      </c>
      <c r="M22" s="324">
        <v>1366.9022903225805</v>
      </c>
      <c r="N22" s="325">
        <v>1506.4682896174863</v>
      </c>
    </row>
    <row r="23" spans="1:14" s="495" customFormat="1" x14ac:dyDescent="0.25">
      <c r="A23" s="462">
        <v>2017</v>
      </c>
      <c r="B23" s="323">
        <v>1249.0168387096774</v>
      </c>
      <c r="C23" s="323">
        <v>1269.2048214285714</v>
      </c>
      <c r="D23" s="323">
        <v>1346.34</v>
      </c>
      <c r="E23" s="323">
        <v>1397.0415333333333</v>
      </c>
      <c r="F23" s="323">
        <v>1578.0535161290322</v>
      </c>
      <c r="G23" s="323">
        <v>1767.7394333333332</v>
      </c>
      <c r="H23" s="323">
        <v>1885.0723548387098</v>
      </c>
      <c r="I23" s="323">
        <v>1827.5237096774194</v>
      </c>
      <c r="J23" s="323">
        <v>1563.3158000000001</v>
      </c>
      <c r="K23" s="323">
        <v>1441.5169677419353</v>
      </c>
      <c r="L23" s="323">
        <v>1392.8836999999999</v>
      </c>
      <c r="M23" s="324">
        <v>1302.2230322580644</v>
      </c>
      <c r="N23" s="325">
        <v>1503.2583232876711</v>
      </c>
    </row>
    <row r="24" spans="1:14" x14ac:dyDescent="0.25">
      <c r="A24" s="463">
        <v>2018</v>
      </c>
      <c r="B24" s="452">
        <v>1247.9863870967743</v>
      </c>
      <c r="C24" s="452">
        <v>1245.7489642857142</v>
      </c>
      <c r="D24" s="452">
        <v>1337.5395161290321</v>
      </c>
      <c r="E24" s="452">
        <v>1381.7397666666666</v>
      </c>
      <c r="F24" s="452">
        <v>1588.2988064516128</v>
      </c>
      <c r="G24" s="452">
        <v>1720.1931333333334</v>
      </c>
      <c r="H24" s="452">
        <v>1899.8380322580645</v>
      </c>
      <c r="I24" s="452">
        <v>1807.9965806451612</v>
      </c>
      <c r="J24" s="452">
        <v>1591.8936666666666</v>
      </c>
      <c r="K24" s="452">
        <v>1502.3260967741935</v>
      </c>
      <c r="L24" s="452">
        <v>1408.6248666666665</v>
      </c>
      <c r="M24" s="453">
        <v>1299.4753225806451</v>
      </c>
      <c r="N24" s="454">
        <v>1504.4980739726027</v>
      </c>
    </row>
    <row r="25" spans="1:14" ht="8.25" customHeight="1" x14ac:dyDescent="0.25">
      <c r="A25" s="322"/>
      <c r="B25" s="326"/>
      <c r="C25" s="326"/>
      <c r="D25" s="326"/>
      <c r="E25" s="326"/>
      <c r="F25" s="326"/>
      <c r="G25" s="326"/>
      <c r="H25" s="326"/>
      <c r="I25" s="326"/>
      <c r="J25" s="326"/>
      <c r="K25" s="326"/>
      <c r="L25" s="326"/>
      <c r="M25" s="327"/>
      <c r="N25" s="270"/>
    </row>
    <row r="26" spans="1:14" ht="26.4" x14ac:dyDescent="0.25">
      <c r="A26" s="464" t="s">
        <v>184</v>
      </c>
      <c r="B26" s="218">
        <f>AVERAGE(B15:B24)</f>
        <v>1189.3583612903226</v>
      </c>
      <c r="C26" s="218">
        <f t="shared" ref="C26:M26" si="0">AVERAGE(C15:C24)</f>
        <v>1251.0103844827586</v>
      </c>
      <c r="D26" s="218">
        <f t="shared" si="0"/>
        <v>1270.4275580645162</v>
      </c>
      <c r="E26" s="218">
        <f t="shared" si="0"/>
        <v>1318.74405</v>
      </c>
      <c r="F26" s="218">
        <f t="shared" si="0"/>
        <v>1443.5446709677417</v>
      </c>
      <c r="G26" s="218">
        <f t="shared" si="0"/>
        <v>1601.9509366666668</v>
      </c>
      <c r="H26" s="218">
        <f t="shared" si="0"/>
        <v>1771.0351838709673</v>
      </c>
      <c r="I26" s="218">
        <f t="shared" si="0"/>
        <v>1703.3483451612906</v>
      </c>
      <c r="J26" s="218">
        <f t="shared" si="0"/>
        <v>1502.4982400000001</v>
      </c>
      <c r="K26" s="218">
        <f t="shared" si="0"/>
        <v>1410.0322064516129</v>
      </c>
      <c r="L26" s="218">
        <f t="shared" si="0"/>
        <v>1341.9724233333334</v>
      </c>
      <c r="M26" s="218">
        <f t="shared" si="0"/>
        <v>1283.1773064516128</v>
      </c>
      <c r="N26" s="328">
        <f>AVERAGE(N15:N24)</f>
        <v>1425.0742414110339</v>
      </c>
    </row>
    <row r="27" spans="1:14" ht="6" customHeight="1" x14ac:dyDescent="0.25">
      <c r="A27" s="329"/>
      <c r="B27" s="330"/>
      <c r="C27" s="330"/>
      <c r="D27" s="330"/>
      <c r="E27" s="330"/>
      <c r="F27" s="330"/>
      <c r="G27" s="330"/>
      <c r="H27" s="330"/>
      <c r="I27" s="330"/>
      <c r="J27" s="330"/>
      <c r="K27" s="330"/>
      <c r="L27" s="330"/>
      <c r="M27" s="331"/>
      <c r="N27" s="330"/>
    </row>
    <row r="28" spans="1:14" ht="62.25" customHeight="1" x14ac:dyDescent="0.3">
      <c r="A28" s="569" t="s">
        <v>129</v>
      </c>
      <c r="B28" s="543"/>
      <c r="C28" s="543"/>
      <c r="D28" s="543"/>
      <c r="E28" s="543"/>
      <c r="F28" s="543"/>
      <c r="G28" s="543"/>
      <c r="H28" s="543"/>
      <c r="I28" s="543"/>
      <c r="J28" s="543"/>
      <c r="K28" s="543"/>
      <c r="L28" s="543"/>
      <c r="M28" s="543"/>
      <c r="N28" s="555"/>
    </row>
    <row r="29" spans="1:14" ht="5.25" customHeight="1" x14ac:dyDescent="0.25">
      <c r="A29" s="332"/>
      <c r="B29" s="332"/>
      <c r="C29" s="332"/>
      <c r="D29" s="332"/>
      <c r="E29" s="332"/>
      <c r="F29" s="332"/>
      <c r="G29" s="332"/>
      <c r="H29" s="332"/>
      <c r="I29" s="332"/>
      <c r="J29" s="332"/>
      <c r="K29" s="332"/>
      <c r="L29" s="332"/>
      <c r="M29" s="332"/>
      <c r="N29" s="317"/>
    </row>
    <row r="30" spans="1:14" ht="12.6" customHeight="1" x14ac:dyDescent="0.25">
      <c r="A30" s="570" t="s">
        <v>216</v>
      </c>
      <c r="B30" s="543"/>
      <c r="C30" s="543"/>
      <c r="D30" s="543"/>
      <c r="E30" s="543"/>
      <c r="F30" s="543"/>
      <c r="G30" s="543"/>
      <c r="H30" s="543"/>
      <c r="I30" s="543"/>
      <c r="J30" s="543"/>
      <c r="K30" s="543"/>
      <c r="L30" s="543"/>
      <c r="M30" s="543"/>
      <c r="N30" s="317"/>
    </row>
    <row r="31" spans="1:14" x14ac:dyDescent="0.25">
      <c r="A31" s="333"/>
      <c r="B31" s="274"/>
      <c r="C31" s="274"/>
      <c r="D31" s="274"/>
      <c r="E31" s="274"/>
      <c r="F31" s="274"/>
      <c r="G31" s="274"/>
      <c r="H31" s="274"/>
      <c r="I31" s="274"/>
      <c r="J31" s="274"/>
      <c r="K31" s="274"/>
      <c r="L31" s="274"/>
      <c r="M31" s="274"/>
      <c r="N31" s="317"/>
    </row>
    <row r="32" spans="1:14" s="150" customFormat="1" ht="19.5" customHeight="1" x14ac:dyDescent="0.3">
      <c r="A32" s="315" t="s">
        <v>215</v>
      </c>
      <c r="B32" s="316"/>
      <c r="C32" s="316"/>
      <c r="D32" s="316"/>
      <c r="E32" s="316"/>
      <c r="F32" s="316"/>
      <c r="G32" s="316"/>
      <c r="H32" s="316"/>
      <c r="I32" s="316"/>
      <c r="J32" s="316"/>
      <c r="K32" s="316"/>
      <c r="L32" s="316"/>
      <c r="M32" s="316"/>
      <c r="N32" s="316"/>
    </row>
    <row r="33" spans="1:14" ht="3" customHeight="1" x14ac:dyDescent="0.3">
      <c r="A33" s="315"/>
      <c r="B33" s="317"/>
      <c r="C33" s="317"/>
      <c r="D33" s="317"/>
      <c r="E33" s="317"/>
      <c r="F33" s="317"/>
      <c r="G33" s="317"/>
      <c r="H33" s="317"/>
      <c r="I33" s="317"/>
      <c r="J33" s="317"/>
      <c r="K33" s="317"/>
      <c r="L33" s="317"/>
      <c r="M33" s="317"/>
      <c r="N33" s="317"/>
    </row>
    <row r="34" spans="1:14" ht="26.25" customHeight="1" x14ac:dyDescent="0.25">
      <c r="A34" s="318"/>
      <c r="B34" s="319" t="s">
        <v>117</v>
      </c>
      <c r="C34" s="319" t="s">
        <v>118</v>
      </c>
      <c r="D34" s="319" t="s">
        <v>119</v>
      </c>
      <c r="E34" s="319" t="s">
        <v>120</v>
      </c>
      <c r="F34" s="319" t="s">
        <v>121</v>
      </c>
      <c r="G34" s="319" t="s">
        <v>122</v>
      </c>
      <c r="H34" s="319" t="s">
        <v>123</v>
      </c>
      <c r="I34" s="319" t="s">
        <v>124</v>
      </c>
      <c r="J34" s="319" t="s">
        <v>125</v>
      </c>
      <c r="K34" s="319" t="s">
        <v>126</v>
      </c>
      <c r="L34" s="319" t="s">
        <v>127</v>
      </c>
      <c r="M34" s="320" t="s">
        <v>128</v>
      </c>
      <c r="N34" s="321" t="s">
        <v>158</v>
      </c>
    </row>
    <row r="35" spans="1:14" x14ac:dyDescent="0.25">
      <c r="A35" s="462">
        <v>1998</v>
      </c>
      <c r="B35" s="334">
        <v>440.51216129032258</v>
      </c>
      <c r="C35" s="334">
        <v>364.61278571428568</v>
      </c>
      <c r="D35" s="334">
        <v>429.36264516129035</v>
      </c>
      <c r="E35" s="334">
        <v>515.11843333333331</v>
      </c>
      <c r="F35" s="334">
        <v>450.8646129032258</v>
      </c>
      <c r="G35" s="334">
        <v>492.73130000000003</v>
      </c>
      <c r="H35" s="334">
        <v>560.45296774193548</v>
      </c>
      <c r="I35" s="334">
        <v>551.63290322580644</v>
      </c>
      <c r="J35" s="334">
        <v>529.12570000000005</v>
      </c>
      <c r="K35" s="334">
        <v>573.99403225806452</v>
      </c>
      <c r="L35" s="334">
        <v>415.99096666666662</v>
      </c>
      <c r="M35" s="335">
        <v>363.80990322580647</v>
      </c>
      <c r="N35" s="336">
        <v>474.760701369863</v>
      </c>
    </row>
    <row r="36" spans="1:14" x14ac:dyDescent="0.25">
      <c r="A36" s="462">
        <v>1999</v>
      </c>
      <c r="B36" s="334">
        <v>456.18100000000004</v>
      </c>
      <c r="C36" s="334">
        <v>426.178</v>
      </c>
      <c r="D36" s="334">
        <v>500.10012903225805</v>
      </c>
      <c r="E36" s="334">
        <v>554.39933333333329</v>
      </c>
      <c r="F36" s="334">
        <v>518.89458064516134</v>
      </c>
      <c r="G36" s="334">
        <v>525.9206333333334</v>
      </c>
      <c r="H36" s="334">
        <v>576.98638709677425</v>
      </c>
      <c r="I36" s="334">
        <v>618.67538709677422</v>
      </c>
      <c r="J36" s="334">
        <v>580.00293333333332</v>
      </c>
      <c r="K36" s="334">
        <v>596.90325806451608</v>
      </c>
      <c r="L36" s="334">
        <v>541.13773333333336</v>
      </c>
      <c r="M36" s="335">
        <v>495.65812903225805</v>
      </c>
      <c r="N36" s="336">
        <v>533.26621369863017</v>
      </c>
    </row>
    <row r="37" spans="1:14" x14ac:dyDescent="0.25">
      <c r="A37" s="462">
        <v>2000</v>
      </c>
      <c r="B37" s="334">
        <v>468.59616129032258</v>
      </c>
      <c r="C37" s="334">
        <v>478.32186206896552</v>
      </c>
      <c r="D37" s="334">
        <v>492.22196774193549</v>
      </c>
      <c r="E37" s="334">
        <v>554.72146666666663</v>
      </c>
      <c r="F37" s="334">
        <v>531.97987096774193</v>
      </c>
      <c r="G37" s="334">
        <v>479.62139999999999</v>
      </c>
      <c r="H37" s="334">
        <v>595.78235483870969</v>
      </c>
      <c r="I37" s="334">
        <v>621.48241935483873</v>
      </c>
      <c r="J37" s="334">
        <v>580.19000000000005</v>
      </c>
      <c r="K37" s="334">
        <v>611.68970967741939</v>
      </c>
      <c r="L37" s="334">
        <v>544.29229999999995</v>
      </c>
      <c r="M37" s="335">
        <v>447.69306451612903</v>
      </c>
      <c r="N37" s="336">
        <v>534.12268032786892</v>
      </c>
    </row>
    <row r="38" spans="1:14" x14ac:dyDescent="0.25">
      <c r="A38" s="462">
        <v>2001</v>
      </c>
      <c r="B38" s="334">
        <v>521.81970967741938</v>
      </c>
      <c r="C38" s="334">
        <v>494.99082142857145</v>
      </c>
      <c r="D38" s="334">
        <v>412.87077419354841</v>
      </c>
      <c r="E38" s="334">
        <v>564.3479000000001</v>
      </c>
      <c r="F38" s="334">
        <v>601.30480645161288</v>
      </c>
      <c r="G38" s="334">
        <v>632.72889999999995</v>
      </c>
      <c r="H38" s="334">
        <v>666.78903225806448</v>
      </c>
      <c r="I38" s="334">
        <v>626.52261290322588</v>
      </c>
      <c r="J38" s="334">
        <v>552.04943333333335</v>
      </c>
      <c r="K38" s="334">
        <v>661.57509677419364</v>
      </c>
      <c r="L38" s="334">
        <v>513.73663333333332</v>
      </c>
      <c r="M38" s="335">
        <v>474.65741935483868</v>
      </c>
      <c r="N38" s="336">
        <v>560.75986849315075</v>
      </c>
    </row>
    <row r="39" spans="1:14" x14ac:dyDescent="0.25">
      <c r="A39" s="462">
        <v>2002</v>
      </c>
      <c r="B39" s="334">
        <v>528.46</v>
      </c>
      <c r="C39" s="334">
        <v>462.24196428571429</v>
      </c>
      <c r="D39" s="334">
        <v>473.19622580645165</v>
      </c>
      <c r="E39" s="334">
        <v>501.67236666666668</v>
      </c>
      <c r="F39" s="334">
        <v>485.40122580645163</v>
      </c>
      <c r="G39" s="334">
        <v>543.4692</v>
      </c>
      <c r="H39" s="334">
        <v>699.07832258064514</v>
      </c>
      <c r="I39" s="334">
        <v>653.62361290322576</v>
      </c>
      <c r="J39" s="334">
        <v>615.73526666666669</v>
      </c>
      <c r="K39" s="334">
        <v>660.87606451612896</v>
      </c>
      <c r="L39" s="334">
        <v>540.00210000000004</v>
      </c>
      <c r="M39" s="335">
        <v>458.28335483870967</v>
      </c>
      <c r="N39" s="336">
        <v>552.59075616438349</v>
      </c>
    </row>
    <row r="40" spans="1:14" x14ac:dyDescent="0.25">
      <c r="A40" s="462">
        <v>2003</v>
      </c>
      <c r="B40" s="334">
        <v>575.26274193548386</v>
      </c>
      <c r="C40" s="334">
        <v>445.64117857142855</v>
      </c>
      <c r="D40" s="334">
        <v>429.65380645161292</v>
      </c>
      <c r="E40" s="334">
        <v>570.28493333333324</v>
      </c>
      <c r="F40" s="334">
        <v>525.58125806451619</v>
      </c>
      <c r="G40" s="334">
        <v>598.73753333333332</v>
      </c>
      <c r="H40" s="334">
        <v>740.78051612903221</v>
      </c>
      <c r="I40" s="334">
        <v>677.02658064516129</v>
      </c>
      <c r="J40" s="334">
        <v>599.39413333333334</v>
      </c>
      <c r="K40" s="334">
        <v>715.17709677419361</v>
      </c>
      <c r="L40" s="334">
        <v>579.80803333333336</v>
      </c>
      <c r="M40" s="335">
        <v>503.77535483870969</v>
      </c>
      <c r="N40" s="336">
        <v>581.12238356164391</v>
      </c>
    </row>
    <row r="41" spans="1:14" x14ac:dyDescent="0.25">
      <c r="A41" s="462">
        <v>2004</v>
      </c>
      <c r="B41" s="334">
        <v>559.84622580645157</v>
      </c>
      <c r="C41" s="334">
        <v>502.20479310344831</v>
      </c>
      <c r="D41" s="334">
        <v>539.3898709677419</v>
      </c>
      <c r="E41" s="334">
        <v>629.47626666666667</v>
      </c>
      <c r="F41" s="334">
        <v>559.81945161290321</v>
      </c>
      <c r="G41" s="334">
        <v>605.71263333333332</v>
      </c>
      <c r="H41" s="334">
        <v>761.09322580645164</v>
      </c>
      <c r="I41" s="334">
        <v>685.49616129032268</v>
      </c>
      <c r="J41" s="334">
        <v>669.51649999999995</v>
      </c>
      <c r="K41" s="334">
        <v>754.52022580645166</v>
      </c>
      <c r="L41" s="334">
        <v>509.27603333333337</v>
      </c>
      <c r="M41" s="335">
        <v>576.59532258064519</v>
      </c>
      <c r="N41" s="336">
        <v>613.45070218579235</v>
      </c>
    </row>
    <row r="42" spans="1:14" x14ac:dyDescent="0.25">
      <c r="A42" s="462">
        <v>2005</v>
      </c>
      <c r="B42" s="334">
        <v>589.32267741935482</v>
      </c>
      <c r="C42" s="334">
        <v>656.08024999999998</v>
      </c>
      <c r="D42" s="334">
        <v>617.18087096774195</v>
      </c>
      <c r="E42" s="334">
        <v>660.44069999999999</v>
      </c>
      <c r="F42" s="334">
        <v>639.64038709677413</v>
      </c>
      <c r="G42" s="334">
        <v>638.11310000000003</v>
      </c>
      <c r="H42" s="334">
        <v>771.37867741935486</v>
      </c>
      <c r="I42" s="334">
        <v>762.92725806451608</v>
      </c>
      <c r="J42" s="334">
        <v>653.43646666666666</v>
      </c>
      <c r="K42" s="334">
        <v>775.3469032258065</v>
      </c>
      <c r="L42" s="334">
        <v>725.36723333333327</v>
      </c>
      <c r="M42" s="335">
        <v>621.97667741935481</v>
      </c>
      <c r="N42" s="336">
        <v>676.16972328767122</v>
      </c>
    </row>
    <row r="43" spans="1:14" x14ac:dyDescent="0.25">
      <c r="A43" s="462">
        <v>2006</v>
      </c>
      <c r="B43" s="334">
        <v>678.25351612903228</v>
      </c>
      <c r="C43" s="334">
        <v>617.51889285714276</v>
      </c>
      <c r="D43" s="334">
        <v>616.78574193548388</v>
      </c>
      <c r="E43" s="334">
        <v>700.51273333333336</v>
      </c>
      <c r="F43" s="334">
        <v>754.01074193548379</v>
      </c>
      <c r="G43" s="334">
        <v>793.61723333333327</v>
      </c>
      <c r="H43" s="334">
        <v>819.95483870967735</v>
      </c>
      <c r="I43" s="334">
        <v>807.404</v>
      </c>
      <c r="J43" s="334">
        <v>727.49913333333325</v>
      </c>
      <c r="K43" s="334">
        <v>779.14445161290325</v>
      </c>
      <c r="L43" s="334">
        <v>732.83849999999995</v>
      </c>
      <c r="M43" s="335">
        <v>616.05170967741935</v>
      </c>
      <c r="N43" s="336">
        <v>720.94332054794518</v>
      </c>
    </row>
    <row r="44" spans="1:14" x14ac:dyDescent="0.25">
      <c r="A44" s="462">
        <v>2007</v>
      </c>
      <c r="B44" s="334">
        <v>654.10064516129034</v>
      </c>
      <c r="C44" s="334">
        <v>667.19071428571431</v>
      </c>
      <c r="D44" s="334">
        <v>674.16416129032257</v>
      </c>
      <c r="E44" s="334">
        <v>623.47503333333339</v>
      </c>
      <c r="F44" s="334">
        <v>688.9297096774194</v>
      </c>
      <c r="G44" s="334">
        <v>774.48743333333334</v>
      </c>
      <c r="H44" s="334">
        <v>866.60825806451612</v>
      </c>
      <c r="I44" s="334">
        <v>848.30141935483869</v>
      </c>
      <c r="J44" s="334">
        <v>749.68776666666668</v>
      </c>
      <c r="K44" s="334">
        <v>839.6431612903225</v>
      </c>
      <c r="L44" s="334">
        <v>748.30253333333337</v>
      </c>
      <c r="M44" s="335">
        <v>579.89906451612899</v>
      </c>
      <c r="N44" s="336">
        <v>726.74236164383558</v>
      </c>
    </row>
    <row r="45" spans="1:14" x14ac:dyDescent="0.25">
      <c r="A45" s="462">
        <v>2008</v>
      </c>
      <c r="B45" s="334">
        <v>628.98667741935481</v>
      </c>
      <c r="C45" s="334">
        <v>707.41441379310345</v>
      </c>
      <c r="D45" s="334">
        <v>619.4651612903225</v>
      </c>
      <c r="E45" s="334">
        <v>675.54116666666664</v>
      </c>
      <c r="F45" s="334">
        <v>727.4048064516129</v>
      </c>
      <c r="G45" s="334">
        <v>721.01453333333336</v>
      </c>
      <c r="H45" s="334">
        <v>746.35029032258069</v>
      </c>
      <c r="I45" s="334">
        <v>735.71706451612897</v>
      </c>
      <c r="J45" s="334">
        <v>725.15370000000007</v>
      </c>
      <c r="K45" s="334">
        <v>746.30948387096782</v>
      </c>
      <c r="L45" s="334">
        <v>649.23893333333342</v>
      </c>
      <c r="M45" s="335">
        <v>613.01545161290323</v>
      </c>
      <c r="N45" s="336">
        <v>691.19722677595632</v>
      </c>
    </row>
    <row r="46" spans="1:14" x14ac:dyDescent="0.25">
      <c r="A46" s="462">
        <v>2009</v>
      </c>
      <c r="B46" s="334">
        <v>577.82083870967745</v>
      </c>
      <c r="C46" s="334">
        <v>595.39517857142857</v>
      </c>
      <c r="D46" s="334">
        <v>577.61296774193545</v>
      </c>
      <c r="E46" s="334">
        <v>606.87263333333328</v>
      </c>
      <c r="F46" s="334">
        <v>639.49612903225807</v>
      </c>
      <c r="G46" s="334">
        <v>689.05849999999998</v>
      </c>
      <c r="H46" s="334">
        <v>749.04648387096768</v>
      </c>
      <c r="I46" s="334">
        <v>753.05312903225808</v>
      </c>
      <c r="J46" s="334">
        <v>744.54746666666665</v>
      </c>
      <c r="K46" s="334">
        <v>751.87945161290315</v>
      </c>
      <c r="L46" s="334">
        <v>675.55060000000003</v>
      </c>
      <c r="M46" s="335">
        <v>627.62538709677415</v>
      </c>
      <c r="N46" s="336">
        <v>666.09453972602739</v>
      </c>
    </row>
    <row r="47" spans="1:14" x14ac:dyDescent="0.25">
      <c r="A47" s="462">
        <v>2010</v>
      </c>
      <c r="B47" s="334">
        <v>543.79454838709671</v>
      </c>
      <c r="C47" s="334">
        <v>583.98892857142857</v>
      </c>
      <c r="D47" s="334">
        <v>591.90245161290329</v>
      </c>
      <c r="E47" s="334">
        <v>676.22696666666673</v>
      </c>
      <c r="F47" s="334">
        <v>644.14154838709669</v>
      </c>
      <c r="G47" s="334">
        <v>712.65193333333332</v>
      </c>
      <c r="H47" s="334">
        <v>788.58887096774197</v>
      </c>
      <c r="I47" s="334">
        <v>789.50270967741938</v>
      </c>
      <c r="J47" s="334">
        <v>758.1391666666666</v>
      </c>
      <c r="K47" s="334">
        <v>750.66667741935476</v>
      </c>
      <c r="L47" s="334">
        <v>627.80830000000003</v>
      </c>
      <c r="M47" s="335">
        <v>614.88096774193548</v>
      </c>
      <c r="N47" s="336">
        <v>674.03915616438348</v>
      </c>
    </row>
    <row r="48" spans="1:14" x14ac:dyDescent="0.25">
      <c r="A48" s="462">
        <v>2011</v>
      </c>
      <c r="B48" s="334">
        <v>571.85329032258073</v>
      </c>
      <c r="C48" s="334">
        <v>568.58971428571431</v>
      </c>
      <c r="D48" s="334">
        <v>680.57229032258067</v>
      </c>
      <c r="E48" s="334">
        <v>634.5859333333334</v>
      </c>
      <c r="F48" s="334">
        <v>607.94135483870969</v>
      </c>
      <c r="G48" s="334">
        <v>754.15660000000003</v>
      </c>
      <c r="H48" s="334">
        <v>831.69748387096774</v>
      </c>
      <c r="I48" s="334">
        <v>812.9453548387097</v>
      </c>
      <c r="J48" s="334">
        <v>788.34353333333331</v>
      </c>
      <c r="K48" s="334">
        <v>775.95935483870971</v>
      </c>
      <c r="L48" s="334">
        <v>688.21226666666666</v>
      </c>
      <c r="M48" s="335">
        <v>636.63425806451619</v>
      </c>
      <c r="N48" s="336">
        <v>696.78127945205472</v>
      </c>
    </row>
    <row r="49" spans="1:14" x14ac:dyDescent="0.25">
      <c r="A49" s="462">
        <v>2012</v>
      </c>
      <c r="B49" s="334">
        <v>633.3882258064516</v>
      </c>
      <c r="C49" s="334">
        <v>599.24689655172415</v>
      </c>
      <c r="D49" s="334">
        <v>678.57100000000003</v>
      </c>
      <c r="E49" s="334">
        <v>701.80166666666662</v>
      </c>
      <c r="F49" s="334">
        <v>656.6109677419355</v>
      </c>
      <c r="G49" s="334">
        <v>728.50130000000001</v>
      </c>
      <c r="H49" s="334">
        <v>868.31229032258057</v>
      </c>
      <c r="I49" s="334">
        <v>934.85900000000004</v>
      </c>
      <c r="J49" s="334">
        <v>859.6943</v>
      </c>
      <c r="K49" s="334">
        <v>841.61567741935482</v>
      </c>
      <c r="L49" s="334">
        <v>624.21546666666666</v>
      </c>
      <c r="M49" s="335">
        <v>633.18629032258059</v>
      </c>
      <c r="N49" s="336">
        <v>730.73057103825136</v>
      </c>
    </row>
    <row r="50" spans="1:14" x14ac:dyDescent="0.25">
      <c r="A50" s="462">
        <v>2013</v>
      </c>
      <c r="B50" s="334">
        <v>676.6671612903225</v>
      </c>
      <c r="C50" s="334">
        <v>651.28196428571437</v>
      </c>
      <c r="D50" s="334">
        <v>651.11132258064526</v>
      </c>
      <c r="E50" s="334">
        <v>659.01036666666664</v>
      </c>
      <c r="F50" s="334">
        <v>807.77496774193548</v>
      </c>
      <c r="G50" s="334">
        <v>816.47626666666667</v>
      </c>
      <c r="H50" s="334">
        <v>832.11306451612904</v>
      </c>
      <c r="I50" s="334">
        <v>796.42841935483864</v>
      </c>
      <c r="J50" s="334">
        <v>827.6930666666666</v>
      </c>
      <c r="K50" s="334">
        <v>797.21280645161289</v>
      </c>
      <c r="L50" s="334">
        <v>700.81826666666677</v>
      </c>
      <c r="M50" s="335">
        <v>663.03512903225806</v>
      </c>
      <c r="N50" s="336">
        <v>740.5766109589041</v>
      </c>
    </row>
    <row r="51" spans="1:14" x14ac:dyDescent="0.25">
      <c r="A51" s="462">
        <v>2014</v>
      </c>
      <c r="B51" s="334">
        <v>598.48132258064516</v>
      </c>
      <c r="C51" s="334">
        <v>656.74110714285712</v>
      </c>
      <c r="D51" s="334">
        <v>697.2624838709678</v>
      </c>
      <c r="E51" s="334">
        <v>733.42686666666668</v>
      </c>
      <c r="F51" s="334">
        <v>784.03019354838716</v>
      </c>
      <c r="G51" s="334">
        <v>821.08409999999992</v>
      </c>
      <c r="H51" s="334">
        <v>881.14925806451618</v>
      </c>
      <c r="I51" s="334">
        <v>827.30758064516135</v>
      </c>
      <c r="J51" s="334">
        <v>869.14649999999995</v>
      </c>
      <c r="K51" s="334">
        <v>899.1821290322581</v>
      </c>
      <c r="L51" s="334">
        <v>743.77680000000009</v>
      </c>
      <c r="M51" s="335">
        <v>692.64741935483869</v>
      </c>
      <c r="N51" s="336">
        <v>767.65383835616444</v>
      </c>
    </row>
    <row r="52" spans="1:14" x14ac:dyDescent="0.25">
      <c r="A52" s="462">
        <v>2015</v>
      </c>
      <c r="B52" s="334">
        <v>694.73509677419361</v>
      </c>
      <c r="C52" s="334">
        <v>715.4163928571428</v>
      </c>
      <c r="D52" s="334">
        <v>716.65354838709675</v>
      </c>
      <c r="E52" s="334">
        <v>752.88473333333343</v>
      </c>
      <c r="F52" s="334">
        <v>767.77593548387097</v>
      </c>
      <c r="G52" s="334">
        <v>830.66196666666667</v>
      </c>
      <c r="H52" s="334">
        <v>847.17822580645168</v>
      </c>
      <c r="I52" s="334">
        <v>795.25209677419355</v>
      </c>
      <c r="J52" s="334">
        <v>797.4690333333333</v>
      </c>
      <c r="K52" s="334">
        <v>835.85287096774186</v>
      </c>
      <c r="L52" s="334">
        <v>699.27966666666669</v>
      </c>
      <c r="M52" s="335">
        <v>645.64887096774203</v>
      </c>
      <c r="N52" s="336">
        <v>758.45621095890408</v>
      </c>
    </row>
    <row r="53" spans="1:14" x14ac:dyDescent="0.25">
      <c r="A53" s="462">
        <v>2016</v>
      </c>
      <c r="B53" s="334">
        <v>606.99576129032266</v>
      </c>
      <c r="C53" s="334">
        <v>640.01686206896557</v>
      </c>
      <c r="D53" s="334">
        <v>701.6597741935484</v>
      </c>
      <c r="E53" s="334">
        <v>721.00356666666664</v>
      </c>
      <c r="F53" s="334">
        <v>673.15780645161294</v>
      </c>
      <c r="G53" s="334">
        <v>870.56666666666672</v>
      </c>
      <c r="H53" s="334">
        <v>699.82880645161288</v>
      </c>
      <c r="I53" s="334">
        <v>844.14341935483867</v>
      </c>
      <c r="J53" s="334">
        <v>819.00263333333339</v>
      </c>
      <c r="K53" s="334">
        <v>745.06651612903227</v>
      </c>
      <c r="L53" s="334">
        <v>762.71626666666668</v>
      </c>
      <c r="M53" s="335">
        <v>695.10154838709684</v>
      </c>
      <c r="N53" s="336">
        <v>731.43094426229504</v>
      </c>
    </row>
    <row r="54" spans="1:14" s="495" customFormat="1" x14ac:dyDescent="0.25">
      <c r="A54" s="462">
        <v>2017</v>
      </c>
      <c r="B54" s="334">
        <v>605.79925806451604</v>
      </c>
      <c r="C54" s="334">
        <v>666.8621071428571</v>
      </c>
      <c r="D54" s="334">
        <v>669.952</v>
      </c>
      <c r="E54" s="334">
        <v>659.71423333333337</v>
      </c>
      <c r="F54" s="334">
        <v>757.13116129032255</v>
      </c>
      <c r="G54" s="334">
        <v>829.81510000000003</v>
      </c>
      <c r="H54" s="334">
        <v>790.69203225806461</v>
      </c>
      <c r="I54" s="334">
        <v>884.13900000000001</v>
      </c>
      <c r="J54" s="334">
        <v>850.52340000000004</v>
      </c>
      <c r="K54" s="334">
        <v>765.67893548387087</v>
      </c>
      <c r="L54" s="334">
        <v>754.15013333333332</v>
      </c>
      <c r="M54" s="335">
        <v>653.46925806451611</v>
      </c>
      <c r="N54" s="336">
        <v>740.90667397260268</v>
      </c>
    </row>
    <row r="55" spans="1:14" x14ac:dyDescent="0.25">
      <c r="A55" s="463">
        <v>2018</v>
      </c>
      <c r="B55" s="455">
        <v>586.34316129032254</v>
      </c>
      <c r="C55" s="455">
        <v>652.3608214285714</v>
      </c>
      <c r="D55" s="455">
        <v>677.73941935483867</v>
      </c>
      <c r="E55" s="455">
        <v>683.88793333333331</v>
      </c>
      <c r="F55" s="455">
        <v>761.05893548387098</v>
      </c>
      <c r="G55" s="455">
        <v>823.01750000000004</v>
      </c>
      <c r="H55" s="455">
        <v>775.64287096774194</v>
      </c>
      <c r="I55" s="455">
        <v>918.92706451612912</v>
      </c>
      <c r="J55" s="455">
        <v>818.43273333333332</v>
      </c>
      <c r="K55" s="455">
        <v>813.22945161290329</v>
      </c>
      <c r="L55" s="455">
        <v>782.18779999999992</v>
      </c>
      <c r="M55" s="456">
        <v>657.68600000000004</v>
      </c>
      <c r="N55" s="457">
        <v>746.3049753424657</v>
      </c>
    </row>
    <row r="56" spans="1:14" ht="6.75" customHeight="1" x14ac:dyDescent="0.25">
      <c r="A56" s="322"/>
      <c r="B56" s="326"/>
      <c r="C56" s="326"/>
      <c r="D56" s="326"/>
      <c r="E56" s="326"/>
      <c r="F56" s="326"/>
      <c r="G56" s="326"/>
      <c r="H56" s="326"/>
      <c r="I56" s="326"/>
      <c r="J56" s="326"/>
      <c r="K56" s="326"/>
      <c r="L56" s="326"/>
      <c r="M56" s="327"/>
      <c r="N56" s="270"/>
    </row>
    <row r="57" spans="1:14" ht="26.4" x14ac:dyDescent="0.25">
      <c r="A57" s="464" t="s">
        <v>184</v>
      </c>
      <c r="B57" s="218">
        <f>AVERAGE(B46:B55)</f>
        <v>609.58786645161285</v>
      </c>
      <c r="C57" s="218">
        <f t="shared" ref="C57:N57" si="1">AVERAGE(C46:C55)</f>
        <v>632.9899972906403</v>
      </c>
      <c r="D57" s="218">
        <f t="shared" si="1"/>
        <v>664.30372580645167</v>
      </c>
      <c r="E57" s="218">
        <f t="shared" si="1"/>
        <v>682.94148999999993</v>
      </c>
      <c r="F57" s="218">
        <f t="shared" si="1"/>
        <v>709.91189999999995</v>
      </c>
      <c r="G57" s="218">
        <f t="shared" si="1"/>
        <v>787.59899333333328</v>
      </c>
      <c r="H57" s="218">
        <f t="shared" si="1"/>
        <v>806.42493870967735</v>
      </c>
      <c r="I57" s="218">
        <f t="shared" si="1"/>
        <v>835.65577741935488</v>
      </c>
      <c r="J57" s="218">
        <f t="shared" si="1"/>
        <v>813.2991833333333</v>
      </c>
      <c r="K57" s="218">
        <f t="shared" si="1"/>
        <v>797.63438709677416</v>
      </c>
      <c r="L57" s="218">
        <f t="shared" si="1"/>
        <v>705.87155666666672</v>
      </c>
      <c r="M57" s="218">
        <f t="shared" si="1"/>
        <v>651.99151290322584</v>
      </c>
      <c r="N57" s="328">
        <f t="shared" si="1"/>
        <v>725.29748002320537</v>
      </c>
    </row>
    <row r="58" spans="1:14" ht="4.5" customHeight="1" x14ac:dyDescent="0.25">
      <c r="A58" s="337"/>
      <c r="C58" s="337"/>
      <c r="D58" s="337"/>
      <c r="E58" s="337"/>
      <c r="F58" s="337"/>
      <c r="G58" s="337"/>
      <c r="H58" s="337"/>
      <c r="I58" s="337"/>
      <c r="J58" s="337"/>
      <c r="K58" s="337"/>
      <c r="L58" s="337"/>
      <c r="M58" s="337"/>
      <c r="N58" s="317"/>
    </row>
    <row r="59" spans="1:14" ht="50.25" customHeight="1" x14ac:dyDescent="0.3">
      <c r="A59" s="569" t="s">
        <v>130</v>
      </c>
      <c r="B59" s="569"/>
      <c r="C59" s="569"/>
      <c r="D59" s="569"/>
      <c r="E59" s="569"/>
      <c r="F59" s="569"/>
      <c r="G59" s="569"/>
      <c r="H59" s="569"/>
      <c r="I59" s="569"/>
      <c r="J59" s="569"/>
      <c r="K59" s="569"/>
      <c r="L59" s="569"/>
      <c r="M59" s="569"/>
      <c r="N59" s="555"/>
    </row>
    <row r="60" spans="1:14" ht="12.75" customHeight="1" x14ac:dyDescent="0.25">
      <c r="A60" s="572" t="s">
        <v>186</v>
      </c>
      <c r="B60" s="572"/>
      <c r="C60" s="572"/>
      <c r="D60" s="572"/>
      <c r="E60" s="572"/>
      <c r="F60" s="572"/>
      <c r="G60" s="572"/>
      <c r="H60" s="572"/>
      <c r="I60" s="572"/>
      <c r="J60" s="572"/>
      <c r="K60" s="572"/>
      <c r="L60" s="572"/>
      <c r="M60" s="572"/>
      <c r="N60" s="572"/>
    </row>
    <row r="61" spans="1:14" ht="4.5" customHeight="1" x14ac:dyDescent="0.25">
      <c r="A61" s="338"/>
      <c r="C61" s="317"/>
      <c r="D61" s="317"/>
      <c r="E61" s="317"/>
      <c r="F61" s="317"/>
      <c r="G61" s="317"/>
      <c r="H61" s="317"/>
      <c r="I61" s="317"/>
      <c r="J61" s="317"/>
      <c r="K61" s="317"/>
      <c r="L61" s="317"/>
      <c r="M61" s="317"/>
      <c r="N61" s="317"/>
    </row>
    <row r="62" spans="1:14" ht="10.5" customHeight="1" x14ac:dyDescent="0.25">
      <c r="A62" s="570" t="s">
        <v>216</v>
      </c>
      <c r="B62" s="543"/>
      <c r="C62" s="543"/>
      <c r="D62" s="543"/>
      <c r="E62" s="543"/>
      <c r="F62" s="543"/>
      <c r="G62" s="543"/>
      <c r="H62" s="543"/>
      <c r="I62" s="543"/>
      <c r="J62" s="543"/>
      <c r="K62" s="543"/>
      <c r="L62" s="543"/>
      <c r="M62" s="543"/>
      <c r="N62" s="317"/>
    </row>
    <row r="64" spans="1:14" s="150" customFormat="1" ht="19.5" customHeight="1" x14ac:dyDescent="0.3">
      <c r="A64" s="315" t="s">
        <v>217</v>
      </c>
      <c r="B64" s="316"/>
      <c r="C64" s="316"/>
      <c r="D64" s="316"/>
      <c r="E64" s="316"/>
      <c r="F64" s="316"/>
      <c r="G64" s="316"/>
      <c r="H64" s="316"/>
      <c r="I64" s="316"/>
      <c r="J64" s="316"/>
      <c r="K64" s="316"/>
      <c r="L64" s="316"/>
      <c r="M64" s="316"/>
      <c r="N64" s="316"/>
    </row>
    <row r="65" spans="1:14" ht="3" customHeight="1" x14ac:dyDescent="0.3">
      <c r="A65" s="315"/>
      <c r="B65" s="317"/>
      <c r="C65" s="317"/>
      <c r="D65" s="317"/>
      <c r="E65" s="317"/>
      <c r="F65" s="317"/>
      <c r="G65" s="317"/>
      <c r="H65" s="317"/>
      <c r="I65" s="317"/>
      <c r="J65" s="317"/>
      <c r="K65" s="317"/>
      <c r="L65" s="317"/>
      <c r="M65" s="317"/>
      <c r="N65" s="317"/>
    </row>
    <row r="66" spans="1:14" ht="26.4" x14ac:dyDescent="0.25">
      <c r="A66" s="318"/>
      <c r="B66" s="319" t="s">
        <v>117</v>
      </c>
      <c r="C66" s="319" t="s">
        <v>118</v>
      </c>
      <c r="D66" s="319" t="s">
        <v>119</v>
      </c>
      <c r="E66" s="319" t="s">
        <v>120</v>
      </c>
      <c r="F66" s="319" t="s">
        <v>121</v>
      </c>
      <c r="G66" s="319" t="s">
        <v>122</v>
      </c>
      <c r="H66" s="319" t="s">
        <v>123</v>
      </c>
      <c r="I66" s="319" t="s">
        <v>124</v>
      </c>
      <c r="J66" s="319" t="s">
        <v>125</v>
      </c>
      <c r="K66" s="319" t="s">
        <v>126</v>
      </c>
      <c r="L66" s="319" t="s">
        <v>127</v>
      </c>
      <c r="M66" s="320" t="s">
        <v>128</v>
      </c>
      <c r="N66" s="321" t="s">
        <v>158</v>
      </c>
    </row>
    <row r="67" spans="1:14" x14ac:dyDescent="0.25">
      <c r="A67" s="462">
        <v>2003</v>
      </c>
      <c r="B67" s="334">
        <v>253.43667741935485</v>
      </c>
      <c r="C67" s="334">
        <v>256.70014285714285</v>
      </c>
      <c r="D67" s="334">
        <v>210.2646451612903</v>
      </c>
      <c r="E67" s="334">
        <v>270.78870000000001</v>
      </c>
      <c r="F67" s="334">
        <v>295.98080645161292</v>
      </c>
      <c r="G67" s="334">
        <v>296.20359999999999</v>
      </c>
      <c r="H67" s="334">
        <v>327.03090322580647</v>
      </c>
      <c r="I67" s="334">
        <v>319.04980645161288</v>
      </c>
      <c r="J67" s="334">
        <v>271.17796666666669</v>
      </c>
      <c r="K67" s="334">
        <v>287.87016129032259</v>
      </c>
      <c r="L67" s="334">
        <v>252.58383333333333</v>
      </c>
      <c r="M67" s="335">
        <v>245.16925806451613</v>
      </c>
      <c r="N67" s="336">
        <v>274.00848493150681</v>
      </c>
    </row>
    <row r="68" spans="1:14" x14ac:dyDescent="0.25">
      <c r="A68" s="462">
        <v>2004</v>
      </c>
      <c r="B68" s="334">
        <v>278.85674193548385</v>
      </c>
      <c r="C68" s="334">
        <v>296.71996551724141</v>
      </c>
      <c r="D68" s="334">
        <v>332.65229032258065</v>
      </c>
      <c r="E68" s="334">
        <v>345.93593333333331</v>
      </c>
      <c r="F68" s="334">
        <v>273.50551612903229</v>
      </c>
      <c r="G68" s="334">
        <v>314.18963333333335</v>
      </c>
      <c r="H68" s="334">
        <v>353.81554838709673</v>
      </c>
      <c r="I68" s="334">
        <v>408.69983870967741</v>
      </c>
      <c r="J68" s="334">
        <v>385.76979999999998</v>
      </c>
      <c r="K68" s="334">
        <v>304.88387096774193</v>
      </c>
      <c r="L68" s="334">
        <v>389.33550000000002</v>
      </c>
      <c r="M68" s="335">
        <v>305.9250322580645</v>
      </c>
      <c r="N68" s="336">
        <v>332.43253825136611</v>
      </c>
    </row>
    <row r="69" spans="1:14" x14ac:dyDescent="0.25">
      <c r="A69" s="462">
        <v>2005</v>
      </c>
      <c r="B69" s="334">
        <v>276.98280645161293</v>
      </c>
      <c r="C69" s="334">
        <v>318.22160714285712</v>
      </c>
      <c r="D69" s="334">
        <v>366.2665483870968</v>
      </c>
      <c r="E69" s="334">
        <v>304.66460000000001</v>
      </c>
      <c r="F69" s="334">
        <v>280.29945161290323</v>
      </c>
      <c r="G69" s="334">
        <v>311.86003333333332</v>
      </c>
      <c r="H69" s="334">
        <v>372.04274193548389</v>
      </c>
      <c r="I69" s="334">
        <v>427.52387096774191</v>
      </c>
      <c r="J69" s="334">
        <v>367.55086666666665</v>
      </c>
      <c r="K69" s="334">
        <v>271.3919677419355</v>
      </c>
      <c r="L69" s="334">
        <v>282.88910000000004</v>
      </c>
      <c r="M69" s="335">
        <v>311.173</v>
      </c>
      <c r="N69" s="336">
        <v>324.37050684931506</v>
      </c>
    </row>
    <row r="70" spans="1:14" x14ac:dyDescent="0.25">
      <c r="A70" s="462">
        <v>2006</v>
      </c>
      <c r="B70" s="334">
        <v>313.90290322580643</v>
      </c>
      <c r="C70" s="334">
        <v>285.36414285714284</v>
      </c>
      <c r="D70" s="334">
        <v>305.92393548387093</v>
      </c>
      <c r="E70" s="334">
        <v>339.49926666666664</v>
      </c>
      <c r="F70" s="334">
        <v>325.16609677419353</v>
      </c>
      <c r="G70" s="334">
        <v>319.64943333333332</v>
      </c>
      <c r="H70" s="334">
        <v>385.64890322580646</v>
      </c>
      <c r="I70" s="334">
        <v>344.4834516129032</v>
      </c>
      <c r="J70" s="334">
        <v>258.98286666666667</v>
      </c>
      <c r="K70" s="334">
        <v>315.61270967741939</v>
      </c>
      <c r="L70" s="334">
        <v>323.06673333333333</v>
      </c>
      <c r="M70" s="335">
        <v>274.85341935483871</v>
      </c>
      <c r="N70" s="336">
        <v>316.32733972602739</v>
      </c>
    </row>
    <row r="71" spans="1:14" x14ac:dyDescent="0.25">
      <c r="A71" s="462">
        <v>2007</v>
      </c>
      <c r="B71" s="334">
        <v>313.14061290322581</v>
      </c>
      <c r="C71" s="334">
        <v>367.39075000000003</v>
      </c>
      <c r="D71" s="334">
        <v>328.73619354838712</v>
      </c>
      <c r="E71" s="334">
        <v>501.35019999999997</v>
      </c>
      <c r="F71" s="334">
        <v>300.74812903225802</v>
      </c>
      <c r="G71" s="334">
        <v>309.83093333333335</v>
      </c>
      <c r="H71" s="334">
        <v>367.72545161290321</v>
      </c>
      <c r="I71" s="334">
        <v>379.02474193548386</v>
      </c>
      <c r="J71" s="334">
        <v>308.1181666666667</v>
      </c>
      <c r="K71" s="334">
        <v>292.45509677419358</v>
      </c>
      <c r="L71" s="334">
        <v>276.99366666666663</v>
      </c>
      <c r="M71" s="335">
        <v>243.40106451612903</v>
      </c>
      <c r="N71" s="336">
        <v>331.93945205479451</v>
      </c>
    </row>
    <row r="72" spans="1:14" x14ac:dyDescent="0.25">
      <c r="A72" s="462">
        <v>2008</v>
      </c>
      <c r="B72" s="334">
        <v>280.50922580645164</v>
      </c>
      <c r="C72" s="334">
        <v>313.08355172413798</v>
      </c>
      <c r="D72" s="334">
        <v>323.41374193548387</v>
      </c>
      <c r="E72" s="334">
        <v>213.29979999999998</v>
      </c>
      <c r="F72" s="334">
        <v>339.04651612903223</v>
      </c>
      <c r="G72" s="334">
        <v>246.30246666666665</v>
      </c>
      <c r="H72" s="334">
        <v>314.42674193548385</v>
      </c>
      <c r="I72" s="334">
        <v>327.20829032258064</v>
      </c>
      <c r="J72" s="334">
        <v>163.33433333333332</v>
      </c>
      <c r="K72" s="334">
        <v>276.20999999999998</v>
      </c>
      <c r="L72" s="334">
        <v>243.68023333333335</v>
      </c>
      <c r="M72" s="335">
        <v>255.75764516129033</v>
      </c>
      <c r="N72" s="336">
        <v>275.1138387978142</v>
      </c>
    </row>
    <row r="73" spans="1:14" x14ac:dyDescent="0.25">
      <c r="A73" s="462">
        <v>2009</v>
      </c>
      <c r="B73" s="334">
        <v>354.06922580645164</v>
      </c>
      <c r="C73" s="334">
        <v>268.39792857142857</v>
      </c>
      <c r="D73" s="334">
        <v>255.46929032258063</v>
      </c>
      <c r="E73" s="334">
        <v>229.9913</v>
      </c>
      <c r="F73" s="334">
        <v>226.55538709677418</v>
      </c>
      <c r="G73" s="334">
        <v>243.51356666666666</v>
      </c>
      <c r="H73" s="334">
        <v>254.10129032258067</v>
      </c>
      <c r="I73" s="334">
        <v>276.08561290322581</v>
      </c>
      <c r="J73" s="334">
        <v>268.92570000000001</v>
      </c>
      <c r="K73" s="334">
        <v>245.61654838709677</v>
      </c>
      <c r="L73" s="334">
        <v>227.85246666666666</v>
      </c>
      <c r="M73" s="335">
        <v>232.03012903225806</v>
      </c>
      <c r="N73" s="336">
        <v>256.9462602739726</v>
      </c>
    </row>
    <row r="74" spans="1:14" x14ac:dyDescent="0.25">
      <c r="A74" s="462">
        <v>2010</v>
      </c>
      <c r="B74" s="334">
        <v>216.23999999999998</v>
      </c>
      <c r="C74" s="334">
        <v>252.18367857142857</v>
      </c>
      <c r="D74" s="334">
        <v>302.18161290322575</v>
      </c>
      <c r="E74" s="334">
        <v>303.16613333333333</v>
      </c>
      <c r="F74" s="334">
        <v>225.46029032258065</v>
      </c>
      <c r="G74" s="334">
        <v>250.37936666666667</v>
      </c>
      <c r="H74" s="334">
        <v>296.39019354838706</v>
      </c>
      <c r="I74" s="334">
        <v>363.01725806451611</v>
      </c>
      <c r="J74" s="334">
        <v>311.56473333333332</v>
      </c>
      <c r="K74" s="334">
        <v>308.59041935483873</v>
      </c>
      <c r="L74" s="334">
        <v>272.78146666666669</v>
      </c>
      <c r="M74" s="335">
        <v>262.42683870967744</v>
      </c>
      <c r="N74" s="336">
        <v>280.55177808219179</v>
      </c>
    </row>
    <row r="75" spans="1:14" x14ac:dyDescent="0.25">
      <c r="A75" s="462">
        <v>2011</v>
      </c>
      <c r="B75" s="334">
        <v>287.76877419354838</v>
      </c>
      <c r="C75" s="334">
        <v>335.91171428571431</v>
      </c>
      <c r="D75" s="334">
        <v>325.00338709677419</v>
      </c>
      <c r="E75" s="334">
        <v>241.37856666666667</v>
      </c>
      <c r="F75" s="334">
        <v>227.35793548387096</v>
      </c>
      <c r="G75" s="334">
        <v>232.67000000000002</v>
      </c>
      <c r="H75" s="334">
        <v>317.13716129032258</v>
      </c>
      <c r="I75" s="334">
        <v>372.16074193548388</v>
      </c>
      <c r="J75" s="334">
        <v>304.22153333333335</v>
      </c>
      <c r="K75" s="334">
        <v>288.44354838709677</v>
      </c>
      <c r="L75" s="334">
        <v>262.84136666666666</v>
      </c>
      <c r="M75" s="335">
        <v>256.31129032258065</v>
      </c>
      <c r="N75" s="336">
        <v>287.50284931506849</v>
      </c>
    </row>
    <row r="76" spans="1:14" x14ac:dyDescent="0.25">
      <c r="A76" s="462">
        <v>2012</v>
      </c>
      <c r="B76" s="334">
        <v>304.38735483870977</v>
      </c>
      <c r="C76" s="334">
        <v>368.26041379310345</v>
      </c>
      <c r="D76" s="334">
        <v>276.44558064516133</v>
      </c>
      <c r="E76" s="334">
        <v>259.64746666666667</v>
      </c>
      <c r="F76" s="334">
        <v>257.64558064516132</v>
      </c>
      <c r="G76" s="334">
        <v>258.54589999999996</v>
      </c>
      <c r="H76" s="334">
        <v>363.71064516129036</v>
      </c>
      <c r="I76" s="334">
        <v>364.05087096774184</v>
      </c>
      <c r="J76" s="334">
        <v>259.92719999999997</v>
      </c>
      <c r="K76" s="334">
        <v>272.64616129032254</v>
      </c>
      <c r="L76" s="334">
        <v>259.77859999999998</v>
      </c>
      <c r="M76" s="335">
        <v>257.22080645161293</v>
      </c>
      <c r="N76" s="336">
        <v>291.7919234972677</v>
      </c>
    </row>
    <row r="77" spans="1:14" x14ac:dyDescent="0.25">
      <c r="A77" s="462">
        <v>2013</v>
      </c>
      <c r="B77" s="334">
        <v>324.00364516129036</v>
      </c>
      <c r="C77" s="334">
        <v>331.35789285714293</v>
      </c>
      <c r="D77" s="334">
        <v>235.83683870967744</v>
      </c>
      <c r="E77" s="334" t="s">
        <v>163</v>
      </c>
      <c r="F77" s="334">
        <v>280.30219354838709</v>
      </c>
      <c r="G77" s="334">
        <v>229.36130000000003</v>
      </c>
      <c r="H77" s="334">
        <v>376.65945161290324</v>
      </c>
      <c r="I77" s="334">
        <v>406.72941935483868</v>
      </c>
      <c r="J77" s="334">
        <v>338.95409999999998</v>
      </c>
      <c r="K77" s="334">
        <v>282.19887096774187</v>
      </c>
      <c r="L77" s="334">
        <v>240.21083333333331</v>
      </c>
      <c r="M77" s="335">
        <v>238.6348709677419</v>
      </c>
      <c r="N77" s="336">
        <v>295.73611232876715</v>
      </c>
    </row>
    <row r="78" spans="1:14" x14ac:dyDescent="0.25">
      <c r="A78" s="462">
        <v>2014</v>
      </c>
      <c r="B78" s="334">
        <v>227.74229032258063</v>
      </c>
      <c r="C78" s="334">
        <v>306.63432142857141</v>
      </c>
      <c r="D78" s="334">
        <v>264.7748064516129</v>
      </c>
      <c r="E78" s="334">
        <v>302.36180000000002</v>
      </c>
      <c r="F78" s="334">
        <v>295.13103225806452</v>
      </c>
      <c r="G78" s="334">
        <v>268.62309999999997</v>
      </c>
      <c r="H78" s="334">
        <v>346.45264516129032</v>
      </c>
      <c r="I78" s="334">
        <v>343.59719354838711</v>
      </c>
      <c r="J78" s="334">
        <v>354.64976666666666</v>
      </c>
      <c r="K78" s="334">
        <v>275.02538709677418</v>
      </c>
      <c r="L78" s="334">
        <v>303.96140000000003</v>
      </c>
      <c r="M78" s="335">
        <v>224.1144193548387</v>
      </c>
      <c r="N78" s="336">
        <v>292.48113424657538</v>
      </c>
    </row>
    <row r="79" spans="1:14" x14ac:dyDescent="0.25">
      <c r="A79" s="462">
        <v>2015</v>
      </c>
      <c r="B79" s="334">
        <v>292.38009677419353</v>
      </c>
      <c r="C79" s="334">
        <v>414.18382142857143</v>
      </c>
      <c r="D79" s="334">
        <v>250.28648387096774</v>
      </c>
      <c r="E79" s="334">
        <v>257.20120000000003</v>
      </c>
      <c r="F79" s="334">
        <v>228.46174193548387</v>
      </c>
      <c r="G79" s="334">
        <v>235.12193333333335</v>
      </c>
      <c r="H79" s="334">
        <v>313.23435483870963</v>
      </c>
      <c r="I79" s="334">
        <v>316.83641935483871</v>
      </c>
      <c r="J79" s="334">
        <v>264.1927</v>
      </c>
      <c r="K79" s="334">
        <v>230.74367741935484</v>
      </c>
      <c r="L79" s="334">
        <v>202.00823333333335</v>
      </c>
      <c r="M79" s="335">
        <v>203.03274193548387</v>
      </c>
      <c r="N79" s="336">
        <v>266.40304109589039</v>
      </c>
    </row>
    <row r="80" spans="1:14" x14ac:dyDescent="0.25">
      <c r="A80" s="462">
        <v>2016</v>
      </c>
      <c r="B80" s="334">
        <v>249.44319354838709</v>
      </c>
      <c r="C80" s="334">
        <v>278.98751724137929</v>
      </c>
      <c r="D80" s="334">
        <v>270.21774193548384</v>
      </c>
      <c r="E80" s="334">
        <v>201.45343333333332</v>
      </c>
      <c r="F80" s="334">
        <v>210.31748387096772</v>
      </c>
      <c r="G80" s="334">
        <v>236.50293333333332</v>
      </c>
      <c r="H80" s="334">
        <v>260.17454838709676</v>
      </c>
      <c r="I80" s="334">
        <v>323.64703225806454</v>
      </c>
      <c r="J80" s="334">
        <v>242.47640000000001</v>
      </c>
      <c r="K80" s="334">
        <v>204.66677419354838</v>
      </c>
      <c r="L80" s="334">
        <v>198.52456666666666</v>
      </c>
      <c r="M80" s="335">
        <v>227.02538709677421</v>
      </c>
      <c r="N80" s="336">
        <v>241.99348360655739</v>
      </c>
    </row>
    <row r="81" spans="1:14" s="495" customFormat="1" x14ac:dyDescent="0.25">
      <c r="A81" s="462">
        <v>2017</v>
      </c>
      <c r="B81" s="334">
        <v>220.09667741935485</v>
      </c>
      <c r="C81" s="334">
        <v>233.13564285714284</v>
      </c>
      <c r="D81" s="334">
        <v>240.88280645161291</v>
      </c>
      <c r="E81" s="334">
        <v>255.25626666666668</v>
      </c>
      <c r="F81" s="334">
        <v>259.15525806451615</v>
      </c>
      <c r="G81" s="334">
        <v>239.80813333333333</v>
      </c>
      <c r="H81" s="334">
        <v>308.07396774193546</v>
      </c>
      <c r="I81" s="334">
        <v>318.68238709677422</v>
      </c>
      <c r="J81" s="334">
        <v>197.71289999999999</v>
      </c>
      <c r="K81" s="334">
        <v>233.83696774193547</v>
      </c>
      <c r="L81" s="334">
        <v>213.88116666666667</v>
      </c>
      <c r="M81" s="335">
        <v>189.42622580645161</v>
      </c>
      <c r="N81" s="336">
        <v>242.74612328767125</v>
      </c>
    </row>
    <row r="82" spans="1:14" x14ac:dyDescent="0.25">
      <c r="A82" s="463">
        <v>2018</v>
      </c>
      <c r="B82" s="458">
        <v>258.73754838709675</v>
      </c>
      <c r="C82" s="455">
        <v>237.20439285714286</v>
      </c>
      <c r="D82" s="455">
        <v>244.80309677419353</v>
      </c>
      <c r="E82" s="455">
        <v>280.47316666666666</v>
      </c>
      <c r="F82" s="455">
        <v>324.26267741935482</v>
      </c>
      <c r="G82" s="455">
        <v>250.10300000000001</v>
      </c>
      <c r="H82" s="455">
        <v>325.93806451612903</v>
      </c>
      <c r="I82" s="455">
        <v>370.51122580645159</v>
      </c>
      <c r="J82" s="455">
        <v>268.93793333333332</v>
      </c>
      <c r="K82" s="455">
        <v>272.7305483870968</v>
      </c>
      <c r="L82" s="455">
        <v>232.57163333333335</v>
      </c>
      <c r="M82" s="456">
        <v>198.38229032258064</v>
      </c>
      <c r="N82" s="457">
        <v>272.49486027397262</v>
      </c>
    </row>
    <row r="83" spans="1:14" ht="5.25" customHeight="1" x14ac:dyDescent="0.25">
      <c r="A83" s="322"/>
      <c r="B83" s="459"/>
      <c r="C83" s="459"/>
      <c r="D83" s="459"/>
      <c r="E83" s="459"/>
      <c r="F83" s="459"/>
      <c r="G83" s="459"/>
      <c r="H83" s="459"/>
      <c r="I83" s="459"/>
      <c r="J83" s="459"/>
      <c r="K83" s="459"/>
      <c r="L83" s="459"/>
      <c r="M83" s="460"/>
      <c r="N83" s="278"/>
    </row>
    <row r="84" spans="1:14" ht="26.4" x14ac:dyDescent="0.25">
      <c r="A84" s="464" t="s">
        <v>184</v>
      </c>
      <c r="B84" s="218">
        <f>AVERAGE(B73:B82)</f>
        <v>273.48688064516131</v>
      </c>
      <c r="C84" s="218">
        <f t="shared" ref="C84:N84" si="2">AVERAGE(C73:C82)</f>
        <v>302.62573238916264</v>
      </c>
      <c r="D84" s="218">
        <f t="shared" si="2"/>
        <v>266.59016451612899</v>
      </c>
      <c r="E84" s="218">
        <f t="shared" si="2"/>
        <v>258.99214814814809</v>
      </c>
      <c r="F84" s="218">
        <f t="shared" si="2"/>
        <v>253.46495806451611</v>
      </c>
      <c r="G84" s="218">
        <f t="shared" si="2"/>
        <v>244.46292333333335</v>
      </c>
      <c r="H84" s="218">
        <f t="shared" si="2"/>
        <v>316.18723225806451</v>
      </c>
      <c r="I84" s="218">
        <f t="shared" si="2"/>
        <v>345.53181612903222</v>
      </c>
      <c r="J84" s="218">
        <f t="shared" si="2"/>
        <v>281.15629666666666</v>
      </c>
      <c r="K84" s="218">
        <f t="shared" si="2"/>
        <v>261.44989032258064</v>
      </c>
      <c r="L84" s="218">
        <f t="shared" si="2"/>
        <v>241.44117333333338</v>
      </c>
      <c r="M84" s="218">
        <f t="shared" si="2"/>
        <v>228.8605</v>
      </c>
      <c r="N84" s="328">
        <f t="shared" si="2"/>
        <v>272.86475660079344</v>
      </c>
    </row>
    <row r="85" spans="1:14" ht="4.5" customHeight="1" x14ac:dyDescent="0.25">
      <c r="A85" s="337"/>
      <c r="C85" s="337"/>
      <c r="D85" s="337"/>
      <c r="E85" s="337"/>
      <c r="F85" s="337"/>
      <c r="G85" s="337"/>
      <c r="H85" s="337"/>
      <c r="I85" s="337"/>
      <c r="J85" s="337"/>
      <c r="K85" s="337"/>
      <c r="L85" s="337"/>
      <c r="M85" s="337"/>
      <c r="N85" s="317"/>
    </row>
    <row r="86" spans="1:14" ht="49.5" customHeight="1" x14ac:dyDescent="0.3">
      <c r="A86" s="569" t="s">
        <v>131</v>
      </c>
      <c r="B86" s="569"/>
      <c r="C86" s="569"/>
      <c r="D86" s="569"/>
      <c r="E86" s="569"/>
      <c r="F86" s="569"/>
      <c r="G86" s="569"/>
      <c r="H86" s="569"/>
      <c r="I86" s="569"/>
      <c r="J86" s="569"/>
      <c r="K86" s="569"/>
      <c r="L86" s="569"/>
      <c r="M86" s="569"/>
      <c r="N86" s="555"/>
    </row>
    <row r="87" spans="1:14" ht="15" customHeight="1" x14ac:dyDescent="0.3">
      <c r="A87" s="571" t="s">
        <v>164</v>
      </c>
      <c r="B87" s="569"/>
      <c r="C87" s="569"/>
      <c r="D87" s="569"/>
      <c r="E87" s="569"/>
      <c r="F87" s="569"/>
      <c r="G87" s="569"/>
      <c r="H87" s="569"/>
      <c r="I87" s="569"/>
      <c r="J87" s="569"/>
      <c r="K87" s="569"/>
      <c r="L87" s="569"/>
      <c r="M87" s="569"/>
      <c r="N87" s="555"/>
    </row>
    <row r="88" spans="1:14" ht="4.5" customHeight="1" x14ac:dyDescent="0.25">
      <c r="A88" s="338"/>
      <c r="C88" s="317"/>
      <c r="D88" s="317"/>
      <c r="E88" s="317"/>
      <c r="F88" s="317"/>
      <c r="G88" s="317"/>
      <c r="H88" s="317"/>
      <c r="I88" s="317"/>
      <c r="J88" s="317"/>
      <c r="K88" s="317"/>
      <c r="L88" s="317"/>
      <c r="M88" s="317"/>
      <c r="N88" s="317"/>
    </row>
    <row r="89" spans="1:14" ht="10.5" customHeight="1" x14ac:dyDescent="0.25">
      <c r="A89" s="570" t="s">
        <v>216</v>
      </c>
      <c r="B89" s="543"/>
      <c r="C89" s="543"/>
      <c r="D89" s="543"/>
      <c r="E89" s="543"/>
      <c r="F89" s="543"/>
      <c r="G89" s="543"/>
      <c r="H89" s="543"/>
      <c r="I89" s="543"/>
      <c r="J89" s="543"/>
      <c r="K89" s="543"/>
      <c r="L89" s="543"/>
      <c r="M89" s="543"/>
      <c r="N89" s="317"/>
    </row>
    <row r="91" spans="1:14" ht="19.2" x14ac:dyDescent="0.3">
      <c r="A91" s="315" t="s">
        <v>218</v>
      </c>
      <c r="B91" s="316"/>
      <c r="C91" s="316"/>
      <c r="D91" s="316"/>
      <c r="E91" s="316"/>
      <c r="F91" s="316"/>
      <c r="G91" s="316"/>
      <c r="H91" s="316"/>
      <c r="I91" s="316"/>
      <c r="J91" s="316"/>
      <c r="K91" s="316"/>
      <c r="L91" s="316"/>
      <c r="M91" s="316"/>
      <c r="N91" s="316"/>
    </row>
    <row r="92" spans="1:14" ht="4.5" customHeight="1" x14ac:dyDescent="0.3">
      <c r="A92" s="315"/>
      <c r="B92" s="317"/>
      <c r="C92" s="317"/>
      <c r="D92" s="317"/>
      <c r="E92" s="317"/>
      <c r="F92" s="317"/>
      <c r="G92" s="317"/>
      <c r="H92" s="317"/>
      <c r="I92" s="317"/>
      <c r="J92" s="317"/>
      <c r="K92" s="317"/>
      <c r="L92" s="317"/>
      <c r="M92" s="317"/>
      <c r="N92" s="317"/>
    </row>
    <row r="93" spans="1:14" ht="26.4" x14ac:dyDescent="0.25">
      <c r="A93" s="318"/>
      <c r="B93" s="319" t="s">
        <v>117</v>
      </c>
      <c r="C93" s="319" t="s">
        <v>118</v>
      </c>
      <c r="D93" s="319" t="s">
        <v>119</v>
      </c>
      <c r="E93" s="319" t="s">
        <v>120</v>
      </c>
      <c r="F93" s="319" t="s">
        <v>121</v>
      </c>
      <c r="G93" s="319" t="s">
        <v>122</v>
      </c>
      <c r="H93" s="319" t="s">
        <v>123</v>
      </c>
      <c r="I93" s="319" t="s">
        <v>124</v>
      </c>
      <c r="J93" s="319" t="s">
        <v>125</v>
      </c>
      <c r="K93" s="319" t="s">
        <v>126</v>
      </c>
      <c r="L93" s="319" t="s">
        <v>127</v>
      </c>
      <c r="M93" s="320" t="s">
        <v>128</v>
      </c>
      <c r="N93" s="321" t="s">
        <v>158</v>
      </c>
    </row>
    <row r="94" spans="1:14" x14ac:dyDescent="0.25">
      <c r="A94" s="462">
        <v>2003</v>
      </c>
      <c r="B94" s="334">
        <v>319.14999999999998</v>
      </c>
      <c r="C94" s="334">
        <v>197.85435714285717</v>
      </c>
      <c r="D94" s="334">
        <v>415.48054838709675</v>
      </c>
      <c r="E94" s="334">
        <v>258.74953333333332</v>
      </c>
      <c r="F94" s="334">
        <v>389.95429032258068</v>
      </c>
      <c r="G94" s="334">
        <v>287.37610000000001</v>
      </c>
      <c r="H94" s="334">
        <v>298.18658064516126</v>
      </c>
      <c r="I94" s="334">
        <v>280.2566129032258</v>
      </c>
      <c r="J94" s="334">
        <v>309.93933333333337</v>
      </c>
      <c r="K94" s="334">
        <v>402.14587096774193</v>
      </c>
      <c r="L94" s="334">
        <v>295.54939999999999</v>
      </c>
      <c r="M94" s="335">
        <v>264.97658064516128</v>
      </c>
      <c r="N94" s="336">
        <v>311.1315561643836</v>
      </c>
    </row>
    <row r="95" spans="1:14" x14ac:dyDescent="0.25">
      <c r="A95" s="462">
        <v>2004</v>
      </c>
      <c r="B95" s="334">
        <v>334.8435161290322</v>
      </c>
      <c r="C95" s="334">
        <v>308.68406896551727</v>
      </c>
      <c r="D95" s="334">
        <v>301.20609677419355</v>
      </c>
      <c r="E95" s="334">
        <v>373.04919999999993</v>
      </c>
      <c r="F95" s="334">
        <v>331.77703225806454</v>
      </c>
      <c r="G95" s="334">
        <v>312.33839999999998</v>
      </c>
      <c r="H95" s="334">
        <v>334.85493548387092</v>
      </c>
      <c r="I95" s="334">
        <v>306.57812903225806</v>
      </c>
      <c r="J95" s="334">
        <v>324.28143333333333</v>
      </c>
      <c r="K95" s="334">
        <v>225.09203225806453</v>
      </c>
      <c r="L95" s="334">
        <v>314.89530000000002</v>
      </c>
      <c r="M95" s="335">
        <v>263.47958064516126</v>
      </c>
      <c r="N95" s="336">
        <v>310.71458743169399</v>
      </c>
    </row>
    <row r="96" spans="1:14" x14ac:dyDescent="0.25">
      <c r="A96" s="462">
        <v>2005</v>
      </c>
      <c r="B96" s="334">
        <v>277.78229032258065</v>
      </c>
      <c r="C96" s="334">
        <v>268.77832142857142</v>
      </c>
      <c r="D96" s="334">
        <v>364.2371935483871</v>
      </c>
      <c r="E96" s="334">
        <v>316.55950000000001</v>
      </c>
      <c r="F96" s="334">
        <v>309.96706451612903</v>
      </c>
      <c r="G96" s="334">
        <v>338.70473333333331</v>
      </c>
      <c r="H96" s="334">
        <v>216.69338709677419</v>
      </c>
      <c r="I96" s="334">
        <v>258.8857741935484</v>
      </c>
      <c r="J96" s="334">
        <v>308.70156666666668</v>
      </c>
      <c r="K96" s="334">
        <v>261.15716129032262</v>
      </c>
      <c r="L96" s="334">
        <v>235.31453333333334</v>
      </c>
      <c r="M96" s="335">
        <v>258.08845161290321</v>
      </c>
      <c r="N96" s="336">
        <v>284.53521643835614</v>
      </c>
    </row>
    <row r="97" spans="1:14" x14ac:dyDescent="0.25">
      <c r="A97" s="462">
        <v>2006</v>
      </c>
      <c r="B97" s="334">
        <v>255.83422580645163</v>
      </c>
      <c r="C97" s="334">
        <v>280.03489285714289</v>
      </c>
      <c r="D97" s="334">
        <v>267.07648387096776</v>
      </c>
      <c r="E97" s="334">
        <v>247.68523333333334</v>
      </c>
      <c r="F97" s="334">
        <v>288.53741935483873</v>
      </c>
      <c r="G97" s="334">
        <v>221.81383333333332</v>
      </c>
      <c r="H97" s="334">
        <v>271.30438709677424</v>
      </c>
      <c r="I97" s="334">
        <v>272.29293548387096</v>
      </c>
      <c r="J97" s="334">
        <v>263.42326666666668</v>
      </c>
      <c r="K97" s="334">
        <v>186.77877419354837</v>
      </c>
      <c r="L97" s="334">
        <v>224.60169999999999</v>
      </c>
      <c r="M97" s="335">
        <v>182.14125806451614</v>
      </c>
      <c r="N97" s="336">
        <v>246.60172054794521</v>
      </c>
    </row>
    <row r="98" spans="1:14" x14ac:dyDescent="0.25">
      <c r="A98" s="462">
        <v>2007</v>
      </c>
      <c r="B98" s="334">
        <v>313.91022580645165</v>
      </c>
      <c r="C98" s="334">
        <v>385.55389285714284</v>
      </c>
      <c r="D98" s="334">
        <v>309.04380645161291</v>
      </c>
      <c r="E98" s="334">
        <v>347.51893333333334</v>
      </c>
      <c r="F98" s="334">
        <v>401.07841935483873</v>
      </c>
      <c r="G98" s="334">
        <v>376.37076666666667</v>
      </c>
      <c r="H98" s="334">
        <v>340.88254838709679</v>
      </c>
      <c r="I98" s="334">
        <v>364.35458064516126</v>
      </c>
      <c r="J98" s="334">
        <v>330.76426666666669</v>
      </c>
      <c r="K98" s="334">
        <v>353.44158064516131</v>
      </c>
      <c r="L98" s="334">
        <v>378.88966666666664</v>
      </c>
      <c r="M98" s="335">
        <v>356.36364516129026</v>
      </c>
      <c r="N98" s="336">
        <v>354.55653972602738</v>
      </c>
    </row>
    <row r="99" spans="1:14" x14ac:dyDescent="0.25">
      <c r="A99" s="462">
        <v>2008</v>
      </c>
      <c r="B99" s="334">
        <v>612.34651612903224</v>
      </c>
      <c r="C99" s="334">
        <v>359.12700000000001</v>
      </c>
      <c r="D99" s="334">
        <v>307.71651612903224</v>
      </c>
      <c r="E99" s="334">
        <v>689.71173333333343</v>
      </c>
      <c r="F99" s="334">
        <v>357.4296129032258</v>
      </c>
      <c r="G99" s="334">
        <v>362.19120000000004</v>
      </c>
      <c r="H99" s="334">
        <v>451.25929032258063</v>
      </c>
      <c r="I99" s="334">
        <v>324.19922580645164</v>
      </c>
      <c r="J99" s="334">
        <v>213.4615</v>
      </c>
      <c r="K99" s="334">
        <v>235.70329032258064</v>
      </c>
      <c r="L99" s="334">
        <v>153.97460000000001</v>
      </c>
      <c r="M99" s="335">
        <v>215.35425806451613</v>
      </c>
      <c r="N99" s="336">
        <v>356.88285245901636</v>
      </c>
    </row>
    <row r="100" spans="1:14" x14ac:dyDescent="0.25">
      <c r="A100" s="462">
        <v>2009</v>
      </c>
      <c r="B100" s="334">
        <v>276.61264516129035</v>
      </c>
      <c r="C100" s="334">
        <v>246.57085714285714</v>
      </c>
      <c r="D100" s="334">
        <v>251.60441935483871</v>
      </c>
      <c r="E100" s="334">
        <v>257.42653333333334</v>
      </c>
      <c r="F100" s="334">
        <v>195.74438709677418</v>
      </c>
      <c r="G100" s="334">
        <v>218.8801</v>
      </c>
      <c r="H100" s="334">
        <v>243.25183870967743</v>
      </c>
      <c r="I100" s="334">
        <v>266.44987096774196</v>
      </c>
      <c r="J100" s="334">
        <v>243.70480000000001</v>
      </c>
      <c r="K100" s="334">
        <v>245.63045161290322</v>
      </c>
      <c r="L100" s="334">
        <v>201.38590000000002</v>
      </c>
      <c r="M100" s="335">
        <v>266.48</v>
      </c>
      <c r="N100" s="336">
        <v>242.91749589041095</v>
      </c>
    </row>
    <row r="101" spans="1:14" x14ac:dyDescent="0.25">
      <c r="A101" s="462">
        <v>2010</v>
      </c>
      <c r="B101" s="334">
        <v>217.11329032258064</v>
      </c>
      <c r="C101" s="334">
        <v>248.45832142857142</v>
      </c>
      <c r="D101" s="334">
        <v>250.09558064516131</v>
      </c>
      <c r="E101" s="334">
        <v>235.58633333333336</v>
      </c>
      <c r="F101" s="334">
        <v>206.74677419354839</v>
      </c>
      <c r="G101" s="334">
        <v>254.80429999999998</v>
      </c>
      <c r="H101" s="334">
        <v>218.09612903225806</v>
      </c>
      <c r="I101" s="334">
        <v>249.58193548387098</v>
      </c>
      <c r="J101" s="334">
        <v>237.6662</v>
      </c>
      <c r="K101" s="334">
        <v>235.96519354838708</v>
      </c>
      <c r="L101" s="334">
        <v>261.61796666666669</v>
      </c>
      <c r="M101" s="335">
        <v>275.81467741935484</v>
      </c>
      <c r="N101" s="336">
        <v>240.82985753424657</v>
      </c>
    </row>
    <row r="102" spans="1:14" x14ac:dyDescent="0.25">
      <c r="A102" s="462">
        <v>2011</v>
      </c>
      <c r="B102" s="334">
        <v>244.17503225806453</v>
      </c>
      <c r="C102" s="334">
        <v>252.37917857142858</v>
      </c>
      <c r="D102" s="334">
        <v>279.06183870967737</v>
      </c>
      <c r="E102" s="334">
        <v>234.41903333333332</v>
      </c>
      <c r="F102" s="334">
        <v>219.81658064516131</v>
      </c>
      <c r="G102" s="334">
        <v>200.32353333333333</v>
      </c>
      <c r="H102" s="334">
        <v>201.05019354838709</v>
      </c>
      <c r="I102" s="334">
        <v>201.66870967741934</v>
      </c>
      <c r="J102" s="334">
        <v>209.38200000000001</v>
      </c>
      <c r="K102" s="334">
        <v>242.70619354838709</v>
      </c>
      <c r="L102" s="334">
        <v>257.19813333333337</v>
      </c>
      <c r="M102" s="335">
        <v>233.41003225806452</v>
      </c>
      <c r="N102" s="336">
        <v>231.19135342465754</v>
      </c>
    </row>
    <row r="103" spans="1:14" x14ac:dyDescent="0.25">
      <c r="A103" s="462">
        <v>2012</v>
      </c>
      <c r="B103" s="334">
        <v>260.42793548387095</v>
      </c>
      <c r="C103" s="334">
        <v>228.18365517241378</v>
      </c>
      <c r="D103" s="334">
        <v>215.94400000000002</v>
      </c>
      <c r="E103" s="334">
        <v>199.38650000000001</v>
      </c>
      <c r="F103" s="334">
        <v>243.1355806451613</v>
      </c>
      <c r="G103" s="334">
        <v>220.21889999999999</v>
      </c>
      <c r="H103" s="334">
        <v>211.70809677419354</v>
      </c>
      <c r="I103" s="334">
        <v>232.24741935483871</v>
      </c>
      <c r="J103" s="334">
        <v>223.35256666666666</v>
      </c>
      <c r="K103" s="334">
        <v>245.72016129032258</v>
      </c>
      <c r="L103" s="334">
        <v>260.21039999999999</v>
      </c>
      <c r="M103" s="335">
        <v>223.09119354838711</v>
      </c>
      <c r="N103" s="336">
        <v>230.36306830601094</v>
      </c>
    </row>
    <row r="104" spans="1:14" x14ac:dyDescent="0.25">
      <c r="A104" s="462">
        <v>2013</v>
      </c>
      <c r="B104" s="334">
        <v>230.41129032258064</v>
      </c>
      <c r="C104" s="334">
        <v>273.78189285714285</v>
      </c>
      <c r="D104" s="334">
        <v>246.09770967741935</v>
      </c>
      <c r="E104" s="334">
        <v>239.22120000000001</v>
      </c>
      <c r="F104" s="334">
        <v>217.25874193548387</v>
      </c>
      <c r="G104" s="334">
        <v>202.5891</v>
      </c>
      <c r="H104" s="334">
        <v>241.59738709677418</v>
      </c>
      <c r="I104" s="334">
        <v>215.56009677419354</v>
      </c>
      <c r="J104" s="334">
        <v>210.0874</v>
      </c>
      <c r="K104" s="334">
        <v>283.53922580645161</v>
      </c>
      <c r="L104" s="334">
        <v>263.34039999999999</v>
      </c>
      <c r="M104" s="335">
        <v>297.29409677419358</v>
      </c>
      <c r="N104" s="336">
        <v>243.30835890410958</v>
      </c>
    </row>
    <row r="105" spans="1:14" x14ac:dyDescent="0.25">
      <c r="A105" s="462">
        <v>2014</v>
      </c>
      <c r="B105" s="334">
        <v>354.26458064516129</v>
      </c>
      <c r="C105" s="334">
        <v>291.16239285714283</v>
      </c>
      <c r="D105" s="334">
        <v>292.17709677419356</v>
      </c>
      <c r="E105" s="334">
        <v>301.55873333333335</v>
      </c>
      <c r="F105" s="334">
        <v>285.6854193548387</v>
      </c>
      <c r="G105" s="334">
        <v>252.52593333333331</v>
      </c>
      <c r="H105" s="334">
        <v>257.93909677419356</v>
      </c>
      <c r="I105" s="334">
        <v>189.63683870967742</v>
      </c>
      <c r="J105" s="334">
        <v>328.70673333333332</v>
      </c>
      <c r="K105" s="334">
        <v>259.78422580645162</v>
      </c>
      <c r="L105" s="334">
        <v>280.85480000000001</v>
      </c>
      <c r="M105" s="335">
        <v>342.31816129032262</v>
      </c>
      <c r="N105" s="336">
        <v>286.29561917808223</v>
      </c>
    </row>
    <row r="106" spans="1:14" x14ac:dyDescent="0.25">
      <c r="A106" s="462">
        <v>2015</v>
      </c>
      <c r="B106" s="334">
        <v>274.88677419354838</v>
      </c>
      <c r="C106" s="334">
        <v>327.55310714285713</v>
      </c>
      <c r="D106" s="334">
        <v>219.72312903225807</v>
      </c>
      <c r="E106" s="334">
        <v>295.53370000000001</v>
      </c>
      <c r="F106" s="334">
        <v>206.84032258064516</v>
      </c>
      <c r="G106" s="334">
        <v>232.7902</v>
      </c>
      <c r="H106" s="334">
        <v>184.59496774193551</v>
      </c>
      <c r="I106" s="334">
        <v>232.61909677419354</v>
      </c>
      <c r="J106" s="334">
        <v>187.44669999999999</v>
      </c>
      <c r="K106" s="334">
        <v>263.23822580645162</v>
      </c>
      <c r="L106" s="334">
        <v>229.22143333333332</v>
      </c>
      <c r="M106" s="335">
        <v>230.70603225806451</v>
      </c>
      <c r="N106" s="336">
        <v>239.75921369863013</v>
      </c>
    </row>
    <row r="107" spans="1:14" x14ac:dyDescent="0.25">
      <c r="A107" s="462">
        <v>2016</v>
      </c>
      <c r="B107" s="334">
        <v>215.64574193548387</v>
      </c>
      <c r="C107" s="334">
        <v>269.41848275862071</v>
      </c>
      <c r="D107" s="334">
        <v>289.88638709677417</v>
      </c>
      <c r="E107" s="334">
        <v>205.78720000000001</v>
      </c>
      <c r="F107" s="334">
        <v>208.1926451612903</v>
      </c>
      <c r="G107" s="334">
        <v>198.51276666666666</v>
      </c>
      <c r="H107" s="334">
        <v>253.37700000000001</v>
      </c>
      <c r="I107" s="334">
        <v>246.7096129032258</v>
      </c>
      <c r="J107" s="334">
        <v>260.27916666666664</v>
      </c>
      <c r="K107" s="334">
        <v>253.06790322580645</v>
      </c>
      <c r="L107" s="334">
        <v>280.52180000000004</v>
      </c>
      <c r="M107" s="335">
        <v>280.916</v>
      </c>
      <c r="N107" s="336">
        <v>246.85196174863387</v>
      </c>
    </row>
    <row r="108" spans="1:14" s="495" customFormat="1" x14ac:dyDescent="0.25">
      <c r="A108" s="462">
        <v>2017</v>
      </c>
      <c r="B108" s="334">
        <v>271.80312903225808</v>
      </c>
      <c r="C108" s="334">
        <v>271.44314285714285</v>
      </c>
      <c r="D108" s="334">
        <v>266.13238709677415</v>
      </c>
      <c r="E108" s="334">
        <v>275.80799999999999</v>
      </c>
      <c r="F108" s="334">
        <v>263.73561290322579</v>
      </c>
      <c r="G108" s="334">
        <v>258.38</v>
      </c>
      <c r="H108" s="334">
        <v>247.09554838709678</v>
      </c>
      <c r="I108" s="334">
        <v>236.02922580645162</v>
      </c>
      <c r="J108" s="334">
        <v>276.84053333333333</v>
      </c>
      <c r="K108" s="334">
        <v>285.8244838709677</v>
      </c>
      <c r="L108" s="334">
        <v>268.83906666666667</v>
      </c>
      <c r="M108" s="335">
        <v>238.89787096774194</v>
      </c>
      <c r="N108" s="336">
        <v>263.26438904109585</v>
      </c>
    </row>
    <row r="109" spans="1:14" x14ac:dyDescent="0.25">
      <c r="A109" s="463">
        <v>2018</v>
      </c>
      <c r="B109" s="455">
        <v>265.38390322580642</v>
      </c>
      <c r="C109" s="455">
        <v>240.63971428571429</v>
      </c>
      <c r="D109" s="455">
        <v>256.50345161290323</v>
      </c>
      <c r="E109" s="455">
        <v>272.46519999999998</v>
      </c>
      <c r="F109" s="455">
        <v>260.78938709677419</v>
      </c>
      <c r="G109" s="455">
        <v>255.21496666666664</v>
      </c>
      <c r="H109" s="455">
        <v>269.10951612903227</v>
      </c>
      <c r="I109" s="455">
        <v>240.9656129032258</v>
      </c>
      <c r="J109" s="455">
        <v>219.06536666666668</v>
      </c>
      <c r="K109" s="455">
        <v>231.44800000000001</v>
      </c>
      <c r="L109" s="455">
        <v>192.30563333333333</v>
      </c>
      <c r="M109" s="456">
        <v>189.93335483870968</v>
      </c>
      <c r="N109" s="457">
        <v>241.2262383561644</v>
      </c>
    </row>
    <row r="110" spans="1:14" ht="4.5" customHeight="1" x14ac:dyDescent="0.25">
      <c r="A110" s="322"/>
      <c r="B110" s="326"/>
      <c r="C110" s="326"/>
      <c r="D110" s="326"/>
      <c r="E110" s="326"/>
      <c r="F110" s="326"/>
      <c r="G110" s="326"/>
      <c r="H110" s="326"/>
      <c r="I110" s="326"/>
      <c r="J110" s="326"/>
      <c r="K110" s="326"/>
      <c r="L110" s="326"/>
      <c r="M110" s="327"/>
      <c r="N110" s="270"/>
    </row>
    <row r="111" spans="1:14" ht="26.4" x14ac:dyDescent="0.25">
      <c r="A111" s="464" t="s">
        <v>184</v>
      </c>
      <c r="B111" s="218">
        <f>AVERAGE(B100:B109)</f>
        <v>261.07243225806451</v>
      </c>
      <c r="C111" s="218">
        <f t="shared" ref="C111:N111" si="3">AVERAGE(C100:C109)</f>
        <v>264.95907450738912</v>
      </c>
      <c r="D111" s="218">
        <f t="shared" si="3"/>
        <v>256.72259999999994</v>
      </c>
      <c r="E111" s="218">
        <f t="shared" si="3"/>
        <v>251.71924333333331</v>
      </c>
      <c r="F111" s="218">
        <f t="shared" si="3"/>
        <v>230.7945451612903</v>
      </c>
      <c r="G111" s="218">
        <f t="shared" si="3"/>
        <v>229.42397999999997</v>
      </c>
      <c r="H111" s="218">
        <f t="shared" si="3"/>
        <v>232.78197741935483</v>
      </c>
      <c r="I111" s="218">
        <f t="shared" si="3"/>
        <v>231.14684193548391</v>
      </c>
      <c r="J111" s="218">
        <f t="shared" si="3"/>
        <v>239.65314666666669</v>
      </c>
      <c r="K111" s="218">
        <f t="shared" si="3"/>
        <v>254.6924064516129</v>
      </c>
      <c r="L111" s="218">
        <f t="shared" si="3"/>
        <v>249.54955333333336</v>
      </c>
      <c r="M111" s="218">
        <f t="shared" si="3"/>
        <v>257.88614193548398</v>
      </c>
      <c r="N111" s="328">
        <f t="shared" si="3"/>
        <v>246.6007556082042</v>
      </c>
    </row>
    <row r="112" spans="1:14" ht="4.5" customHeight="1" x14ac:dyDescent="0.25">
      <c r="A112" s="337"/>
      <c r="C112" s="337"/>
      <c r="D112" s="337"/>
      <c r="E112" s="337"/>
      <c r="F112" s="337"/>
      <c r="G112" s="337"/>
      <c r="H112" s="337"/>
      <c r="I112" s="337"/>
      <c r="J112" s="337"/>
      <c r="K112" s="337"/>
      <c r="L112" s="337"/>
      <c r="M112" s="337"/>
      <c r="N112" s="317"/>
    </row>
    <row r="113" spans="1:14" s="281" customFormat="1" ht="39" customHeight="1" x14ac:dyDescent="0.2">
      <c r="A113" s="569" t="s">
        <v>132</v>
      </c>
      <c r="B113" s="569"/>
      <c r="C113" s="569"/>
      <c r="D113" s="569"/>
      <c r="E113" s="569"/>
      <c r="F113" s="569"/>
      <c r="G113" s="569"/>
      <c r="H113" s="569"/>
      <c r="I113" s="569"/>
      <c r="J113" s="569"/>
      <c r="K113" s="569"/>
      <c r="L113" s="569"/>
      <c r="M113" s="569"/>
      <c r="N113" s="543"/>
    </row>
    <row r="114" spans="1:14" s="281" customFormat="1" ht="3.75" customHeight="1" x14ac:dyDescent="0.2">
      <c r="A114" s="339"/>
      <c r="C114" s="332"/>
      <c r="D114" s="332"/>
      <c r="E114" s="332"/>
      <c r="F114" s="332"/>
      <c r="G114" s="332"/>
      <c r="H114" s="332"/>
      <c r="I114" s="332"/>
      <c r="J114" s="332"/>
      <c r="K114" s="332"/>
      <c r="L114" s="332"/>
      <c r="M114" s="332"/>
      <c r="N114" s="332"/>
    </row>
    <row r="115" spans="1:14" ht="10.5" customHeight="1" x14ac:dyDescent="0.25">
      <c r="A115" s="570" t="s">
        <v>216</v>
      </c>
      <c r="B115" s="543"/>
      <c r="C115" s="543"/>
      <c r="D115" s="543"/>
      <c r="E115" s="543"/>
      <c r="F115" s="543"/>
      <c r="G115" s="543"/>
      <c r="H115" s="543"/>
      <c r="I115" s="543"/>
      <c r="J115" s="543"/>
      <c r="K115" s="543"/>
      <c r="L115" s="543"/>
      <c r="M115" s="543"/>
      <c r="N115" s="317"/>
    </row>
  </sheetData>
  <mergeCells count="10">
    <mergeCell ref="A113:N113"/>
    <mergeCell ref="A115:M115"/>
    <mergeCell ref="A28:N28"/>
    <mergeCell ref="A30:M30"/>
    <mergeCell ref="A59:N59"/>
    <mergeCell ref="A62:M62"/>
    <mergeCell ref="A86:N86"/>
    <mergeCell ref="A89:M89"/>
    <mergeCell ref="A87:N87"/>
    <mergeCell ref="A60:N60"/>
  </mergeCells>
  <pageMargins left="0.7" right="0.7" top="0.75" bottom="0.75" header="0.3" footer="0.3"/>
  <pageSetup paperSize="0" orientation="portrait" horizontalDpi="0" verticalDpi="0" copies="0"/>
  <ignoredErrors>
    <ignoredError sqref="B26:N26 B57:N57 B84:N84 B111:N11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Table P1</vt:lpstr>
      <vt:lpstr>Table P2</vt:lpstr>
      <vt:lpstr>Table P3</vt:lpstr>
      <vt:lpstr>Table P4</vt:lpstr>
      <vt:lpstr>Table P5</vt:lpstr>
      <vt:lpstr>Table P6</vt:lpstr>
      <vt:lpstr>Table P7</vt:lpstr>
      <vt:lpstr>Table P8</vt:lpstr>
      <vt:lpstr>Table P9</vt:lpstr>
      <vt:lpstr>Table P10</vt:lpstr>
      <vt:lpstr>Table P11</vt:lpstr>
      <vt:lpstr>Table P12</vt:lpstr>
    </vt:vector>
  </TitlesOfParts>
  <Company>MT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CB6946</dc:creator>
  <cp:lastModifiedBy>Blend, Jeff</cp:lastModifiedBy>
  <dcterms:created xsi:type="dcterms:W3CDTF">2013-02-05T20:23:59Z</dcterms:created>
  <dcterms:modified xsi:type="dcterms:W3CDTF">2019-07-18T19:34:18Z</dcterms:modified>
</cp:coreProperties>
</file>