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2300" windowHeight="8835" tabRatio="738"/>
  </bookViews>
  <sheets>
    <sheet name="Instructions (Steps to Take)" sheetId="1" r:id="rId1"/>
    <sheet name="Steps taken-Summary Worksheet" sheetId="17" r:id="rId2"/>
    <sheet name="Worksheet A-Project Summary" sheetId="2" r:id="rId3"/>
    <sheet name="B--Annualized Project Costs" sheetId="4" r:id="rId4"/>
    <sheet name="C--Annual cost per HH" sheetId="5" r:id="rId5"/>
    <sheet name="D--Municipal Prelim Screener" sheetId="6" r:id="rId6"/>
    <sheet name="E--Data for Secondary Test" sheetId="9" r:id="rId7"/>
    <sheet name="F--Calculating Secondary Score" sheetId="7" r:id="rId8"/>
    <sheet name="G-Substantial Impacts Matrix" sheetId="8" r:id="rId9"/>
    <sheet name="H-DEQ Widespread Criteria" sheetId="15" r:id="rId10"/>
    <sheet name="Worksheet I-Remedy" sheetId="19" r:id="rId11"/>
    <sheet name="Benefits of Water Quality" sheetId="12" r:id="rId12"/>
    <sheet name="Non_Deg" sheetId="16" r:id="rId13"/>
    <sheet name="Non_Deg Summary" sheetId="18" r:id="rId14"/>
  </sheets>
  <definedNames>
    <definedName name="_Toc307994378" localSheetId="3">'B--Annualized Project Costs'!$A$70</definedName>
  </definedNames>
  <calcPr calcId="145621"/>
</workbook>
</file>

<file path=xl/calcChain.xml><?xml version="1.0" encoding="utf-8"?>
<calcChain xmlns="http://schemas.openxmlformats.org/spreadsheetml/2006/main">
  <c r="J80" i="4" l="1"/>
  <c r="H80" i="4"/>
  <c r="I80" i="4"/>
  <c r="J79" i="4"/>
  <c r="I79" i="4"/>
  <c r="H79" i="4"/>
  <c r="K79" i="4"/>
  <c r="L79" i="4" s="1"/>
  <c r="M79" i="4" s="1"/>
  <c r="K80" i="4" l="1"/>
  <c r="L80" i="4" s="1"/>
  <c r="M80" i="4" s="1"/>
  <c r="N80" i="4" s="1"/>
  <c r="O79" i="4"/>
  <c r="N79" i="4"/>
  <c r="D27" i="9"/>
  <c r="G38" i="7"/>
  <c r="G41" i="7" s="1"/>
  <c r="B24" i="4"/>
  <c r="B52" i="4"/>
  <c r="B38" i="4"/>
  <c r="G25" i="6"/>
  <c r="F25" i="5"/>
  <c r="B79" i="5" s="1"/>
  <c r="B70" i="5"/>
  <c r="B73" i="5"/>
  <c r="B74" i="5" s="1"/>
  <c r="B75" i="5" s="1"/>
  <c r="B29" i="4"/>
  <c r="B41" i="4"/>
  <c r="B56" i="4" s="1"/>
  <c r="F44" i="5" s="1"/>
  <c r="F49" i="5" s="1"/>
  <c r="F50" i="5" s="1"/>
  <c r="F55" i="5" s="1"/>
  <c r="O80" i="4" l="1"/>
  <c r="B80" i="5"/>
</calcChain>
</file>

<file path=xl/comments1.xml><?xml version="1.0" encoding="utf-8"?>
<comments xmlns="http://schemas.openxmlformats.org/spreadsheetml/2006/main">
  <authors>
    <author>Tina Laidlaw</author>
  </authors>
  <commentList>
    <comment ref="H78" authorId="0">
      <text>
        <r>
          <rPr>
            <b/>
            <sz val="8"/>
            <color indexed="81"/>
            <rFont val="Tahoma"/>
            <family val="2"/>
          </rPr>
          <t>Tina Laidlaw:</t>
        </r>
        <r>
          <rPr>
            <sz val="8"/>
            <color indexed="81"/>
            <rFont val="Tahoma"/>
            <family val="2"/>
          </rPr>
          <t xml:space="preserve">
Assumes 20 year bond and 5% interest</t>
        </r>
      </text>
    </comment>
    <comment ref="I78" authorId="0">
      <text>
        <r>
          <rPr>
            <b/>
            <sz val="8"/>
            <color indexed="81"/>
            <rFont val="Tahoma"/>
            <family val="2"/>
          </rPr>
          <t>Tina Laidlaw:</t>
        </r>
        <r>
          <rPr>
            <sz val="8"/>
            <color indexed="81"/>
            <rFont val="Tahoma"/>
            <family val="2"/>
          </rPr>
          <t xml:space="preserve">
Assumes 20 year bond and 5% interest</t>
        </r>
      </text>
    </comment>
  </commentList>
</comments>
</file>

<file path=xl/sharedStrings.xml><?xml version="1.0" encoding="utf-8"?>
<sst xmlns="http://schemas.openxmlformats.org/spreadsheetml/2006/main" count="591" uniqueCount="478">
  <si>
    <t xml:space="preserve">SocioEconomic Indicators </t>
  </si>
  <si>
    <t>or</t>
  </si>
  <si>
    <t>Property Tax, fees and revenues divided by MHI and indexed by population</t>
  </si>
  <si>
    <t>Option Value (access to resource in future)</t>
  </si>
  <si>
    <t>Existence Value (knowledge that services of resource exist)</t>
  </si>
  <si>
    <t>Non-Consumptive:</t>
  </si>
  <si>
    <t>Swimming</t>
  </si>
  <si>
    <t>Boating</t>
  </si>
  <si>
    <t>Human Health</t>
  </si>
  <si>
    <t>Current sewer rate</t>
  </si>
  <si>
    <t>INPUT CATEGORY</t>
  </si>
  <si>
    <t>Appendix C-Conceptual Measure of Economic Benefits of Clean Water (Optional)</t>
  </si>
  <si>
    <t>Step 1: Verify Project Costs and Calculate the Annual Cost of the Pollution control project</t>
  </si>
  <si>
    <t>Step 2: Calculate Total Annualized Pollution Control Costs Per Household</t>
  </si>
  <si>
    <t>Step 3: Calculate and Evaluate the Municipal Preliminary Screener Score-- identifies only entities that can pay for sure</t>
  </si>
  <si>
    <t>Worksheet A--Pollution Control Project Summary Info</t>
  </si>
  <si>
    <t>Other One-Time Costs of Project (Please List, if any):</t>
  </si>
  <si>
    <t>$</t>
  </si>
  <si>
    <t>Total Capital Costs (Sum column) $ (1)</t>
  </si>
  <si>
    <t>Capital Costs to be Financed [Calculate: (1) - (2) ] $ (3)</t>
  </si>
  <si>
    <t>Type of financing (e.g., G.O. bond, revenue bond, bank loan)</t>
  </si>
  <si>
    <t>Interest Rate for Financing (expressed as decimal) (i)</t>
  </si>
  <si>
    <t>Time Period of Financing (in years) (n)</t>
  </si>
  <si>
    <t>B. Operating and Maintenance Costs</t>
  </si>
  <si>
    <t>Total Annual O &amp; M Costs (Sum column) $ (6)</t>
  </si>
  <si>
    <t>C. Total Annual Cost of Pollution Control Project</t>
  </si>
  <si>
    <t>Total Annual Cost of Pollution Control Project [ (5) + (6) ] $ (7)</t>
  </si>
  <si>
    <t xml:space="preserve"> </t>
  </si>
  <si>
    <r>
      <t xml:space="preserve">Define the affected study area or community.  This is the geographic area where </t>
    </r>
    <r>
      <rPr>
        <u/>
        <sz val="10"/>
        <rFont val="Arial"/>
        <family val="2"/>
      </rPr>
      <t>direct</t>
    </r>
    <r>
      <rPr>
        <sz val="10"/>
        <rFont val="Arial"/>
        <family val="2"/>
      </rPr>
      <t xml:space="preserve"> project costs pass through to the local economy.  In the case of municipal pollution control projects, the affected community is most often the immediate municipality. There are, however, exceptions where the affected community includes individuals and areas outside the immediate community. For example, if business activity of the region is concentrated in the immediate community, then outlying communities dependent upon the immediate municipality for employment, goods, and services should also be included in the analysis.  Thus, the Widespread geographical area can encompass a greater area than the immediate town and/or those served by the wastewater system.  It can encompass a greater area than defined in Substantial impacts.</t>
    </r>
    <r>
      <rPr>
        <vertAlign val="superscript"/>
        <sz val="10"/>
        <rFont val="Arial"/>
        <family val="2"/>
      </rPr>
      <t>1</t>
    </r>
    <r>
      <rPr>
        <sz val="10"/>
        <rFont val="Arial"/>
        <family val="2"/>
      </rPr>
      <t xml:space="preserve">   (1)</t>
    </r>
  </si>
  <si>
    <t>A. Current Pollution Control Costs:</t>
  </si>
  <si>
    <t>Total Annual Cost of Existing Pollution Control $ (1)</t>
  </si>
  <si>
    <t>Amount of Existing Costs Paid By Households $ (2)</t>
  </si>
  <si>
    <t>Percent of Existing Costs Paid By Households %(3)</t>
  </si>
  <si>
    <t>Number of Households* (4)</t>
  </si>
  <si>
    <t>Annual Cost Per Household [Calculate: (2)/(4) ] $ (5)</t>
  </si>
  <si>
    <t>* Do not use number of hook-ups.</t>
  </si>
  <si>
    <t>B. New Pollution Control Costs</t>
  </si>
  <si>
    <t>a) Yes [fill in percent from (3) ] percent.(6a)</t>
  </si>
  <si>
    <t>Total Annual Cost of Pollution Control Project [Line (7), Worksheet B] $ (7)</t>
  </si>
  <si>
    <t>Proportion of Costs Households Are Expected to Pay [ (6a) or (6b) ] (8)</t>
  </si>
  <si>
    <t>C. Total Annual Pollution Control Cost Per Household</t>
  </si>
  <si>
    <t>Total Annual Cost of Pollution Control Per Household (5) + (10) $ (11)</t>
  </si>
  <si>
    <t>be widespread if workers have no other employment opportunities nearby. Impacts may</t>
  </si>
  <si>
    <t>service upon which other nearby businesses or the affected community depend. The</t>
  </si>
  <si>
    <t>impacts of reduced business activities or closure will be far greater in this case than if the</t>
  </si>
  <si>
    <t>products are sold elsewhere.</t>
  </si>
  <si>
    <t>Potentially, one of the most serious impacts on the affected community's economy is</t>
  </si>
  <si>
    <t>the loss of employment caused by a reduction in business activity or closure.</t>
  </si>
  <si>
    <t>increased need for social services in the affected community.</t>
  </si>
  <si>
    <t>Weight of Importance</t>
  </si>
  <si>
    <t>While the terminology is different, the tests to determine substantial and widespread</t>
  </si>
  <si>
    <t>economic impacts (used when removing a use or granting a variance) are basically the</t>
  </si>
  <si>
    <t>same as those used to determine if there might be interference with an important social</t>
  </si>
  <si>
    <t>and economic development (antidegradation). As such, antidegradation analysis is the</t>
  </si>
  <si>
    <t>refer to situations where additional treatment needed to meet standards may result in</t>
  </si>
  <si>
    <t>worsening economic conditions; while antidegradation refers to situations where lowering</t>
  </si>
  <si>
    <t>water quality may result in improved social and economic conditions.</t>
  </si>
  <si>
    <t>When performing an antidegradation review, the first question is whether the pollution</t>
  </si>
  <si>
    <t>controls needed to maintain the high-quality water will interfere with the proposed</t>
  </si>
  <si>
    <t>development. If not, then the lowering of water quality is not warranted. If, on the other</t>
  </si>
  <si>
    <t>hand, the pollution controls will interfere with development, then the review must show</t>
  </si>
  <si>
    <t>that the development would be an important economic and social one. These two steps</t>
  </si>
  <si>
    <t>rely on the same tests as the determination of substantial and widespread impacts.</t>
  </si>
  <si>
    <t>entities, including POTWs, commercial, industrial, residential and recreational land</t>
  </si>
  <si>
    <t>uses, and for point and nonpoint sources of pollution.</t>
  </si>
  <si>
    <t>Design Capacity of the Pollution Control System</t>
  </si>
  <si>
    <t>Expected Excess Capacity after Completion of Project %</t>
  </si>
  <si>
    <t>Projected Groundbreaking Date</t>
  </si>
  <si>
    <t>Projected Date of Completion</t>
  </si>
  <si>
    <t>The analyst should take into account as many of the factors listed above as possible when making a decision on whether impacts are widespread.  The decision should be made based on all appropriate factors in a comprehensive manner (rather than as a checklist).  The analyst will use his or her judgement on whether all the factors taken together (including some that may not be on this list) constitute widespread impact.  Likewise, applicants should not view this guidance as a check list. In all cases, socioeconomic impacts should not be evaluated incrementally; rather, their cumulative effect on the community should be assessed as a whole.  Applicants should feel free to use anecdotal information to describe any current community characteristics or anticipated impacts that are not listed in the worksheet.</t>
  </si>
  <si>
    <t>_____________________________________________</t>
  </si>
  <si>
    <t>_____________________________</t>
  </si>
  <si>
    <t>Step 4: Apply the Secondary Test and Report what you find - This measurement incorporates a characterization of the community's current financial and socioeconomic well-being</t>
  </si>
  <si>
    <t>_____________________________________</t>
  </si>
  <si>
    <t>Worksheet B-Calculation of Total Annualized Project Costs for Required Upgrades</t>
  </si>
  <si>
    <t>Based on your answers to the primary questions, Is there a need to answer these secondary questions?</t>
  </si>
  <si>
    <r>
      <t xml:space="preserve">Step 6: If impacts are expected to be substantial, then the applicant goes on to demonstrate whether they are also expected to be </t>
    </r>
    <r>
      <rPr>
        <b/>
        <sz val="10"/>
        <rFont val="Arial"/>
        <family val="2"/>
      </rPr>
      <t xml:space="preserve">widespread in the study area </t>
    </r>
    <r>
      <rPr>
        <sz val="10"/>
        <rFont val="Arial"/>
        <family val="2"/>
      </rPr>
      <t>(Go to "DEQ Widespread Criteria" tab)</t>
    </r>
    <r>
      <rPr>
        <b/>
        <sz val="10"/>
        <rFont val="Arial"/>
        <family val="2"/>
      </rPr>
      <t>.</t>
    </r>
  </si>
  <si>
    <t xml:space="preserve">The analyst may want to weight some of these factors more than others. In some cases, the results from a single category might be sufficient to determine whether widespread impacts will occur, even if other factors suggest differently. These categories are weighted by how important they are relative to the general idea "widespread" is attempting to address, although the analyst can use their own weights if supported by evidence. </t>
  </si>
  <si>
    <t>Applicants should also consider whether the lack of alternative employment opportunities may lead to an</t>
  </si>
  <si>
    <t>Are households expected to provide revenues for the new pollution control project in the same proportion that they support existing pollution control? (Check a, b or c and continue as directed.)</t>
  </si>
  <si>
    <t>Amount to Be Paid By Households [Calculate: (7) x (8) ] $ (9)</t>
  </si>
  <si>
    <t>Notes</t>
  </si>
  <si>
    <t>If project costs were estimated for some prior year, these costs should be adjusted upward to reflect current year prices using the average annual national Consumer Price Index (CPI) inflation rate for the period</t>
  </si>
  <si>
    <t>The Municipal Preliminary Screener indicates quickly whether a public entity will not incur any substantial</t>
  </si>
  <si>
    <t>Steps 3-5: The Substantial Test</t>
  </si>
  <si>
    <t>Step 6-Widespread Test</t>
  </si>
  <si>
    <t>(million gallons per day)</t>
  </si>
  <si>
    <t>Total Annual Pollution Control Cost Per Household [Worksheet C, (11) or Worksheet C, Option A (10) ] (1)</t>
  </si>
  <si>
    <t>Equal to the Sum divided by the number of Indicators given a score</t>
  </si>
  <si>
    <t>Montana Unemployment Rate</t>
  </si>
  <si>
    <t>To determine if water quality can be lowered for a new public development, the same tests are used as in this worksheet.  However, the questions asked are slightly different.</t>
  </si>
  <si>
    <t>The tests used to demonstrate 'interference' and 'importance' are the same as those used</t>
  </si>
  <si>
    <t>to demonstrate substantial and widespread impacts. The difference is, however, that an</t>
  </si>
  <si>
    <t xml:space="preserve">antidegradation review considers situations that would improve the current economic condition </t>
  </si>
  <si>
    <t>as opposed to hurting them.</t>
  </si>
  <si>
    <t>If the answer is no to either of questions 1 or 2 above, then the analysis is over---no degradation of water quality is necessary.</t>
  </si>
  <si>
    <t>Complete the summary information on tab following this one entitled 'Non_deg Summary'.</t>
  </si>
  <si>
    <t xml:space="preserve">mirror image of the analyses described in Chapters 2, 3 and 4 of the EPA Guidance. </t>
  </si>
  <si>
    <t>Variences and downgrades</t>
  </si>
  <si>
    <t>economic impacts as a result of the proposed pollution control project. The formula is as follows:</t>
  </si>
  <si>
    <t>Median Household Income</t>
  </si>
  <si>
    <t>A. Calculation of The Municipal Preliminary Screener</t>
  </si>
  <si>
    <t>Municipal Preliminary Screener (Calculate: [(1)/(2)] x 100) %(3)</t>
  </si>
  <si>
    <t>B. Evaluation of The Municipal Preliminary Screener</t>
  </si>
  <si>
    <t>Mid-Range Impact</t>
  </si>
  <si>
    <t>1.0% - 2.0%</t>
  </si>
  <si>
    <t>Large Impact</t>
  </si>
  <si>
    <t>Greater than 2%</t>
  </si>
  <si>
    <t xml:space="preserve">Less than 1.0% </t>
  </si>
  <si>
    <t xml:space="preserve">Little Impact </t>
  </si>
  <si>
    <t>Proceed to Secondary Tests</t>
  </si>
  <si>
    <t>Indication of no substantial economic impacts</t>
  </si>
  <si>
    <t>Property Values</t>
  </si>
  <si>
    <t>Secondary Indicators</t>
  </si>
  <si>
    <t>Indicator</t>
  </si>
  <si>
    <t>Unemployment</t>
  </si>
  <si>
    <t>__________________________</t>
  </si>
  <si>
    <t>_________________________</t>
  </si>
  <si>
    <t>Low to Medium Income Percentage (LMI)</t>
  </si>
  <si>
    <t>http://www.epa.gov/waterscience/standards/econworkbook/table21.html</t>
  </si>
  <si>
    <t>Table 2-2</t>
  </si>
  <si>
    <t>Assessment of Substantial Impacts Matrix</t>
  </si>
  <si>
    <t>Score</t>
  </si>
  <si>
    <t>Secondary score</t>
  </si>
  <si>
    <t>Less than 1.5</t>
  </si>
  <si>
    <t>Between 1.5 and 2.5</t>
  </si>
  <si>
    <t>Greater than 2.5</t>
  </si>
  <si>
    <t>Less than 1%</t>
  </si>
  <si>
    <t>1% to 2%</t>
  </si>
  <si>
    <t>X</t>
  </si>
  <si>
    <t>A. Data Collection</t>
  </si>
  <si>
    <t>Data</t>
  </si>
  <si>
    <t>   </t>
  </si>
  <si>
    <t>Potential Source</t>
  </si>
  <si>
    <t>Value</t>
  </si>
  <si>
    <t>________</t>
  </si>
  <si>
    <t>Portion of Capital Costs to be Paid for with Grant Monies $ (2)  (Paul)</t>
  </si>
  <si>
    <t>__________</t>
  </si>
  <si>
    <t>A. Calculating Project Costs Incurred By Households Based on Flow</t>
  </si>
  <si>
    <t>Expected Total Usage of Project (eg. MGD for Wastewater Treatment)</t>
  </si>
  <si>
    <t>Usage due to Household Use (MGD of Household Wastewater)</t>
  </si>
  <si>
    <t>Percent of Usage due to Household Use [Calculate: (2)/(1) ]</t>
  </si>
  <si>
    <t>Total Annual Cost of Pollution Control Project</t>
  </si>
  <si>
    <t>Industrial Surcharges, if any</t>
  </si>
  <si>
    <t>Costs to be Allocated [Calculate: (4) - (5) ]</t>
  </si>
  <si>
    <t>Amount to Be Paid By Households [Calculate: (3) x (6) ]</t>
  </si>
  <si>
    <t xml:space="preserve">The Secondary Test is designed to build upon the characterization of the financial burden identified in the Municipal Preliminary Screener. </t>
  </si>
  <si>
    <t>Community Median Household Income</t>
  </si>
  <si>
    <t>Worksheet F- Substantial Impacts: Calculating the Secondary Score</t>
  </si>
  <si>
    <t>There are five socioeconomic criteria that are summed up and averaged to see where the households within a community fall in terms of financial health.</t>
  </si>
  <si>
    <t>Total Annual Cost of Pollution Control Per Household [ (8) + (9) ]</t>
  </si>
  <si>
    <t>Worksheet C: Option A---Flow based</t>
  </si>
  <si>
    <t>Calculation of Total Annual Pollution Control Costs Per Household--Flow based</t>
  </si>
  <si>
    <t>c) No, they are expected to pay based on flow. (Continue on Worksheet C, Option A--See below)</t>
  </si>
  <si>
    <t>There may be secondary impacts from having to meet numeric nutrient standards (not captured by the primary and secondary tests to the community).  Secondary impacts, for example, might include depressed economic activity in a community resulting from the loss of purchasing power by persons losing their jobs or leaving the area due to increased user fees.</t>
  </si>
  <si>
    <t>Reductions in employment caused by compliance with the water quality standards could</t>
  </si>
  <si>
    <t>also be significant where the public entity(ies) is a primary producer of a particular product or</t>
  </si>
  <si>
    <t>C.1 Use Benefits</t>
  </si>
  <si>
    <t>________________________________________________</t>
  </si>
  <si>
    <t>_______________________________________________</t>
  </si>
  <si>
    <t>______________________________________________</t>
  </si>
  <si>
    <t>Answer</t>
  </si>
  <si>
    <t>Helpful Resources</t>
  </si>
  <si>
    <t>_______________</t>
  </si>
  <si>
    <t>(1)</t>
  </si>
  <si>
    <t>(2)</t>
  </si>
  <si>
    <t>(3)</t>
  </si>
  <si>
    <t>(4)</t>
  </si>
  <si>
    <t>(5)</t>
  </si>
  <si>
    <t>(6)</t>
  </si>
  <si>
    <t>(7)</t>
  </si>
  <si>
    <t>(8)</t>
  </si>
  <si>
    <t>(9)</t>
  </si>
  <si>
    <t>(10)</t>
  </si>
  <si>
    <t>Loan coverage should be included - this applies to revenue bonds and varies between 110 to 125% depending on funding source.  SRF is 125%.  Loan coverage is the annual debt multiplied by some factor to account for non-payment.</t>
  </si>
  <si>
    <t>This should be a realistic amount and should be identical to financing plans identified in the Preliminary Engineering Report</t>
  </si>
  <si>
    <t xml:space="preserve">Instructions:  Fill out the Summary Worksheet below for Non_Deg in order to summarize the results that you reach for each step for your analysis.  This is help to give a simple overview of what you found out. </t>
  </si>
  <si>
    <t xml:space="preserve">Step 4: Apply the Secondary Test - Will the pollution controls needed to maintain the high-quality water interfere with the proposed public development in a way that compromises the community's current financial and socioeconomic well-being </t>
  </si>
  <si>
    <r>
      <t xml:space="preserve">Step 5: Assess where the community falls in The Substantial Impacts Matrix - This
matrix evaluates whether or not communities are expected to incur </t>
    </r>
    <r>
      <rPr>
        <b/>
        <sz val="10"/>
        <rFont val="Arial"/>
        <family val="2"/>
      </rPr>
      <t>substantial</t>
    </r>
    <r>
      <rPr>
        <sz val="10"/>
        <rFont val="Arial"/>
        <family val="2"/>
      </rPr>
      <t xml:space="preserve">
economic impacts due to maintaining high quality waters (e.g. interference with public project). If the applicant cannot demonstrate substantial impacts, then they will be required to meet existing water quality standards. </t>
    </r>
  </si>
  <si>
    <t>To answer question (2), please complete the DEQ Widespread Criteria worksheet.</t>
  </si>
  <si>
    <t>Result:</t>
  </si>
  <si>
    <t>________%</t>
  </si>
  <si>
    <t>At a minimum, the analysis must define the affected community (the geographic area where project costs pass through to the local economy), consider the baseline economic health of the community, and finally evaluate how the proposed project will affect the socioeconomic well-being of the community. Applicants should feel free to consider additional measures not mentioned here if they judge them to be relevant. Likewise, applicants should not view this guidance as a check list. In all cases, socioeconomic impacts should not be evaluated incrementally, rather, their cumulative effect on the community should be assessed.</t>
  </si>
  <si>
    <t>___________________________________________________________________________________________________</t>
  </si>
  <si>
    <t xml:space="preserve">C.3 Summary: Summarize the Water Quality Benefits of this pollution control project </t>
  </si>
  <si>
    <t>Annualization Factor =[i/ [[(1+i)to nth power -1]]+i (or see Appendix B) (4)</t>
  </si>
  <si>
    <t>In many cases, there may be economic benefits that accrue to the affected community from cleaner water. For example, in a rural community where the primary source of employment is agriculture, the reduction of fertilizer and pesticide runoff from farms would reduce the cost of treating irrigation water to downstream users. Another example might be an industrial facility discharging its wastewater into a stream that otherwise could be used for recreational cold-water fishing. Treatment or elimination of the industrial wastewater would provide a benefit to recreational fishermen by increasing the variety of fish in the stream. In both cases, the economic benefit is the dollar value associated with the increase in beneficial use or potential use of the waterbody. The types of economic benefits that might be realized will depend on both the characteristics of the polluting entity and characteristics of the affected community, and should be considered on a case by case basis.</t>
  </si>
  <si>
    <r>
      <t>1</t>
    </r>
    <r>
      <rPr>
        <sz val="8"/>
        <rFont val="Arial"/>
        <family val="2"/>
      </rPr>
      <t xml:space="preserve"> Here are some examples.  If business activity in the region is concentrated in a nearby community and not in the immediate community, then the nearby community may also be affected by loss of income in the immediate community and should be included in the analysis. Similarly, if a large number of workers commute to an industrial facility that is significantly affected by the costs, then the affected community should include the home communities of commuters as well as the immediate community.</t>
    </r>
  </si>
  <si>
    <t>Describe the current general economic trend in the study area or community--qualitatively or quantitatively.   (2)</t>
  </si>
  <si>
    <t>Primary Importance</t>
  </si>
  <si>
    <t>Revenues, Taxes and Fees Burden Index (should automatically calculate)</t>
  </si>
  <si>
    <t>The Secondary Test describes the socioeconomic health of the households in a community and thus their ability to pay for additional wastewater treatment.</t>
  </si>
  <si>
    <t>Note: The last criteria, Property tax, fees and revenues divided by MHI and population, gives an indication of the existing burden on local residents within the municipality of fees for local services and of local taxes.  Those citizens of towns already paying a lot of money relatively for services such as wastewater and garbage and/or paying higher local taxes are assumed to be less able to pay additional monies for additional wastewater treatment.</t>
  </si>
  <si>
    <t xml:space="preserve">Note: If the applicant is not able to develop one or more of the five indicators, they must
provide an explanation as to why the indicator is not appropriate or not available. </t>
  </si>
  <si>
    <t>Borderline</t>
  </si>
  <si>
    <t>Criteria for Widespread Impacts</t>
  </si>
  <si>
    <t>If unemployment occurred as a result of meeting standards, are there other ample job opportunities to take up the slack (refer to current unemployment rate in Secondary test)?  Please give examples. (7)</t>
  </si>
  <si>
    <t>Answer these Secondary questions to the best of your ability.  If you think any of these are of primary importance, explain further and explain why.  Taken as whole, determine whether these secondary questions in addition to the Primary quesitons support or do not support that impacts would be widespread.</t>
  </si>
  <si>
    <r>
      <t xml:space="preserve">Answer the four 'Descriptive Categories' as fully as possible.  Then, answer the six primary criteria.  </t>
    </r>
    <r>
      <rPr>
        <b/>
        <sz val="10"/>
        <color indexed="10"/>
        <rFont val="Arial"/>
        <family val="2"/>
      </rPr>
      <t>The answers to these primary criteria in relation to the Descriptive categories will form the backbone of the final answer to whether impacts would be Widespread.</t>
    </r>
    <r>
      <rPr>
        <sz val="10"/>
        <color indexed="10"/>
        <rFont val="Arial"/>
        <family val="2"/>
      </rPr>
      <t xml:space="preserve">  If there is still uncertainty as to whether impacts are widespread, answer the Secondary questions.  The Secondary questions are used to help answer the question of whether impacts are Widespread if the Primary Criteria do not yield a clearcut answer.  The interdependence between the affected entity(ies) and the affect community is a major factor in demonstrating that the impacts are widespread.</t>
    </r>
  </si>
  <si>
    <t>________________</t>
  </si>
  <si>
    <t>Since the assessment of benefits requires site-specific information, it will be up to States to determine the extent to which benefits can be considered in the economic impact analysis. This determination should be coordinated with the EPA Regional Office. A more detailed description of the types of benefits that might be considered is given in Appendix C. This appendix is not intended to provide in-depth guidance on how to estimate economic benefits; rather, it is intended to give States an idea of the types of benefits that might be relevant in a given situation.</t>
  </si>
  <si>
    <t>Descriptive</t>
  </si>
  <si>
    <t>Primary Criteria</t>
  </si>
  <si>
    <t>Poverty Rate</t>
  </si>
  <si>
    <t>Name the main industry(s) in the study area and indicate if any major industries are intending to enter the area or leave the area.  What is the current health of that main industry or of each industry if more than one? Is the boom and bust potential for the study area great? (3)</t>
  </si>
  <si>
    <t>Indicate the general population trend in the area.  Is the community growing or shrinking?  Specifically state if young people are staying in the area or leaving after they graduate school.  (4)</t>
  </si>
  <si>
    <t>Is there any additional information that suggests that there are unique conditions in the affected community that should also be considered? (17)</t>
  </si>
  <si>
    <t>Secondary Criteria</t>
  </si>
  <si>
    <t>Secondary</t>
  </si>
  <si>
    <t>(Total Property Tax, Fees &amp; Revenues/Community MHI/population)*100</t>
  </si>
  <si>
    <r>
      <t>*</t>
    </r>
    <r>
      <rPr>
        <b/>
        <sz val="10"/>
        <rFont val="Arial"/>
        <family val="2"/>
      </rPr>
      <t xml:space="preserve"> Weak is a score of 1 point</t>
    </r>
  </si>
  <si>
    <r>
      <t>**</t>
    </r>
    <r>
      <rPr>
        <b/>
        <sz val="10"/>
        <rFont val="Arial"/>
        <family val="2"/>
      </rPr>
      <t xml:space="preserve"> Mid-Range is a score of 2 points</t>
    </r>
  </si>
  <si>
    <r>
      <t>***</t>
    </r>
    <r>
      <rPr>
        <b/>
        <sz val="10"/>
        <rFont val="Arial"/>
        <family val="2"/>
      </rPr>
      <t xml:space="preserve"> Strong is a score of 3 points</t>
    </r>
  </si>
  <si>
    <t>Antidegradation is not a "no growth" rule and was never designed nor intended to be one. It is a policy that allows the public to make decisions about important environmental actions. Where the State intends to provide for development, it may decide that some lowering of water quality in "high-quality waters" is necessary to accommodate important economic or social development. Any such reduction in water quality, however, must protect existing uses fully and must satisfy the requirements for intergovernmental coordination and public participation.</t>
  </si>
  <si>
    <t>(2) Is the proposed public development important economically and socially to the study area? (Analagous to Widespread Impacts Test)</t>
  </si>
  <si>
    <t>Non-Degredation for a Public Entity</t>
  </si>
  <si>
    <t>If the town or municipality has already calculated a new wastewater annual fee to take into account existing and new wastewater treatment levels, then use that number rather than using the formula here</t>
  </si>
  <si>
    <t>X-Impacts are Substantial: Move to widespread analysis</t>
  </si>
  <si>
    <t>Borderline-Impacts may be Substantial: Move to widespread analysis</t>
  </si>
  <si>
    <r>
      <t xml:space="preserve">If the answer is yes to both questions, then the tests must show that the public development interfered with by the pollution controls necessary to prevent degradation </t>
    </r>
    <r>
      <rPr>
        <i/>
        <sz val="10"/>
        <rFont val="Arial"/>
        <family val="2"/>
      </rPr>
      <t>is</t>
    </r>
    <r>
      <rPr>
        <sz val="10"/>
        <rFont val="Arial"/>
        <family val="2"/>
      </rPr>
      <t xml:space="preserve"> an </t>
    </r>
    <r>
      <rPr>
        <i/>
        <sz val="10"/>
        <rFont val="Arial"/>
        <family val="2"/>
      </rPr>
      <t xml:space="preserve">important </t>
    </r>
    <r>
      <rPr>
        <sz val="10"/>
        <rFont val="Arial"/>
        <family val="2"/>
      </rPr>
      <t>economic and social development.</t>
    </r>
  </si>
  <si>
    <t>The analytic approach presented here can be used for a variety of public-sector and private sector</t>
  </si>
  <si>
    <t>what if triggering nondeg is a result of just general growth in the community?</t>
  </si>
  <si>
    <t>Estimating the benefits of clean water will depend upon several variables that describe the attributes of the resource and its uses. A waterbody might be used for recreational activities (such as fishing, boating, swimming, hunting, bird watching), for commercial purposes (such as industrial water supply, irrigation, municipal drinking water, and fish harvesting), or for both. Where recreational activities are created or enhanced due to water quality improvements, the public will benefit in the form of increased recreational opportunities. Similarly, the cost of treating irrigation and drinking water to down stream users could be reduced if pollutant discharges were reduced or eliminated in a particular stretch of river.</t>
  </si>
  <si>
    <t>Direct use includes both consumptive and non-consumptive uses. Consumptive uses can be distinguished from non-consumptive uses in that the former excludes other uses of the same resource while the latter does not. For example, water is consumed when it is diverted from a waterbody for irrigation purposes. With non-consumptive uses, however, the resource base remains in the same state before and after use (e.g., swimming). Human health benefits associated with cleaner water could be consumptive (reduced illness from eating finfish or shellfish) or non-consumptive (reduced exposure to infectious diseases while recreating).</t>
  </si>
  <si>
    <t>When estimating benefits, it is important to determine whether or not the resource and its uses (in this case clean water) can be considered market or non-market resources and uses (i.e., does a market exist for the resource or its use). For example, commercial fisheries have a market value reflected by the financial value of landings of a particular species. By contrast, no market exists to describe the value individuals receive from swimming. Where market values are available, they should be used to estimate benefits. In the case of water supply, there may or may not be a market for clean water. Some water users may be required to pay for that use as in the case of a farmer paying a regional water board to divert water for irrigation purposes. This will be particularly true in the arid west. By contrast, a manufacturing facility using water for cooling or process water may not pay anything for the right to pump and use water from an adjacent river. For resources with no market value, a number of estimation techniques including the travel cost, estimation from similar markets, and contingent valuation methods have been developed.</t>
  </si>
  <si>
    <t>While they are conceptually distinct attributes, consumptive use is frequently associated with markets and non-consumptive use is frequently associated with non-market situations. Some resources that are considered market resources, however, may be used non-consumptively. The converse is also true. As an example of the first, a fee may be charged (other than parking) to gain entrance to a state park, however, while a swimmer's use of a lake in the park is not consuming any part of the lake.</t>
  </si>
  <si>
    <t>for</t>
  </si>
  <si>
    <t>_________</t>
  </si>
  <si>
    <t>(List town)</t>
  </si>
  <si>
    <t>Commercial activities that are dependent on clean water which is not directly owned are said to benefit from indirect use. Examples would be a fishing equipment manufacturer's dependence on healthy fish stocks to induce demand for its products or the dependence of property values on the pristine condition of an adjacent water body. Indirect use is also characterized by the scenic views and water enhanced recreational opportunities (camping, picnicking, birdwatching) associated with the quality of water in a water body. Indirect use benefits such as enhanced property values can be estimated using the hedonic price technique. Care should be taken, however, to not double-count benefits. If property values reflect the proximity to and thus use of water, then the value of the use should not be included separately.</t>
  </si>
  <si>
    <t>C.2 Intrinsic Benefits</t>
  </si>
  <si>
    <t>Intrinsic benefits include all benefits associated with a resource that are not directly related to the current use of the resource. Intrinsic benefits are represented by the sum of existence and option values. Existence value indicates an individual's (and society's) willingness to pay to maintain an ecological resource such as clean water for its own sake, regardless of any perceived or potential opportunity for that individual to use the water body now or in the future. Contributions of money to save endangered species such as the snail darter demonstrate a willingness to pay for the existence of an environmental amenity despite the fact that the contributors may never use it or even experience it directly.</t>
  </si>
  <si>
    <t>OVERALL STEPS SUMMARY</t>
  </si>
  <si>
    <t>Is the proposed project the least expensive that can be used to meet the water quality standards goals?  If not, give reasons why it is not.</t>
  </si>
  <si>
    <t>Worksheet C-Calculation of Total Annual Pollution Control Costs Per Household</t>
  </si>
  <si>
    <t>b) No, they are expected to pay _______ percent.(6b)</t>
  </si>
  <si>
    <t>Weak*</t>
  </si>
  <si>
    <t>Mid-Range**</t>
  </si>
  <si>
    <t>Strong***</t>
  </si>
  <si>
    <t>SUM:</t>
  </si>
  <si>
    <t>AVERAGE:</t>
  </si>
  <si>
    <t>Most Important (non-deg)</t>
  </si>
  <si>
    <t>In valuing benefits associated with an ecological resource such as clean water, a basic distinction is made between the intrinsic value of the existence of the resource and its value in use by the human population. Use values are further subdivided into direct or indirect uses. Other valuation concepts arise from the uncertainty surrounding future uses and availability of the resource. A classification of these valuation concepts, along with examples, is presented in Table C-1 below.</t>
  </si>
  <si>
    <t>An antidegradation review must determine that the lowering of water quality is necessary in order to accommodate important economic or</t>
  </si>
  <si>
    <t>social development in the area in which the waters are located.</t>
  </si>
  <si>
    <t>______________</t>
  </si>
  <si>
    <t>Is a secondary test necessary?</t>
  </si>
  <si>
    <t>_________________</t>
  </si>
  <si>
    <t>Questions:</t>
  </si>
  <si>
    <t>To answer question (1), please complete Worksheets A through F, and the Substantial Impacts Matrix.</t>
  </si>
  <si>
    <t>Step 7:  Present the Final Conclusion</t>
  </si>
  <si>
    <t>DEQ Widespread Criteria - Factors to Consider in Making a Determination of Widespread Social and Economic Impacts</t>
  </si>
  <si>
    <t>Worksheet D-Municipal Preliminary Screener</t>
  </si>
  <si>
    <t>Update this criteria every few years (or after a census)</t>
  </si>
  <si>
    <t xml:space="preserve">Will meeting the nutrient standards lead to a loss of employment due to a reduction in business activity or closure?  If so, how many people do you estimate (or what % increase in unemployment rate) would become unemployed as a result?  Please give specific examples of what might happen using your best professional judgement (6) </t>
  </si>
  <si>
    <r>
      <t xml:space="preserve">Answer the following 'Primary' questions.  If the answers to questions 5 through 10 clearly indicate that there would be No Widespread Impacts, you may answer the secondary questions or end the analysis.  If the answers to questions 5 through 10 are inconclusive, then answer the secondary questions.  If the answers to questions 5 through 9 indicate that Impacts are Widespread, and the answer to 10 indicates no widespread benefits from meeting standards, then there </t>
    </r>
    <r>
      <rPr>
        <b/>
        <u/>
        <sz val="10"/>
        <color indexed="10"/>
        <rFont val="Arial"/>
        <family val="2"/>
      </rPr>
      <t>will likely</t>
    </r>
    <r>
      <rPr>
        <sz val="10"/>
        <color indexed="10"/>
        <rFont val="Arial"/>
        <family val="2"/>
      </rPr>
      <t xml:space="preserve"> be widespread impacts according to the analysis.  In this case, you are not required to answer secondary questions, but you may if you want.  If the answers to questions 5 through 9 indicate that Impacts will be Widespread, and answer to 10 is that there might be positive widespread benefits from meeting standards, then there may not be widespread impacts.  Please answer secondary questions in that case. </t>
    </r>
  </si>
  <si>
    <t>Option value is the willingness to pay for having a future opportunity to use resources such as clean water in known or as yet unknown ways. In a sense it is a combination of insurance and speculative value. Individuals routinely pay to store or transport something they are not sure they will use in the future because they recognize it would be more costly to recreate the item than to preserve it. In an ecological sense, pristine habitats and wildlife refuges are often preserved under the assumption that plant or animal species which may yield pharmaceutical, genetic, or ecosystem benefits are yet to be discovered. Option value takes on particular importance when proposed development or environmental perturbations are largely irreversible or pollutants are persistent. Intrinsic benefits are difficult to measure due to the level of uncertainty associated with these benefits. The most common approach to estimating intrinsic benefits, however, is the contingent valuation method, which cannot be described in detail within this short overview.</t>
  </si>
  <si>
    <t>Current Capacity of the Pollution Control System (skip this for Non-Deg)</t>
  </si>
  <si>
    <t>Current Excess Capacity % (skip this for Non-Deg)</t>
  </si>
  <si>
    <t>NOTES</t>
  </si>
  <si>
    <t>(1) Will the pollution controls needed to maintain the high-quality water interfere substantially with the proposed public development in a way that compromises the community's current financial and socioeconomic well-being ?  (Analogous to secondary test for Substantial Impacts)</t>
  </si>
  <si>
    <r>
      <t xml:space="preserve">Step 6: If impacts are expected to be substantial on the community, then the applicant goes on to determine whether they are also expected to be 'important' </t>
    </r>
    <r>
      <rPr>
        <sz val="10"/>
        <rFont val="Arial"/>
        <family val="2"/>
      </rPr>
      <t>(Go to "DEQ Widespread Criteria" tab to answer this question)</t>
    </r>
    <r>
      <rPr>
        <b/>
        <sz val="10"/>
        <rFont val="Arial"/>
        <family val="2"/>
      </rPr>
      <t xml:space="preserve">.  </t>
    </r>
    <r>
      <rPr>
        <sz val="10"/>
        <rFont val="Arial"/>
        <family val="2"/>
      </rPr>
      <t>For Non-deg, the question is: Is the proposed public development important economically and socially to the study area? (Analagous to Widespread Impacts Test)</t>
    </r>
  </si>
  <si>
    <t>Whatever the approach, the applicant must demonstrate that the</t>
  </si>
  <si>
    <t>community should not proceed with the analysis presented in the rest of this workbook.</t>
  </si>
  <si>
    <t>Total valuation of clean water benefits includes all use and existence values as well as option value. The proper framework for estimating the economic benefits associated with clean water consists of 1) determining when damage first occurs or would occur; 2) identifying and quantifying the potential physical/biological damages relative to an appropriate baseline; 3) identifying all affected individuals both due to potential loss of direct or indirect services or uses, and to potential losses attributable to existence values (may include projections for growth in participation rates); 4) estimating the value affected individuals place on clean water prior to potential degradation; and 5) determining the time horizon over which the waterbody would be degraded or restored to some maximum reduced state of service (if ever), and appropriately discounting the stream of potential lost services. If evaluating an improvement in water quality, the procedures are the same except that benefits gained are measured.</t>
  </si>
  <si>
    <t>Table C-1: Categories of Use Benefits</t>
  </si>
  <si>
    <t>Direct</t>
  </si>
  <si>
    <t>Indirect</t>
  </si>
  <si>
    <t>Intrinsic</t>
  </si>
  <si>
    <t>Consumptive:</t>
  </si>
  <si>
    <t>Market Benefits</t>
  </si>
  <si>
    <t>Industrial Water Supply</t>
  </si>
  <si>
    <t>Agricultural Water Supply</t>
  </si>
  <si>
    <t>Municipal Water Supply</t>
  </si>
  <si>
    <t>Commercial Fishing</t>
  </si>
  <si>
    <t>Non-Market Benefits</t>
  </si>
  <si>
    <t>Recreational Fishing</t>
  </si>
  <si>
    <t>Hunting</t>
  </si>
  <si>
    <t>Fishing Equipment Manufacturer</t>
  </si>
  <si>
    <t>Aesthetics (scenic views, water enhanced recreation)</t>
  </si>
  <si>
    <t xml:space="preserve">Community Unemployment Rate </t>
  </si>
  <si>
    <t>________ %</t>
  </si>
  <si>
    <t>State Median Household Income</t>
  </si>
  <si>
    <t xml:space="preserve">Local Property Tax Revenues + Local Fees </t>
  </si>
  <si>
    <t>Community Financial Statements, Town, County or State Assessor's Office</t>
  </si>
  <si>
    <t>City or town population</t>
  </si>
  <si>
    <t>This should include all existing charges related to wastewater treatment as well as fees associated with directly relevant existing wastewater infrastructure such as sewer lines</t>
  </si>
  <si>
    <t>_____</t>
  </si>
  <si>
    <t>Municipal Preliminary Screener Benchmark Comparison:</t>
  </si>
  <si>
    <t>Low to Medium Income Percentage Rate Benchmark Comparison:</t>
  </si>
  <si>
    <t>High</t>
  </si>
  <si>
    <t>Mid-Range</t>
  </si>
  <si>
    <t xml:space="preserve">Low  </t>
  </si>
  <si>
    <r>
      <t xml:space="preserve">Step 5: Assess where the community falls in The Substantial Impacts Matrix - This matrix evaluates whether or not communities are expected to incur </t>
    </r>
    <r>
      <rPr>
        <b/>
        <sz val="10"/>
        <rFont val="Arial"/>
        <family val="2"/>
      </rPr>
      <t xml:space="preserve">substantial </t>
    </r>
    <r>
      <rPr>
        <sz val="10"/>
        <rFont val="Arial"/>
        <family val="2"/>
      </rPr>
      <t>economic impacts due to the implementation of the pollution control costs. If the applicant cannot demonstrate substantial impacts, then they will be required to meet existing water quality standards.  If they can demonstrate substantial imapcts, then the applicant moves on to the Widespread Test.</t>
    </r>
  </si>
  <si>
    <t>Tests for Substantial Impacts</t>
  </si>
  <si>
    <t>Median Household Income (MHI)* $ (2)</t>
  </si>
  <si>
    <t>Impact level of additional water treatment costs is [Little, mid-range, large]--(see below)</t>
  </si>
  <si>
    <t>Low to Moderate Income Percentage Rate of the town or community (LMI).  See below for where the LMI percentage of your municipality falls .</t>
  </si>
  <si>
    <t>Municipal Preliminary Screener</t>
  </si>
  <si>
    <t>Table 2-1 Secondary Indicators for the Municipality (or study area)--Using latest data</t>
  </si>
  <si>
    <t>More than 3.0</t>
  </si>
  <si>
    <t>Same as above</t>
  </si>
  <si>
    <r>
      <t xml:space="preserve">Estimated </t>
    </r>
    <r>
      <rPr>
        <i/>
        <sz val="10"/>
        <color indexed="10"/>
        <rFont val="Arial"/>
        <family val="2"/>
      </rPr>
      <t>changes</t>
    </r>
    <r>
      <rPr>
        <sz val="10"/>
        <color indexed="10"/>
        <rFont val="Arial"/>
        <family val="2"/>
      </rPr>
      <t xml:space="preserve"> in socio-economic indicators as a result of the substantial impacts (additional pollution control costs) will be used to determine whether widespread impact has occurred</t>
    </r>
  </si>
  <si>
    <r>
      <t xml:space="preserve">For the purposes of this workbook, a </t>
    </r>
    <r>
      <rPr>
        <b/>
        <sz val="10"/>
        <color indexed="10"/>
        <rFont val="Arial"/>
        <family val="2"/>
      </rPr>
      <t xml:space="preserve">public entity </t>
    </r>
    <r>
      <rPr>
        <sz val="10"/>
        <color indexed="10"/>
        <rFont val="Arial"/>
        <family val="2"/>
      </rPr>
      <t>refers to any governmental unit that must comply with pollution control requirements in order to meet water quality standards. The most common example is a municipality or sewage authority operating a publicly owned treatment works (POTW) that must be upgraded or expanded. Municipalities, however, may also be required to control other point sources or nonpoint sources of pollution within their jurisdiction.</t>
    </r>
  </si>
  <si>
    <t xml:space="preserve">Note: The most cost effective project to meet the water quality goals is preferred.  Public entities should consider a broad range of discharge management options including pollution prevention, end-of-pipe treatment, and upgrades or additions to existing treatment. Specific types of pollution prevention activities that should be considered are found in Chapter 2 of the EPA Guidence.  </t>
  </si>
  <si>
    <r>
      <t xml:space="preserve">must document project cost estimates. </t>
    </r>
    <r>
      <rPr>
        <b/>
        <i/>
        <sz val="10"/>
        <rFont val="Arial"/>
        <family val="2"/>
      </rPr>
      <t>If at least one of the treatment alternatives that</t>
    </r>
  </si>
  <si>
    <t>Instructions:  Fill out the Summary Worksheet below in order to summarize the results that you reach for each step of your analysis.  This will help to give a simple overview of what you found out.  If using an Excel spreadsheet is too cumbersome for this task, simply answer the questions on a separate sheet.</t>
  </si>
  <si>
    <t>Please answer the following questions in the lines provided:</t>
  </si>
  <si>
    <t>(percentage)</t>
  </si>
  <si>
    <t>This includes costs of directly relevant new infrastructure needed to meet requirements such as new underground pipes</t>
  </si>
  <si>
    <t>The interest rate should reflect the type of debt instrument likely to be used.  Express the interest rate as a decimal.</t>
  </si>
  <si>
    <t>Annual Project Cost per Household [Calculate: (7)/F23]</t>
  </si>
  <si>
    <t xml:space="preserve">For LMI data, contact Jeff Blend at DEQ, (406) 841-5233.  </t>
  </si>
  <si>
    <t>If the Municipal Preliminary Screener benchmark comparison is clearly less than 1.0%, and the LMI percentage rate is 'low' or 'mid-range' (see below), then it is assumed that the cost of meeting standards will not impose an undue financial burden and the analysis is done. In this case, no variance will be given and it is not necessary to continue with the Secondary Test in the next tab.  If the Municipal Preliminary Screener benchmark comparison is 1% or greater, then it is necessary to continue to the secondary test in the next tab, regardless of the LMI score.  If the Municipal Preliminary Screener is clearly less than 1.0% and the LMI is 'high', then one may continue the analysis and move on to the Secondary Test due to a high number of low to medium income households.</t>
  </si>
  <si>
    <t>Worksheet E: Data Used in the Secondary Test for Substantial Impacts</t>
  </si>
  <si>
    <t xml:space="preserve">LMI is an index number of the percentage of people in a town with an income below 200% of the poverty rate. </t>
  </si>
  <si>
    <t>Source: Montana Department of Labor and Industry, Research and Analysis Bureau, Local Area Unemployment Statistics.     Aaron McNay, Economist, Montana Department of Labor and Industry, 406-444-3245.  DLI only has unemployment estimates for cities that have a population that is 25,000 or larger and for counties. For all the other cities, we can only provide county level estimates. Only Billings, Bozeman, Helena, Missoula and Great Falls have actual unemployment estimates for the city.</t>
  </si>
  <si>
    <r>
      <rPr>
        <sz val="10"/>
        <rFont val="Arial"/>
        <family val="2"/>
      </rPr>
      <t xml:space="preserve">Source: </t>
    </r>
    <r>
      <rPr>
        <u/>
        <sz val="10"/>
        <color indexed="12"/>
        <rFont val="Arial"/>
        <family val="2"/>
      </rPr>
      <t>http://ceic.mt.gov/</t>
    </r>
    <r>
      <rPr>
        <sz val="10"/>
        <rFont val="Arial"/>
        <family val="2"/>
      </rPr>
      <t xml:space="preserve">  Look for the "Current Population" on the left hand side of the web page.</t>
    </r>
  </si>
  <si>
    <r>
      <t>Annual Financial Reports of the Cities and Towns of Montana</t>
    </r>
    <r>
      <rPr>
        <sz val="10"/>
        <rFont val="Arial"/>
        <family val="2"/>
      </rPr>
      <t xml:space="preserve">, sheet entitled "Government-wide Statement of Activity", Local Government Services Bureau, Dept of Administration, State of Montana, Kim Smith, (406) 841-2905.  Contact Jeff Blend at (406) 841-5233 for information on how to calculate this. </t>
    </r>
  </si>
  <si>
    <r>
      <t xml:space="preserve">For each of the five criteria, a </t>
    </r>
    <r>
      <rPr>
        <b/>
        <u/>
        <sz val="10"/>
        <color theme="3" tint="-0.249977111117893"/>
        <rFont val="Arial"/>
        <family val="2"/>
      </rPr>
      <t>strong</t>
    </r>
    <r>
      <rPr>
        <sz val="10"/>
        <color theme="3" tint="-0.249977111117893"/>
        <rFont val="Arial"/>
        <family val="2"/>
      </rPr>
      <t xml:space="preserve"> score is recorded in the right hand column as a '3', indicating strong socioeconomic health for that criteria and thus a greater chance of being able to pay for additional wastewater treatment (and lesser chance of a variance).</t>
    </r>
  </si>
  <si>
    <r>
      <t xml:space="preserve">A </t>
    </r>
    <r>
      <rPr>
        <b/>
        <u/>
        <sz val="10"/>
        <color theme="3" tint="-0.249977111117893"/>
        <rFont val="Arial"/>
        <family val="2"/>
      </rPr>
      <t>mid-range</t>
    </r>
    <r>
      <rPr>
        <sz val="10"/>
        <color theme="3" tint="-0.249977111117893"/>
        <rFont val="Arial"/>
        <family val="2"/>
      </rPr>
      <t xml:space="preserve"> score is recorded as a '2' and indicates moderate or average socioeconomic health for the particular criteria.  A </t>
    </r>
    <r>
      <rPr>
        <b/>
        <u/>
        <sz val="10"/>
        <color theme="3" tint="-0.249977111117893"/>
        <rFont val="Arial"/>
        <family val="2"/>
      </rPr>
      <t>weak</t>
    </r>
    <r>
      <rPr>
        <sz val="10"/>
        <color theme="3" tint="-0.249977111117893"/>
        <rFont val="Arial"/>
        <family val="2"/>
      </rPr>
      <t xml:space="preserve"> score should be recorded as a '1' and indicates poor socioeconomic health for the given criteria or less ability to pay (and a greater chance of being granted a variance).</t>
    </r>
  </si>
  <si>
    <t>Lower rates of poverty, LMI, and unemployment compared to the state average indicate a stronger economic situation in a given town. A higher MHI does the same. A lower current local tax and fee burden also indicates a stronger economic situation, as more disposable income is generally available to households to be able to afford wastewater treatment improvements.</t>
  </si>
  <si>
    <t>Please record the scores in the final column. This table will sum the scores and compute an average Secondary score.  Then, move on to the next tab which is the Substantial Impacts Matrix.</t>
  </si>
  <si>
    <t>Communities falling into either the "X" or the "Borderline" category should proceed to the next tab (or Chapter 4 in the EPA Guidance) to determine whether the impacts from the project are also expected to be Widespread.  The analyst should note if the result is close to another category.  For example, if the Screener score for a hypothetical town is 1.1 and the Secondary Score is 2.4, the analyst should note that although the town falls into the 'borderline' category, it comes close to falling into the '$' category which suggests that the town barely passed the Signficant test.</t>
  </si>
  <si>
    <t>The financial impacts of undertaking pollution controls could potentially cause far-reaching and serious socioeconomic impacts. If the financial tests outlined in Chapter 2 and 3 of the EPA Guidance or in the Substantial Test tabs (Tabs D through G) of this worksheet suggest that a discharger (public or private) or group of dischargers will have difficulty paying for pollution controls (that the effects will be Substantial), then an additional analysis must be performed to demonstrate whether there will be widespread adverse impacts on the community or surrounding area. There are no economic ratios per se that evaluate socioeconomic impacts. Instead, the relative magnitudes of indicators such as increases in unemployment, losses to the local economy, and changes in disposable income should be taken into account when deciding whether impacts could be considered widespread. Since EPA does not have standardized tests and benchmarks with which to measure these impacts, the following guidance is provided as an example of the types of information that should be considered when reviewing impacts on the surrounding community.  Best profession judgment will be relied upon for this analysis.</t>
  </si>
  <si>
    <t>Will meeting standards have a substantial effect on residential and commercial development patterns.  For example, would homes and businesses choose to locate in different areas or outside of town as a result of higher wastewater fees?  In this answer, one may explore historical deveolopment patterns, financial and/or tax revenue impacts, population growth impacts, unintended impacts on water quality and any other potential consequences (good or bad). (8)</t>
  </si>
  <si>
    <r>
      <t>ARRIVING AT A CONCLUSION</t>
    </r>
    <r>
      <rPr>
        <sz val="10"/>
        <color indexed="10"/>
        <rFont val="Arial"/>
        <family val="2"/>
      </rPr>
      <t>:  The main question to ask is whether widespread economic impacts are likely to occur in the study area as a result of attempting to comply with new water quality standards.  The key aspect of a "widespread determination" is that it evaluates change in any socioeconomic conditions that would occur as a result of compliance (EPA 1995).</t>
    </r>
  </si>
  <si>
    <r>
      <t xml:space="preserve">In most cases, impacts at the </t>
    </r>
    <r>
      <rPr>
        <u/>
        <sz val="10"/>
        <color theme="3" tint="-0.249977111117893"/>
        <rFont val="Arial"/>
        <family val="2"/>
      </rPr>
      <t>state</t>
    </r>
    <r>
      <rPr>
        <sz val="10"/>
        <color indexed="10"/>
        <rFont val="Arial"/>
        <family val="2"/>
      </rPr>
      <t xml:space="preserve"> level will be relatively minor. If not, then impacts are, BY DEFAULT, widespread.</t>
    </r>
  </si>
  <si>
    <t>Ecological Health</t>
  </si>
  <si>
    <t>Would increased levels of water quality as a result of meeting water quality standards have any widespread positive economic and/or ecological effects on the community? Would expenditures on pollution controls to reach attainment have any positive effects on the community?   See the 'Benefits of Water Quality' tab for more details (10)</t>
  </si>
  <si>
    <t>for 2011</t>
  </si>
  <si>
    <t>compiled in 2011</t>
  </si>
  <si>
    <t>Source: U.S. Census Bureau, Data Set: 2006-2010 American Community Survey 5-Year Estimates; Compiled 9/20/2012 by the Census &amp; Economic Information Center, MT Dept. of Commerce (www.ceic.mt.gov), (406) 841-2740.  Table: Ratio of Income to Poverty Level in the Past 12 Months (in 2012 inflation adjusted dollars).  Contact Jeff Blend at (406) 841-5233</t>
  </si>
  <si>
    <t>Poverty Rate of a town or community*</t>
  </si>
  <si>
    <t>Low to Moderate Income Percentage Rate of a town or community (LMI)*    (LMI is the percentage of persons in a town that earn an income of 200% of the poverty rate or below.)</t>
  </si>
  <si>
    <t>* For calculation of the histograms for Poverty rate and LMI, Data was thrown out for towns where the margin of error for the town population was larger than the town population itself.  Data was also deleted for the majority of towns where the margin of error for more than one 'income to poverty ratio' column was larger than the estimated population number in that column.  Town data was also thrown out where other obvious errors occurred.  In some cases, a professional judgement call was made, with particular emphasis on the accuracy of the 'Income to Poverty Ratio Under 1.00' number in the data worksheet.  This cleaning of the data may slightly bias the data in the direction of representing smaller towns less than larger towns, as most town data that was thrown out was from small towns.</t>
  </si>
  <si>
    <t>As of Sept 2012</t>
  </si>
  <si>
    <t>Up to 1.4</t>
  </si>
  <si>
    <t>&gt; 1.4 to 3.0 (2011)</t>
  </si>
  <si>
    <t>5.3% --Montana for July 2013</t>
  </si>
  <si>
    <t>State Average----5.3% (2013)</t>
  </si>
  <si>
    <r>
      <rPr>
        <sz val="10"/>
        <rFont val="Arial"/>
        <family val="2"/>
      </rPr>
      <t>Montana Dept of Labor and Industry, Research and Analysis Bureau</t>
    </r>
    <r>
      <rPr>
        <u/>
        <sz val="10"/>
        <color indexed="12"/>
        <rFont val="Arial"/>
        <family val="2"/>
      </rPr>
      <t xml:space="preserve">, http://www.ourfactsyourfuture.org/cgi/databrowsing/?PAGEID=4 </t>
    </r>
  </si>
  <si>
    <t>More than 1% below State Average (&lt;4.3%)</t>
  </si>
  <si>
    <t>More than 1% above State Average (&gt;6.3%)</t>
  </si>
  <si>
    <t>State Median--$45,324 (ACS 2007-2011)</t>
  </si>
  <si>
    <t>for 2007-2011</t>
  </si>
  <si>
    <t>More than 10% above State Median-more than $49,856</t>
  </si>
  <si>
    <t>More than 10% below State Median-below $40,792</t>
  </si>
  <si>
    <t xml:space="preserve">Source: Joe Ramler-Montana Dept of Commerce/Census and Economic Information Center.  Source: US Census Bureau   
Data: American Community Survey (ACS) 2007-2011 Estimates   
Compiled 4/9/2013 by the Census &amp; Economic Information Center, MT Dept. of Commerce (www.ceic.mt.gov)  
</t>
  </si>
  <si>
    <t xml:space="preserve">compiled in 2013, http://ceic.mt.gov/Income/IncomePage.aspx </t>
  </si>
  <si>
    <t>Source: Source: US Census Bureau; Data: Data: American Community Survey (ACS) 2007-2011 Estimates.  Compiled 4/9/2013 by the Census &amp; Economic Information Center, MT Dept. of Commerce (www.ceic.mt.gov)</t>
  </si>
  <si>
    <t>Less than 2.5%</t>
  </si>
  <si>
    <t>More than 22%</t>
  </si>
  <si>
    <t>2.5-22% (2007-2011)</t>
  </si>
  <si>
    <t>13-50% (2007-2011)</t>
  </si>
  <si>
    <t>More than 50%</t>
  </si>
  <si>
    <t>Less than 13%</t>
  </si>
  <si>
    <t>13-50%</t>
  </si>
  <si>
    <t>Please describe the other pollution control options considered, explaining why each option was rejected.  Explain how each alternative would have met water quality standards.  Describe other reasonable alternatives considered to meet the numeric criteria or the general variance</t>
  </si>
  <si>
    <t>Figure 2-1. Sliding scale for determining cost cap based on a community’s secondary score.</t>
  </si>
  <si>
    <r>
      <t xml:space="preserve">proposed project is the most appropriate means of meeting </t>
    </r>
    <r>
      <rPr>
        <i/>
        <sz val="10"/>
        <color rgb="FFFF0000"/>
        <rFont val="Arial"/>
        <family val="2"/>
      </rPr>
      <t>base numeric water quality standards</t>
    </r>
    <r>
      <rPr>
        <i/>
        <sz val="10"/>
        <rFont val="Arial"/>
        <family val="2"/>
      </rPr>
      <t xml:space="preserve"> and</t>
    </r>
  </si>
  <si>
    <t>REMEDY</t>
  </si>
  <si>
    <t>The Steps below will be followed.</t>
  </si>
  <si>
    <t>Step 1: Verify Project Costs for meeting Base Numeric Nutrient Standards and Calculate the Annual Cost of the Pollution control project</t>
  </si>
  <si>
    <t>See Worksheets A and B</t>
  </si>
  <si>
    <t>Steps 1-2: Describe and Cost Out Project</t>
  </si>
  <si>
    <t>Step 7-8: Remedy</t>
  </si>
  <si>
    <t xml:space="preserve">Instructions:  Review the instructions below for an overview of each step that needs to be taken for the economic analysis of an individual variance for a public wastewater facility.  Then, start at Worksheet A and work through each of the worksheets until you finish the analysis at Worksheet I-Remedy. The next tab after this one--the 'Summary Worksheet' tab--is to be filled out after you work through each worksheet in order to summarize your results.   For a Non-Degredation analysis, go directly to the second to last tab labeled "Non-Deg", read the instructions, and then start at Worksheet A. </t>
  </si>
  <si>
    <t>Application for an Individual Variance from Base Numeric Nutrient Criteria</t>
  </si>
  <si>
    <t xml:space="preserve">Use Worksheet D.  </t>
  </si>
  <si>
    <t>Use Worksheet C.  Calculate this amount using your own numbers or the representative 'WERF cost numbers' in Worksheet B</t>
  </si>
  <si>
    <t>Use Worksheets E and F.  The ability of a community to finance a project will be dependent upon existing household financial and socio-economic conditions within that community.</t>
  </si>
  <si>
    <r>
      <t xml:space="preserve">Use Worksheet G.  The evaluation of substantial impacts resulting from public entity compliance with base numeric nutrient water quality standards includes two elements, 1) financial impacts to the public entity (reflected in increased household wastewater fees through the </t>
    </r>
    <r>
      <rPr>
        <u/>
        <sz val="10"/>
        <color indexed="10"/>
        <rFont val="Arial"/>
        <family val="2"/>
      </rPr>
      <t>Municipal Preliminary Screener Score</t>
    </r>
    <r>
      <rPr>
        <sz val="10"/>
        <color indexed="10"/>
        <rFont val="Arial"/>
        <family val="2"/>
      </rPr>
      <t xml:space="preserve">) and 2) current socioeconomic conditions of the community reflected through the </t>
    </r>
    <r>
      <rPr>
        <u/>
        <sz val="10"/>
        <color indexed="10"/>
        <rFont val="Arial"/>
        <family val="2"/>
      </rPr>
      <t>secondary score</t>
    </r>
    <r>
      <rPr>
        <sz val="10"/>
        <color indexed="10"/>
        <rFont val="Arial"/>
        <family val="2"/>
      </rPr>
      <t>. Governments have the authority to levy taxes and distribute pollution control costs among households and businesses according to the tax base. Similarly, sewage authorities charge for services, and thus can recover pollution control costs through users fees.  Whether or not the community faces substantial impacts depends on both the cost of the pollution control and the general financial and economic health of the community.</t>
    </r>
  </si>
  <si>
    <t xml:space="preserve">Step 8: For the town, determine current MHI percent of wastewater bill, current treatment level and current treatment technology of the WWTP (Worksheets A-D).  The difference between the current MHI percent and the cost cap MHI from the sliding scale is the additional money that would be expected to be spent improving water quality. Calculate that difference out to whole town over 20 years and examine what could be done with that money.  DEQ will evaluate options and select the alternative that would result in the highest effluent condition that does not trigger substantial and widespread economic impacts. </t>
  </si>
  <si>
    <r>
      <t xml:space="preserve">Summarized below are the steps that need to be taken for a public wastewater facility to apply for an individual variance to meet base numeric nutrient criteria.  Also provided to the right is a flowchart that summarizes steps 1-6 (but leaves out steps 7 and 8).  It is highly recommended that you look through the DEQ Guidance on Nutrient Standards located at ___.   You may also want to read through the complete 'EPA Interim Economic Guidance for Water Quality Standards' (EPA Guidance) which can be found at http://www.epa.gov/waterscience/standards/econworkbook/.   The worksheets provided in this Excel document correspond to the EPA Guidance, although it is important to note that several </t>
    </r>
    <r>
      <rPr>
        <b/>
        <u/>
        <sz val="10"/>
        <color theme="3" tint="-0.249977111117893"/>
        <rFont val="Arial"/>
        <family val="2"/>
      </rPr>
      <t>key changes</t>
    </r>
    <r>
      <rPr>
        <sz val="10"/>
        <color theme="3" tint="-0.249977111117893"/>
        <rFont val="Arial"/>
        <family val="2"/>
      </rPr>
      <t xml:space="preserve"> have been made from the EPA Guidance in various sections of this worksheet in order to tailor this analysis to Montana's needs.  Therefore, although the EPA Guidance is helpful to read through, it is the worksheets in this Excel file that must be used to apply for an individual variance in Montana.</t>
    </r>
  </si>
  <si>
    <t>Step 7: If a permittee has demonstrated that substantial and widespread economic impacts would occur if they were to comply with the base numeric nutrient standards, and there are no reasonable alternatives to discharging, then the cost the permittee will need to expend towards the pollution control project will be based on a sliding scale found in Worksheet I-Remedy.  Calculate the sliding scale number.</t>
  </si>
  <si>
    <t xml:space="preserve">   ____________________________________________</t>
  </si>
  <si>
    <t>meets water quality standards will not have a substantial financial impact and is acceptable, then the</t>
  </si>
  <si>
    <t>For the "Substantial" portion of this test, please define in the box to the right the 'affected area' and use that throughout this section.  The affected area is typically defined as the governmental jurisdiction responsible for paying wastewater compliance costs--typically a town of municipality.  If only a proportion of the community is served, only those who pay are the affected community; however, if such fine-resolution data are not available, then data for the whole community may be used instead.</t>
  </si>
  <si>
    <t>For the Following Sections, you may use a separate sheet(s) of paper</t>
  </si>
  <si>
    <r>
      <t xml:space="preserve">Please describe the pollution control project being proposed to meet </t>
    </r>
    <r>
      <rPr>
        <sz val="10"/>
        <color rgb="FFFF0000"/>
        <rFont val="Arial"/>
        <family val="2"/>
      </rPr>
      <t>base numeric nutrient criteria standards</t>
    </r>
    <r>
      <rPr>
        <sz val="10"/>
        <rFont val="Arial"/>
        <family val="2"/>
      </rPr>
      <t xml:space="preserve">, including drectly relevant infrastructure needed in addition to the plant (e.g. new sewage pipes) and how the project meets water quality standards.  Please include capital and O&amp;M expenditures.  </t>
    </r>
  </si>
  <si>
    <t xml:space="preserve">Note: The capital portion of project costs is typically financed over approximately 20 years, by issuing a municipal debt instrument such as a general obligation bond or a revenue bond. Local governments may also finance capital costs using bank loans, state infrastructure loans (revolving funds), or federal subsidized loans (such as those offered by the Farmers Home Administation).  </t>
  </si>
  <si>
    <t>Please answer the following data requests using the lines at the right.  These are the estimated costs of the WWTP meeting the Base Numeric Nutrient Criteria.  Please insert your own numbers (estimated by a professional) or you can use the WERF numbers in the small spreadsheet provided below as an estimate.</t>
  </si>
  <si>
    <t>Your Own Estimated Numbers</t>
  </si>
  <si>
    <t>Annualized Capital Cost for WWTP [Calculate: (3) x (4) ] (5)</t>
  </si>
  <si>
    <t>1)</t>
  </si>
  <si>
    <t>2)</t>
  </si>
  <si>
    <t>3)</t>
  </si>
  <si>
    <t>4)</t>
  </si>
  <si>
    <t>Annual Costs of Operation and Maintenance (including but not limited to: monitoring, inspection,permitting fees, waste disposal charges, repair, administration and replacement.) (Please list below and state in terms of dollars per year).  Use a separate sheet(s) of paper if needed.</t>
  </si>
  <si>
    <t>Capital Cost of Project-(Use a separate sheet(s) of paper if needed)</t>
  </si>
  <si>
    <t>Table 3. Effluent Quality and Associated Treatment Costs in the Interim WERF study (WERF 2011)</t>
  </si>
  <si>
    <t>Level</t>
  </si>
  <si>
    <t>Description</t>
  </si>
  <si>
    <t>Capital Cost (million dollars per 1 GPD design flow)</t>
  </si>
  <si>
    <t>Operations Cost (dollars per day per 1 MGD actual flow)</t>
  </si>
  <si>
    <t>Level 1</t>
  </si>
  <si>
    <t>No N and P removal</t>
  </si>
  <si>
    <t>Level 2</t>
  </si>
  <si>
    <t>1 mg/l TP; 8 mg/l TN</t>
  </si>
  <si>
    <t>Level 3</t>
  </si>
  <si>
    <t>0.1-0.3 mg/l TP; 4-8 mg/l TN</t>
  </si>
  <si>
    <t>Level 4</t>
  </si>
  <si>
    <t>&lt;0.1 mg/l TP; 3 mg/l TN</t>
  </si>
  <si>
    <t>Level 5</t>
  </si>
  <si>
    <t>&lt;0.01 mg/l TP; 1 mg/l TN</t>
  </si>
  <si>
    <t>Approximate Equivalent to DEQ standards</t>
  </si>
  <si>
    <t>No treatment</t>
  </si>
  <si>
    <t>General Variance</t>
  </si>
  <si>
    <t>Base Numeric Nutrient standards</t>
  </si>
  <si>
    <t>Community</t>
  </si>
  <si>
    <t>Current Treatment Technology</t>
  </si>
  <si>
    <t>Annual Capital cost to meet WERF 2 (dollars)</t>
  </si>
  <si>
    <t>Annual Operations costs to meet WERF 2 (dollars)</t>
  </si>
  <si>
    <t xml:space="preserve">Annual Capital and Operations cost ($) </t>
  </si>
  <si>
    <t>Annual Additional Cost per Household (increase in sewer rate)</t>
  </si>
  <si>
    <t>Predicted average household sewer fee to meet criteria</t>
  </si>
  <si>
    <t>Expected % MHI to Meet Base Numeric Nutrient Criteria (plus current wastewater fees)</t>
  </si>
  <si>
    <t>Percent increase in Wastewater bill</t>
  </si>
  <si>
    <t>Assume WERF Level 1</t>
  </si>
  <si>
    <t>name of your community</t>
  </si>
  <si>
    <t>Design Flow (Million Gallons per Day)</t>
  </si>
  <si>
    <t>Actual Flow (Million Gallons per Day)</t>
  </si>
  <si>
    <t>Median Household Income 2010 (ACS 5 year estimate)</t>
  </si>
  <si>
    <t>Capital cost (million dollars) to meet WERF 5</t>
  </si>
  <si>
    <r>
      <t>Costs of treating nutrients were estimated from the DRAFT Interim WERF study “</t>
    </r>
    <r>
      <rPr>
        <i/>
        <sz val="11"/>
        <color rgb="FF000000"/>
        <rFont val="Calibri"/>
        <family val="2"/>
      </rPr>
      <t>Finding the Balance Between Wastewater Treatment Nutrient Removal and Sustainability, Considering Capital and Operating Costs, Energy, Air and Water Quality and More</t>
    </r>
    <r>
      <rPr>
        <sz val="11"/>
        <color rgb="FF000000"/>
        <rFont val="Calibri"/>
        <family val="2"/>
      </rPr>
      <t xml:space="preserve">” (WERF, 2011).  The WERF study looked at five different levels of nutrient treatment from minimal treatment (level 1) to a very stringent treatment that is close to Montana’s base nutrient criteria standard (level 5).   Level 5 would more or less meet Montana’s nutrient criteria (coming up just short on TN but being more stringent than the criteria for TP).  Level 1 treatment in the WERF study, while more advanced than lagoons, does not directly treat N and P.  WERF Level 2 treatment is about the same as the general variance levels outlined in SB 367 (actually, WERF Level 2 is a bit more stringent).  </t>
    </r>
    <r>
      <rPr>
        <sz val="11"/>
        <color rgb="FFFF0000"/>
        <rFont val="Calibri"/>
        <family val="2"/>
      </rPr>
      <t>Please use WERF level 5 to estimate the cost of meeting base numeric nutrient standards.</t>
    </r>
  </si>
  <si>
    <t>Example Town X</t>
  </si>
  <si>
    <t>we assume a 20 year loan/bond at 5% interest</t>
  </si>
  <si>
    <t>Using WERF Numbers--If you use WERF numbers, calculate MHI and go directly to worksheet D, filling in MHI amount in Worksheet D, cell G24</t>
  </si>
  <si>
    <t>Enter this number into Worksheet D, cell 24.  Skip worksheet C.</t>
  </si>
  <si>
    <t>Current wastewater annual bill (Use Worksheet C if you need help on this)</t>
  </si>
  <si>
    <t>If you calculated an MHI number using the WERF numbers in Worksheet B, you can skip this Worksheet.  If you otherwise need to fill out this worksheet, Include those households in the study area that pay wastewater fees on the system in question.</t>
  </si>
  <si>
    <t xml:space="preserve">In order to calculate the current annual pollution control costs for households, it is recommended that you use the actual current annual wastewater fee that is currently being paid by households.  You should be able to obtain that number from the municipality that is being studied.  Once you obtain that number, enter it directly into cell F25.   If the current household fee being paid is not available, then you can use the formula provided here starting in cell F19 to estimate the current annual fee per household.  Regardless, it is still necessary to fill in cell F24-Number of Households, and helpful to fill in the rows above that cell as well.  </t>
  </si>
  <si>
    <t>If possible, use the actual current annual wastewater fee that is being paid by households and enter it directly into this cell.  If the current fee being paid is not available, then you can use the formula provided here to estimate current annual fee.</t>
  </si>
  <si>
    <t xml:space="preserve"># of Households in your community </t>
  </si>
  <si>
    <t>Annual Cost per Household [Calculate: (9)/(4)--cell F49/F24] $ (10)</t>
  </si>
  <si>
    <t>As an alternative to the formula outlined here for new pollution control costs, you may instead use the rate the municipality is intending to charge customers to pay for the new WWTP if that rate is known already.  If this given rate includes both existing and new costs, then this is the final 'annual cost' number to be used in the municipal household screener in the next tab and the number to enter in cell F56.  If the new costs given are to be added on to existing costs, then enter the 'new cost' number in cell F50, and this number will automatically add to the number found in F25 and give a final result in cell F56.</t>
  </si>
  <si>
    <t>Annual Existing Costs Per Household [F25]</t>
  </si>
  <si>
    <t>(Total Annual Pollution Control Cost per Household/Median Household Income) X 100 = Percent MHI</t>
  </si>
  <si>
    <t>Also added to this screener is a test of Low to Moderate Household Income Percentage rate to account for towns with a high Median Household Income along with a disproportionately high number of low to moderate income households.</t>
  </si>
  <si>
    <t>The source for MHI data can be found by contacting the Montana Dept of Commerce, Census and Economic Information Center, (406) 841-2740 or by contacting Jeff Blend at DEQ at (406) 841-5233.  The data is from the American Household Survey 5-Year Estimate from the U.S. Census Bureau</t>
  </si>
  <si>
    <r>
      <t xml:space="preserve">Step 1: </t>
    </r>
    <r>
      <rPr>
        <b/>
        <u/>
        <sz val="10"/>
        <color theme="3" tint="-0.249977111117893"/>
        <rFont val="Arial"/>
        <family val="2"/>
      </rPr>
      <t>Verify Project Costs</t>
    </r>
    <r>
      <rPr>
        <sz val="10"/>
        <rFont val="Arial"/>
        <family val="2"/>
      </rPr>
      <t xml:space="preserve"> for meeting Base Numeric Nutrient Standards and Calculate the Annual Cost of the Pollution control project</t>
    </r>
  </si>
  <si>
    <r>
      <t xml:space="preserve">Step 2: </t>
    </r>
    <r>
      <rPr>
        <b/>
        <u/>
        <sz val="10"/>
        <color theme="3" tint="-0.249977111117893"/>
        <rFont val="Arial"/>
        <family val="2"/>
      </rPr>
      <t>Calculate Total Annualized Pollution Control Costs Per Household</t>
    </r>
  </si>
  <si>
    <r>
      <t xml:space="preserve">Step 3: </t>
    </r>
    <r>
      <rPr>
        <b/>
        <u/>
        <sz val="10"/>
        <color theme="3" tint="-0.249977111117893"/>
        <rFont val="Arial"/>
        <family val="2"/>
      </rPr>
      <t>Calculate and Evaluate the Municipal Preliminary Screener Score</t>
    </r>
  </si>
  <si>
    <r>
      <t xml:space="preserve">Step 4: </t>
    </r>
    <r>
      <rPr>
        <b/>
        <u/>
        <sz val="10"/>
        <color theme="3" tint="-0.249977111117893"/>
        <rFont val="Arial"/>
        <family val="2"/>
      </rPr>
      <t>Apply the Secondary Test</t>
    </r>
    <r>
      <rPr>
        <u/>
        <sz val="10"/>
        <color theme="3" tint="-0.249977111117893"/>
        <rFont val="Arial"/>
        <family val="2"/>
      </rPr>
      <t xml:space="preserve"> </t>
    </r>
    <r>
      <rPr>
        <sz val="10"/>
        <rFont val="Arial"/>
      </rPr>
      <t>- This measurement incorporates a characterization
of the the socio-economic and financial well-being of households in the community.</t>
    </r>
  </si>
  <si>
    <r>
      <t xml:space="preserve">Step 5: </t>
    </r>
    <r>
      <rPr>
        <u/>
        <sz val="10"/>
        <color theme="3" tint="-0.249977111117893"/>
        <rFont val="Arial"/>
        <family val="2"/>
      </rPr>
      <t>A</t>
    </r>
    <r>
      <rPr>
        <b/>
        <u/>
        <sz val="10"/>
        <color theme="3" tint="-0.249977111117893"/>
        <rFont val="Arial"/>
        <family val="2"/>
      </rPr>
      <t>ssess where the community falls in The Substantial Impacts Matrix</t>
    </r>
    <r>
      <rPr>
        <b/>
        <sz val="10"/>
        <rFont val="Arial"/>
        <family val="2"/>
      </rPr>
      <t xml:space="preserve"> </t>
    </r>
    <r>
      <rPr>
        <sz val="10"/>
        <rFont val="Arial"/>
        <family val="2"/>
      </rPr>
      <t>- This matrix evaluates whether or not communities are expected to incur '</t>
    </r>
    <r>
      <rPr>
        <b/>
        <sz val="10"/>
        <rFont val="Arial"/>
        <family val="2"/>
      </rPr>
      <t xml:space="preserve">substantial' </t>
    </r>
    <r>
      <rPr>
        <sz val="10"/>
        <rFont val="Arial"/>
        <family val="2"/>
      </rPr>
      <t>economic impacts due to the implementation of the pollution control costs. If the applicant cannot demonstrate '</t>
    </r>
    <r>
      <rPr>
        <b/>
        <sz val="10"/>
        <rFont val="Arial"/>
        <family val="2"/>
      </rPr>
      <t xml:space="preserve">substantial' </t>
    </r>
    <r>
      <rPr>
        <sz val="10"/>
        <rFont val="Arial"/>
        <family val="2"/>
      </rPr>
      <t>impacts, then they will be required to meet base numeric nutrient water quality standards.  If they can demonstrate '</t>
    </r>
    <r>
      <rPr>
        <b/>
        <sz val="10"/>
        <rFont val="Arial"/>
        <family val="2"/>
      </rPr>
      <t>substantial</t>
    </r>
    <r>
      <rPr>
        <sz val="10"/>
        <rFont val="Arial"/>
        <family val="2"/>
      </rPr>
      <t>' economic imapcts, then the applicant moves on to the Widespread Test.</t>
    </r>
  </si>
  <si>
    <r>
      <t xml:space="preserve">Step 6: If impacts are expected to be substantial from meeting base numeric nutrient criteria, then the applicant goes on to </t>
    </r>
    <r>
      <rPr>
        <b/>
        <u/>
        <sz val="10"/>
        <color theme="3" tint="-0.249977111117893"/>
        <rFont val="Arial"/>
        <family val="2"/>
      </rPr>
      <t>demonstrate whether impacts are also expected to be 'widespread'.</t>
    </r>
  </si>
  <si>
    <r>
      <t xml:space="preserve">Step 7: </t>
    </r>
    <r>
      <rPr>
        <b/>
        <u/>
        <sz val="10"/>
        <color theme="3" tint="-0.249977111117893"/>
        <rFont val="Arial"/>
        <family val="2"/>
      </rPr>
      <t>Calculate the sliding scale number.</t>
    </r>
    <r>
      <rPr>
        <b/>
        <sz val="10"/>
        <color theme="3" tint="-0.249977111117893"/>
        <rFont val="Arial"/>
        <family val="2"/>
      </rPr>
      <t xml:space="preserve"> </t>
    </r>
    <r>
      <rPr>
        <sz val="10"/>
        <rFont val="Arial"/>
        <family val="2"/>
      </rPr>
      <t xml:space="preserve"> If a permittee has demonstrated that substantial and widespread economic impacts would occur if they were to comply with the base numeric nutrient standards, and there are no reasonable alternatives to discharging, then the cost the permittee will need to expend towards the pollution control project will be based on a sliding scale found in Worksheet I-Remedy. </t>
    </r>
  </si>
  <si>
    <r>
      <t xml:space="preserve">Step 8: </t>
    </r>
    <r>
      <rPr>
        <b/>
        <u/>
        <sz val="10"/>
        <color theme="3" tint="-0.249977111117893"/>
        <rFont val="Arial"/>
        <family val="2"/>
      </rPr>
      <t>DEQ will evaluate options and select the alternative that would result in the highest water quality treatment that does not trigger substantial and widespread economic impacts.</t>
    </r>
    <r>
      <rPr>
        <sz val="10"/>
        <rFont val="Arial"/>
        <family val="2"/>
      </rPr>
      <t xml:space="preserve"> For the town, determine current MHI percent of wastewater bill, current treatment level and current treatment technology of the WWTP (Worksheets A-D).  The difference between the current MHI percent and the cost cap MHI from the sliding scale is the additional money that would be expected to be spent improving water quality. </t>
    </r>
  </si>
  <si>
    <t>The Secondary Test is a continuation of the "Substantial" testing procedures.  It describes the socioeconomic health of households in the community, and thus their ability to take on further costs of meeting additional water quality standards.  In the data collection requests below, use the latest data available.  Obtain as many of these values as possible by contacting Jeff Blend at Montana DEQ, 841-5233, using the data sources in column B, and/or contacting the Montana Department of Commerce, Census and Economic Information Center at (406) 841-2740.  Again, for the "Substantial" portion of this test, the affected area is the governmental jurisdiction responsible for paying wastewater compliance costs--typically a town or municipality.   Make sure that the right hand scroll bar is all the way at the top to see the first data request.</t>
  </si>
  <si>
    <t>Source: U.S. Census Bureau, Data Set: 2006-2010 American Community Survey 5-Year Estimates; Census &amp; Economic Information Center, MT Dept. of Commerce (www.ceic.mt.gov), (406) 841-2740.  Table: Ratio of Income to Poverty Level in the Past 12 Months (in 2012 inflation adjusted dollars).  Contact Jeff Blend at (406) 841-5233</t>
  </si>
  <si>
    <r>
      <t>Montana average is about 14.6% in 2011.  State level source for 2011 is 2007-2011 American Coummunity Survey data from Montana CEIC.</t>
    </r>
    <r>
      <rPr>
        <u/>
        <sz val="10"/>
        <color rgb="FF0000FF"/>
        <rFont val="Arial"/>
        <family val="2"/>
      </rPr>
      <t xml:space="preserve">  </t>
    </r>
  </si>
  <si>
    <t>$-Impacts are not substantial and the community can pay to meet base nutrient criteria: No variance</t>
  </si>
  <si>
    <t xml:space="preserve">Local chamber of commerce, a certified regional economic development organization, small business development centers, American Community Survey (long form for Census 2010 which will come out every year), and zip code-county business patterns (U.S. Census Bureau). </t>
  </si>
  <si>
    <t>After the Significant and Widespread Impacts sections are completed, DEQ will make a determination on whether an individual variance will be granted.  If so, a remedy will be put in place to satisfy the individual variance requirements.  It is assumed that an individual variance granted will be less strict than General Variance limits.</t>
  </si>
  <si>
    <t>Sliding Scale</t>
  </si>
  <si>
    <t xml:space="preserve">The horizontal axis represents percentages of a community’s median household income (MHI) that the community would be expected to expend towards the pollution control project as a function of the secondary score shown on the vertical axis under an individual variance. </t>
  </si>
  <si>
    <t>STEP 1: DEQ will determine whether there are reasonable alternatives” to the individual variance such as trading, permit compliance schedules, general variances, alternative variances, or alternative effluent management loading reduction methods such as reuse, recharge, or land application that “preclude” the need for an individual variance.  In other words, could the base numeric criteria or General variance be met in an alternative way that would not cause economic hardship?  Some of the data needs for this step were carried out in Worksheet A.  On a separate sheet of paper, the applicant can provide more data on all alternatives that were looked at to try and meet the base numeric nutrient criteria and the General Variance levels.</t>
  </si>
  <si>
    <t>STEP 2: If a permittee has demonstrated that substantial and widespread economic impacts would occur if they were to comply with the base numeric nutrient standards or general variance, and there are no reasonable alternatives to discharging, then the cost the permittee will need to expend towards the pollution control project will be based on the sliding scale provided here (see the figure below). The cost cap is determined as a percentage of the community’s MHI, and the key driver of the required cost cap is the secondary test (secondary score) calculated in Worksheets E and F.</t>
  </si>
  <si>
    <t>STEP 5: When the discharger and the Department have come to agreement on the level of treatment required, the treatment levels will be adopted by the Department following the Department’s formal rule making process, and documented in Circular DEQ-12, Part B.</t>
  </si>
  <si>
    <t xml:space="preserve">Note: It should be noted that the final cost of the engineering project may not exactly match the dollar value associated with the percent MHI determined via Figure 2-1 (i.e., the actual project cost could be somewhat lower or somewhat higher than the dollar value equivalent for the percent MHI of the community in question). Engineers should view the dollar value equivalent of the MHI derived from Figure 2-1 as a target, to help select the most appropriate water pollution control solution for the community. In order to accommodate actual engineering costs for the project, the Department will provide flexibility around the dollar value arrived at via Figure 2-1, subject to final Department approval.  It is also important to note that all options should be looked at.  The following questions should be asked:  a. Did the WWTP look at the least expensive options?  b. Did the WWTP look at altenatives like land app, trading and optimization?  c. Could the WWTP look towards the next cycle (with more money perhaps available in the future or better technology)
</t>
  </si>
  <si>
    <t xml:space="preserve">EXAMPLE: As an example, using the sliding scale below, if the permittee’s average secondary score from the secondary tests was 2.0, then the annual cost cap for the pollution control project (including current wastewater fees) would be the dollar value per average household equal to 1.5% of the community’s MHI at the time that the analysis was undertaken. This 1.5% MHI would include existing wastewater costs plus new upgrades needed to improve water quality. If this community was already paying 1.5% or greater MHI for its wastewater bill, then no additional monies would be spent (and no additional significant upgrades would need to occur) under the individual variance.  </t>
  </si>
  <si>
    <r>
      <t xml:space="preserve">Call the local chamber of commerce.   The Montana Dept of Commerce has a Certified Regional Development Corporations (CRDC) program. All the counties except Flathead and Richland participate in the program.  For information on the program, go to </t>
    </r>
    <r>
      <rPr>
        <u/>
        <sz val="10"/>
        <color indexed="12"/>
        <rFont val="Arial"/>
        <family val="2"/>
      </rPr>
      <t>http://businessresources.mt.gov/CRDC/default.mcpx</t>
    </r>
    <r>
      <rPr>
        <sz val="10"/>
        <rFont val="Arial"/>
        <family val="2"/>
      </rPr>
      <t xml:space="preserve">.   The list of contact information for the offices of the Small Business Development Center (SBDC), another possible resource, can be found at </t>
    </r>
    <r>
      <rPr>
        <u/>
        <sz val="10"/>
        <color indexed="12"/>
        <rFont val="Arial"/>
        <family val="2"/>
      </rPr>
      <t>http://sbdc.mt.gov/default.mcpx</t>
    </r>
    <r>
      <rPr>
        <sz val="10"/>
        <rFont val="Arial"/>
        <family val="2"/>
      </rPr>
      <t xml:space="preserve">.  CRDCs and SBDCs  would have lots of local knowledge of what is going on in their area.  Conservation districts may help as well.  The American Community Survey is conducted annually and will provide long form data on an annual basis for states, counties, incorporated cities and towns, census designated places (CDPs), census tracts and block groups. For more information about the ACS, go to </t>
    </r>
    <r>
      <rPr>
        <u/>
        <sz val="10"/>
        <color indexed="12"/>
        <rFont val="Arial"/>
        <family val="2"/>
      </rPr>
      <t>http://www.census.gov/acs/www/</t>
    </r>
    <r>
      <rPr>
        <sz val="10"/>
        <rFont val="Arial"/>
        <family val="2"/>
      </rPr>
      <t xml:space="preserve">.  (This will come out every year). The number of businesses by industry, the number of employees and an estimated payroll is available through the County Business Patterns and Zip Code Business Patterns of the US Census Bureau.  To access either the county or zip code business patterns, go to </t>
    </r>
    <r>
      <rPr>
        <u/>
        <sz val="10"/>
        <color indexed="12"/>
        <rFont val="Arial"/>
        <family val="2"/>
      </rPr>
      <t>http://www.census.gov/econ/cbp/</t>
    </r>
    <r>
      <rPr>
        <sz val="10"/>
        <rFont val="Arial"/>
        <family val="2"/>
      </rPr>
      <t>. Also, contact the Montana Dept of Commerce/Census and Economic Information Center, (406) 841-2740.</t>
    </r>
  </si>
  <si>
    <r>
      <t xml:space="preserve">Employment by sector data is available at the state and county level, not for communities.  The Montana Department of Labor and Industry publishes this data. Go to </t>
    </r>
    <r>
      <rPr>
        <u/>
        <sz val="10"/>
        <color rgb="FF0000FF"/>
        <rFont val="Arial"/>
        <family val="2"/>
      </rPr>
      <t>http://www.ourfactsyourfuture.org/cgi/dataanalysis/AreaSelection.asp?tableName=Industry</t>
    </r>
    <r>
      <rPr>
        <sz val="10"/>
        <rFont val="Arial"/>
        <family val="2"/>
      </rPr>
      <t xml:space="preserve"> for more information.  Contact the Montana Dept of Commerce/Census and Economic Information Center, (406) 841-2740.</t>
    </r>
  </si>
  <si>
    <r>
      <t xml:space="preserve"> Contact the Montana Dept of Commerce/Census and Economic Information Center, (406) 841-2740 or go to</t>
    </r>
    <r>
      <rPr>
        <u/>
        <sz val="10"/>
        <color indexed="12"/>
        <rFont val="Arial"/>
        <family val="2"/>
      </rPr>
      <t xml:space="preserve"> http://ceic.mt.gov/ </t>
    </r>
    <r>
      <rPr>
        <sz val="10"/>
        <rFont val="Arial"/>
        <family val="2"/>
      </rPr>
      <t>and click on 'Population Demograph' at the menu on the bottom.</t>
    </r>
  </si>
  <si>
    <t>Describe how the economy in general would be affected, if at all, by having to meet the new water quality standard. Items of discussion could include any loss in population, changes in median income, the closing (or moving to another area) of one or more businesses and industries, or the impact on community and/or commercial development potential in the study area.  One can use the baseline data from the Substantial tests to support this answer and the answers to the Descriptive questions above.    (5)</t>
  </si>
  <si>
    <t>What would be the estimated impact, if any, on disposable income of having to meet standards?  How would this change in disposable income affect the overall economy in the area under consideration? Please give specific examples of what might happen using your best professional judgement (9).</t>
  </si>
  <si>
    <t>What would be the estimated change in Median Household Income, if any, as a result of having to comply with numeric nutrient standards?  Describe qualitatively and/or qualitatively.  If any change, how would this affect the Median Household Income of the community in comparison to the state median? (11)</t>
  </si>
  <si>
    <t>What would be the estimated change in poverty level, if any, as a result of having to comply with water quality standards? (12)</t>
  </si>
  <si>
    <t>What would be the impact on property values within the affected area, if any, from having to meet numeric nutrient standards?  (13)</t>
  </si>
  <si>
    <t>Is a large percentage of the wastewater treatment plant used by one or a few entities that would be affected by water quality standards?  If yes, and these entities were hurt or closed down as a result of pollution control costs, would significant burden be placed on the rest of the users of that system? (14)</t>
  </si>
  <si>
    <t>If appropriate, would there be any multiplier effects from cost or benefits as a result of having to meet the new water quality standard?  In other words will a dollar lost or gained as a result of the criteria result in the loss or gain of more than one dollar in the study area (e.g. direct and indirect spending)? (15)</t>
  </si>
  <si>
    <t>What would be the estimated change in overall net debt of the municipality as a result of having to meet numeric nutrient standards?  Is there a debt ceiling concern for the town in meeting these standards (if yes, provide documentation).  You may want to ask local government officials for assistance. (16)</t>
  </si>
  <si>
    <r>
      <t>(For non-deg only)</t>
    </r>
    <r>
      <rPr>
        <sz val="10"/>
        <rFont val="Arial"/>
        <family val="2"/>
      </rPr>
      <t>.  In the case of non-degradation, what is the community's majority opinion on growth and/or the entity coming into the town/region and building a facility?  What is the community's majority opinion on degradation of the receiving stream's high quality water? (18)</t>
    </r>
  </si>
  <si>
    <t>Based on the criteria you just filled out and on your own judgement, will this community experience widespread impacts (or 'Important Impacts' for Non-Deg)?  Please describe how you reached this decision. (19)</t>
  </si>
  <si>
    <t>If no, go to question 19.  If yes, answer the secondary questions</t>
  </si>
  <si>
    <t>STEP 3:  DEQ determines what a town is currently paying in MHI percent for wastewater treatment levels.  The difference between the cost cap MHI from the sliding scale and what is currently paying in MHI is the additional money that can go towards water quality improvement.  This amount could be zero in some cases if the amount currently paid is equal to or greater than the sliding sclae.  This additional money is calculated out for the whole town over 20 years in order to see what the total amount of money available would be.  DEQ then looks at the town's current treatment level (TN and TP) and current treatment technology, which informs (along with the additional money amount) what the next level of treatment should be.</t>
  </si>
  <si>
    <t>STEP 4: Once the amount of money available is determined, DEQ and the applicant look at both capital and O&amp;M investments that could be used to meet an individual variance, given what is available.  The WWTP applicant must propose a level of water treatment greater than what they are currently meeting.  If a town is already at the cost cap, then they still must look at optimization options such as operator training and use all tools available within their cost cap.  The variance must be established as close to the underlying numeric criteria (or general variance) as possible to show both that the highest attainable use is being realized and that further incremental progress towards the underlying standard is occurring.  DEQ and the applicant will evaluate options and select the alternative that would result in the highest effluent condition that does not trigger substantial and widespread economic impacts. This decision process should be included on a separate sheet of paper including engineering costs, design, treatment effectiveness, conditions on running the new upgrade, etc.  This decision may also take into account future wastewater upgrades that need to be done that may not directly improve water quality standards.  For example, if $4 million is available over 20 years, but $2 million is expected to be needed for replacing some pipes, then it may be the case that only $2 million may be available to go towards the standard.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</si>
</sst>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quot;$&quot;#,##0"/>
    <numFmt numFmtId="165" formatCode="0.0%"/>
    <numFmt numFmtId="166" formatCode="&quot;$&quot;#,##0.00"/>
    <numFmt numFmtId="167" formatCode="0.0000"/>
  </numFmts>
  <fonts count="66" x14ac:knownFonts="1">
    <font>
      <sz val="10"/>
      <name val="Arial"/>
    </font>
    <font>
      <sz val="10"/>
      <name val="Arial"/>
      <family val="2"/>
    </font>
    <font>
      <b/>
      <sz val="10"/>
      <name val="Arial"/>
      <family val="2"/>
    </font>
    <font>
      <sz val="8"/>
      <name val="Arial"/>
      <family val="2"/>
    </font>
    <font>
      <b/>
      <u/>
      <sz val="10"/>
      <name val="Arial"/>
      <family val="2"/>
    </font>
    <font>
      <i/>
      <sz val="10"/>
      <name val="Arial"/>
      <family val="2"/>
    </font>
    <font>
      <b/>
      <sz val="10"/>
      <name val="Arial"/>
      <family val="2"/>
    </font>
    <font>
      <b/>
      <sz val="13.5"/>
      <name val="Arial"/>
      <family val="2"/>
    </font>
    <font>
      <u/>
      <sz val="10"/>
      <color indexed="12"/>
      <name val="Arial"/>
      <family val="2"/>
    </font>
    <font>
      <b/>
      <sz val="12"/>
      <name val="Arial"/>
      <family val="2"/>
    </font>
    <font>
      <b/>
      <sz val="10"/>
      <color indexed="10"/>
      <name val="Arial"/>
      <family val="2"/>
    </font>
    <font>
      <u/>
      <sz val="10"/>
      <name val="Arial"/>
      <family val="2"/>
    </font>
    <font>
      <sz val="10"/>
      <name val="Arial"/>
      <family val="2"/>
    </font>
    <font>
      <sz val="10"/>
      <color indexed="10"/>
      <name val="Arial"/>
      <family val="2"/>
    </font>
    <font>
      <sz val="10"/>
      <color indexed="10"/>
      <name val="Arial"/>
      <family val="2"/>
    </font>
    <font>
      <i/>
      <sz val="10"/>
      <color indexed="10"/>
      <name val="Arial"/>
      <family val="2"/>
    </font>
    <font>
      <b/>
      <u/>
      <sz val="10"/>
      <color indexed="10"/>
      <name val="Arial"/>
      <family val="2"/>
    </font>
    <font>
      <b/>
      <i/>
      <sz val="10"/>
      <name val="Arial"/>
      <family val="2"/>
    </font>
    <font>
      <sz val="14"/>
      <name val="Arial"/>
      <family val="2"/>
    </font>
    <font>
      <sz val="14"/>
      <name val="Arial"/>
      <family val="2"/>
    </font>
    <font>
      <sz val="12"/>
      <name val="Arial"/>
      <family val="2"/>
    </font>
    <font>
      <sz val="10"/>
      <color indexed="21"/>
      <name val="Arial"/>
      <family val="2"/>
    </font>
    <font>
      <sz val="10"/>
      <color indexed="57"/>
      <name val="Arial"/>
      <family val="2"/>
    </font>
    <font>
      <sz val="10"/>
      <color indexed="17"/>
      <name val="Arial"/>
      <family val="2"/>
    </font>
    <font>
      <b/>
      <sz val="12"/>
      <color indexed="10"/>
      <name val="Arial"/>
      <family val="2"/>
    </font>
    <font>
      <vertAlign val="superscript"/>
      <sz val="10"/>
      <name val="Arial"/>
      <family val="2"/>
    </font>
    <font>
      <i/>
      <sz val="12"/>
      <color indexed="17"/>
      <name val="Times New Roman"/>
      <family val="1"/>
    </font>
    <font>
      <sz val="11"/>
      <color indexed="17"/>
      <name val="Times New Roman"/>
      <family val="1"/>
    </font>
    <font>
      <sz val="10"/>
      <name val="Arial"/>
      <family val="2"/>
    </font>
    <font>
      <b/>
      <sz val="10"/>
      <color indexed="12"/>
      <name val="Arial"/>
      <family val="2"/>
    </font>
    <font>
      <sz val="10"/>
      <color indexed="8"/>
      <name val="Arial"/>
      <family val="2"/>
    </font>
    <font>
      <b/>
      <vertAlign val="superscript"/>
      <sz val="10"/>
      <name val="Arial"/>
      <family val="2"/>
    </font>
    <font>
      <b/>
      <i/>
      <sz val="10"/>
      <color indexed="53"/>
      <name val="Arial"/>
      <family val="2"/>
    </font>
    <font>
      <b/>
      <sz val="20"/>
      <color indexed="57"/>
      <name val="Arial"/>
      <family val="2"/>
    </font>
    <font>
      <sz val="20"/>
      <color indexed="57"/>
      <name val="Arial"/>
      <family val="2"/>
    </font>
    <font>
      <b/>
      <sz val="14"/>
      <name val="Arial"/>
      <family val="2"/>
    </font>
    <font>
      <sz val="10"/>
      <color indexed="57"/>
      <name val="Arial"/>
      <family val="2"/>
    </font>
    <font>
      <b/>
      <sz val="10"/>
      <color rgb="FFFF0000"/>
      <name val="Arial"/>
      <family val="2"/>
    </font>
    <font>
      <sz val="10"/>
      <color theme="3" tint="-0.249977111117893"/>
      <name val="Arial"/>
      <family val="2"/>
    </font>
    <font>
      <b/>
      <u/>
      <sz val="10"/>
      <color theme="3" tint="-0.249977111117893"/>
      <name val="Arial"/>
      <family val="2"/>
    </font>
    <font>
      <sz val="12"/>
      <color theme="3" tint="-0.249977111117893"/>
      <name val="Arial"/>
      <family val="2"/>
    </font>
    <font>
      <sz val="10"/>
      <color rgb="FFFF0000"/>
      <name val="Arial"/>
      <family val="2"/>
    </font>
    <font>
      <i/>
      <sz val="10"/>
      <color rgb="FFFF0000"/>
      <name val="Arial"/>
      <family val="2"/>
    </font>
    <font>
      <u/>
      <sz val="10"/>
      <color rgb="FF0000FF"/>
      <name val="Arial"/>
      <family val="2"/>
    </font>
    <font>
      <sz val="10"/>
      <color rgb="FF000000"/>
      <name val="Arial"/>
      <family val="2"/>
    </font>
    <font>
      <u/>
      <sz val="10"/>
      <color theme="3" tint="-0.249977111117893"/>
      <name val="Arial"/>
      <family val="2"/>
    </font>
    <font>
      <sz val="12"/>
      <name val="Times New Roman"/>
      <family val="1"/>
    </font>
    <font>
      <b/>
      <sz val="11"/>
      <color rgb="FF000000"/>
      <name val="Calibri"/>
      <family val="2"/>
    </font>
    <font>
      <sz val="10"/>
      <name val="Calibri"/>
      <family val="2"/>
    </font>
    <font>
      <sz val="12"/>
      <color rgb="FFFF0000"/>
      <name val="Times New Roman"/>
      <family val="1"/>
    </font>
    <font>
      <b/>
      <sz val="11"/>
      <color theme="2" tint="-0.749992370372631"/>
      <name val="Arial"/>
      <family val="2"/>
    </font>
    <font>
      <b/>
      <sz val="14"/>
      <color rgb="FFFF0000"/>
      <name val="Arial"/>
      <family val="2"/>
    </font>
    <font>
      <u/>
      <sz val="10"/>
      <color indexed="10"/>
      <name val="Arial"/>
      <family val="2"/>
    </font>
    <font>
      <b/>
      <sz val="10"/>
      <color theme="3" tint="-0.249977111117893"/>
      <name val="Arial"/>
      <family val="2"/>
    </font>
    <font>
      <sz val="11"/>
      <color rgb="FF000000"/>
      <name val="Calibri"/>
      <family val="2"/>
    </font>
    <font>
      <i/>
      <sz val="11"/>
      <color rgb="FF000000"/>
      <name val="Calibri"/>
      <family val="2"/>
    </font>
    <font>
      <sz val="11"/>
      <name val="Calibri"/>
      <family val="2"/>
    </font>
    <font>
      <b/>
      <sz val="10"/>
      <color rgb="FF000000"/>
      <name val="Calibri"/>
      <family val="2"/>
    </font>
    <font>
      <sz val="10"/>
      <color rgb="FF000000"/>
      <name val="Calibri"/>
      <family val="2"/>
    </font>
    <font>
      <b/>
      <sz val="10"/>
      <color theme="1"/>
      <name val="Calibri"/>
      <family val="2"/>
      <scheme val="minor"/>
    </font>
    <font>
      <sz val="12"/>
      <name val="Calibri"/>
      <family val="2"/>
      <scheme val="minor"/>
    </font>
    <font>
      <sz val="10"/>
      <color theme="1"/>
      <name val="Calibri"/>
      <family val="2"/>
      <scheme val="minor"/>
    </font>
    <font>
      <b/>
      <sz val="8"/>
      <color indexed="81"/>
      <name val="Tahoma"/>
      <family val="2"/>
    </font>
    <font>
      <sz val="8"/>
      <color indexed="81"/>
      <name val="Tahoma"/>
      <family val="2"/>
    </font>
    <font>
      <sz val="11"/>
      <color rgb="FFFF0000"/>
      <name val="Calibri"/>
      <family val="2"/>
    </font>
    <font>
      <b/>
      <sz val="12"/>
      <color rgb="FFFF0000"/>
      <name val="Times New Roman"/>
      <family val="1"/>
    </font>
  </fonts>
  <fills count="7">
    <fill>
      <patternFill patternType="none"/>
    </fill>
    <fill>
      <patternFill patternType="gray125"/>
    </fill>
    <fill>
      <patternFill patternType="solid">
        <fgColor indexed="5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bgColor indexed="64"/>
      </patternFill>
    </fill>
  </fills>
  <borders count="5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bottom/>
      <diagonal/>
    </border>
    <border>
      <left style="thin">
        <color indexed="8"/>
      </left>
      <right style="thin">
        <color indexed="8"/>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ck">
        <color indexed="64"/>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style="medium">
        <color indexed="64"/>
      </bottom>
      <diagonal/>
    </border>
    <border>
      <left style="thin">
        <color indexed="8"/>
      </left>
      <right/>
      <top/>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378">
    <xf numFmtId="0" fontId="0" fillId="0" borderId="0" xfId="0"/>
    <xf numFmtId="0" fontId="2" fillId="0" borderId="0" xfId="0" applyFont="1"/>
    <xf numFmtId="0" fontId="0" fillId="0" borderId="0" xfId="0" applyAlignment="1">
      <alignment horizontal="center"/>
    </xf>
    <xf numFmtId="0" fontId="0" fillId="0" borderId="0" xfId="0" applyAlignment="1">
      <alignment wrapText="1"/>
    </xf>
    <xf numFmtId="0" fontId="0" fillId="0" borderId="0" xfId="0" applyAlignment="1"/>
    <xf numFmtId="0" fontId="4" fillId="0" borderId="0" xfId="0" applyFont="1"/>
    <xf numFmtId="0" fontId="5" fillId="0" borderId="0" xfId="0" applyFont="1"/>
    <xf numFmtId="0" fontId="5" fillId="0" borderId="0" xfId="0" applyFont="1" applyAlignment="1">
      <alignment wrapText="1"/>
    </xf>
    <xf numFmtId="0" fontId="5" fillId="0" borderId="0" xfId="0" applyFont="1" applyAlignment="1">
      <alignment horizontal="left" wrapText="1"/>
    </xf>
    <xf numFmtId="0" fontId="0" fillId="0" borderId="0" xfId="0" applyAlignment="1">
      <alignment horizontal="left" indent="1"/>
    </xf>
    <xf numFmtId="0" fontId="0" fillId="0" borderId="1" xfId="0" applyBorder="1" applyAlignment="1">
      <alignment vertical="top" wrapText="1"/>
    </xf>
    <xf numFmtId="0" fontId="0" fillId="0" borderId="0" xfId="0" applyAlignment="1">
      <alignment vertical="top" wrapText="1"/>
    </xf>
    <xf numFmtId="0" fontId="7" fillId="0" borderId="0" xfId="0" applyFont="1"/>
    <xf numFmtId="0" fontId="8" fillId="0" borderId="0" xfId="1" applyAlignment="1" applyProtection="1">
      <alignment horizontal="left" indent="1"/>
    </xf>
    <xf numFmtId="0" fontId="0" fillId="0" borderId="2" xfId="0" applyBorder="1"/>
    <xf numFmtId="0" fontId="0" fillId="0" borderId="3" xfId="0" applyBorder="1"/>
    <xf numFmtId="0" fontId="0" fillId="0" borderId="4" xfId="0" applyBorder="1"/>
    <xf numFmtId="0" fontId="2" fillId="0" borderId="5" xfId="0" applyFont="1" applyBorder="1"/>
    <xf numFmtId="0" fontId="2" fillId="0" borderId="6" xfId="0" applyFont="1" applyBorder="1"/>
    <xf numFmtId="0" fontId="0" fillId="0" borderId="5" xfId="0" applyBorder="1"/>
    <xf numFmtId="0" fontId="0" fillId="0" borderId="6" xfId="0" applyBorder="1"/>
    <xf numFmtId="0" fontId="2" fillId="0" borderId="4"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10" xfId="0" applyFont="1" applyBorder="1"/>
    <xf numFmtId="0" fontId="2" fillId="0" borderId="11" xfId="0" applyFont="1" applyBorder="1"/>
    <xf numFmtId="0" fontId="9" fillId="0" borderId="12" xfId="0" applyFont="1"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9" fillId="0" borderId="11" xfId="0" applyFont="1" applyBorder="1"/>
    <xf numFmtId="0" fontId="6" fillId="0" borderId="0" xfId="0" applyFont="1"/>
    <xf numFmtId="0" fontId="0" fillId="0" borderId="0" xfId="0" applyAlignment="1">
      <alignment horizontal="right" vertical="top" wrapText="1"/>
    </xf>
    <xf numFmtId="0" fontId="10" fillId="0" borderId="0" xfId="0" applyFont="1"/>
    <xf numFmtId="0" fontId="0" fillId="0" borderId="0" xfId="0" applyAlignment="1">
      <alignment horizontal="left" wrapText="1"/>
    </xf>
    <xf numFmtId="0" fontId="0" fillId="0" borderId="0" xfId="0" applyAlignment="1">
      <alignment horizontal="center" vertical="top" wrapText="1"/>
    </xf>
    <xf numFmtId="0" fontId="6" fillId="0" borderId="0" xfId="0" applyFont="1" applyAlignment="1">
      <alignment horizontal="left" indent="1"/>
    </xf>
    <xf numFmtId="10" fontId="0" fillId="0" borderId="0" xfId="0" applyNumberFormat="1"/>
    <xf numFmtId="0" fontId="2" fillId="0" borderId="0" xfId="0" applyFont="1" applyAlignment="1">
      <alignment horizontal="left"/>
    </xf>
    <xf numFmtId="164" fontId="0" fillId="0" borderId="0" xfId="0" applyNumberFormat="1"/>
    <xf numFmtId="165" fontId="0" fillId="0" borderId="0" xfId="0" applyNumberFormat="1" applyAlignment="1">
      <alignment horizontal="center"/>
    </xf>
    <xf numFmtId="6" fontId="0" fillId="0" borderId="0" xfId="0" applyNumberFormat="1"/>
    <xf numFmtId="3" fontId="0" fillId="0" borderId="0" xfId="0" applyNumberFormat="1"/>
    <xf numFmtId="0" fontId="0" fillId="0" borderId="0" xfId="0" applyBorder="1" applyAlignment="1">
      <alignment vertical="top" wrapText="1"/>
    </xf>
    <xf numFmtId="0" fontId="0" fillId="0" borderId="0" xfId="0" applyAlignment="1">
      <alignment horizontal="center" vertical="center" wrapText="1"/>
    </xf>
    <xf numFmtId="0" fontId="10" fillId="0" borderId="0" xfId="0" applyFont="1" applyAlignment="1">
      <alignment horizontal="left" wrapText="1"/>
    </xf>
    <xf numFmtId="0" fontId="14" fillId="0" borderId="0" xfId="0" applyNumberFormat="1" applyFont="1" applyAlignment="1">
      <alignment horizontal="left" wrapText="1"/>
    </xf>
    <xf numFmtId="0" fontId="0" fillId="0" borderId="0" xfId="0" applyAlignment="1">
      <alignment horizontal="center" vertical="center"/>
    </xf>
    <xf numFmtId="0" fontId="0" fillId="0" borderId="0" xfId="0" applyAlignment="1">
      <alignment horizontal="left" vertical="top" wrapText="1"/>
    </xf>
    <xf numFmtId="0" fontId="13" fillId="0" borderId="0" xfId="0" applyFont="1" applyAlignment="1">
      <alignment wrapText="1"/>
    </xf>
    <xf numFmtId="0" fontId="10" fillId="0" borderId="0" xfId="0" applyFont="1" applyAlignment="1">
      <alignment wrapText="1"/>
    </xf>
    <xf numFmtId="0" fontId="14" fillId="0" borderId="0" xfId="0" applyNumberFormat="1" applyFont="1" applyAlignment="1">
      <alignment wrapText="1"/>
    </xf>
    <xf numFmtId="0" fontId="14" fillId="0" borderId="0" xfId="0" applyFont="1"/>
    <xf numFmtId="0" fontId="0" fillId="0" borderId="0" xfId="0" applyBorder="1" applyAlignment="1">
      <alignment wrapText="1"/>
    </xf>
    <xf numFmtId="0" fontId="0" fillId="0" borderId="0" xfId="0" applyBorder="1" applyAlignment="1">
      <alignment horizontal="center" vertical="center"/>
    </xf>
    <xf numFmtId="0" fontId="1" fillId="0" borderId="0" xfId="0" applyFont="1" applyFill="1" applyBorder="1" applyAlignment="1">
      <alignment horizontal="center" vertical="center" wrapText="1"/>
    </xf>
    <xf numFmtId="0" fontId="6" fillId="0" borderId="0" xfId="0" applyFont="1" applyAlignment="1"/>
    <xf numFmtId="6" fontId="0" fillId="0" borderId="0" xfId="0" applyNumberFormat="1" applyAlignment="1">
      <alignment horizontal="center" vertical="center"/>
    </xf>
    <xf numFmtId="165" fontId="0" fillId="0" borderId="0" xfId="0" applyNumberFormat="1" applyAlignment="1">
      <alignment horizontal="center" vertical="center"/>
    </xf>
    <xf numFmtId="0" fontId="10" fillId="0" borderId="0" xfId="0" applyFont="1" applyBorder="1"/>
    <xf numFmtId="0" fontId="1" fillId="0" borderId="0" xfId="0" applyFont="1" applyFill="1" applyBorder="1" applyAlignment="1">
      <alignment vertical="center" wrapText="1"/>
    </xf>
    <xf numFmtId="10" fontId="1" fillId="0" borderId="0" xfId="0" applyNumberFormat="1" applyFont="1" applyFill="1" applyBorder="1" applyAlignment="1">
      <alignment vertical="center" wrapText="1"/>
    </xf>
    <xf numFmtId="165" fontId="0" fillId="0" borderId="0" xfId="0" applyNumberFormat="1" applyBorder="1" applyAlignment="1">
      <alignment horizontal="center" vertical="center"/>
    </xf>
    <xf numFmtId="0" fontId="0" fillId="0" borderId="0" xfId="0" applyBorder="1"/>
    <xf numFmtId="0" fontId="12" fillId="0" borderId="0" xfId="0" applyFont="1"/>
    <xf numFmtId="0" fontId="0" fillId="0" borderId="0" xfId="0" applyAlignment="1">
      <alignment vertical="center" wrapText="1"/>
    </xf>
    <xf numFmtId="0" fontId="2" fillId="0" borderId="26" xfId="0" applyFont="1" applyBorder="1"/>
    <xf numFmtId="0" fontId="0" fillId="0" borderId="27" xfId="0" applyBorder="1"/>
    <xf numFmtId="0" fontId="0" fillId="0" borderId="28" xfId="0" applyBorder="1"/>
    <xf numFmtId="0" fontId="2" fillId="0" borderId="29" xfId="0" applyFont="1" applyBorder="1" applyAlignment="1">
      <alignment horizontal="left" vertical="center" wrapText="1"/>
    </xf>
    <xf numFmtId="0" fontId="4" fillId="0" borderId="0" xfId="0" applyFont="1" applyAlignment="1">
      <alignment horizontal="center"/>
    </xf>
    <xf numFmtId="0" fontId="0" fillId="0" borderId="24" xfId="0" applyBorder="1" applyAlignment="1">
      <alignment wrapText="1"/>
    </xf>
    <xf numFmtId="0" fontId="0" fillId="0" borderId="25" xfId="0" applyBorder="1" applyAlignment="1">
      <alignment wrapText="1"/>
    </xf>
    <xf numFmtId="0" fontId="0" fillId="0" borderId="1" xfId="0" applyBorder="1" applyAlignment="1">
      <alignment horizontal="center" vertical="top" wrapText="1"/>
    </xf>
    <xf numFmtId="0" fontId="6" fillId="0" borderId="0" xfId="0" applyFont="1" applyAlignment="1">
      <alignment horizontal="center" vertical="top"/>
    </xf>
    <xf numFmtId="0" fontId="0" fillId="0" borderId="0" xfId="0" applyAlignment="1">
      <alignment horizontal="center" vertical="top"/>
    </xf>
    <xf numFmtId="0" fontId="17" fillId="0" borderId="0" xfId="0" applyFont="1" applyAlignment="1">
      <alignment horizontal="center" vertical="top"/>
    </xf>
    <xf numFmtId="0" fontId="17" fillId="0" borderId="0" xfId="0" applyFont="1" applyAlignment="1">
      <alignment horizontal="center" vertical="top" wrapText="1"/>
    </xf>
    <xf numFmtId="0" fontId="0" fillId="0" borderId="24" xfId="0" applyBorder="1" applyAlignment="1">
      <alignment horizontal="center" vertical="top"/>
    </xf>
    <xf numFmtId="2" fontId="0" fillId="0" borderId="24" xfId="0" applyNumberFormat="1" applyBorder="1" applyAlignment="1">
      <alignment horizontal="center" vertical="top"/>
    </xf>
    <xf numFmtId="0" fontId="2" fillId="2" borderId="30" xfId="0" applyFont="1" applyFill="1" applyBorder="1" applyAlignment="1">
      <alignment horizontal="center" vertical="top" wrapText="1"/>
    </xf>
    <xf numFmtId="0" fontId="2" fillId="0" borderId="0" xfId="0" applyFont="1" applyAlignment="1">
      <alignment wrapText="1"/>
    </xf>
    <xf numFmtId="0" fontId="0" fillId="0" borderId="0" xfId="0" applyBorder="1" applyAlignment="1">
      <alignment horizontal="left" wrapText="1" indent="1"/>
    </xf>
    <xf numFmtId="0" fontId="0" fillId="0" borderId="22" xfId="0" applyBorder="1" applyAlignment="1">
      <alignment horizontal="left" wrapText="1" indent="1"/>
    </xf>
    <xf numFmtId="0" fontId="0" fillId="0" borderId="21" xfId="0" applyBorder="1" applyAlignment="1">
      <alignment horizontal="left" wrapText="1" indent="1"/>
    </xf>
    <xf numFmtId="0" fontId="0" fillId="0" borderId="22" xfId="0" applyBorder="1" applyAlignment="1">
      <alignment wrapText="1"/>
    </xf>
    <xf numFmtId="0" fontId="0" fillId="0" borderId="23" xfId="0" applyBorder="1" applyAlignment="1">
      <alignment horizontal="left" wrapText="1" indent="1"/>
    </xf>
    <xf numFmtId="0" fontId="0" fillId="0" borderId="0" xfId="0"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12" fillId="0" borderId="21" xfId="0" applyFont="1" applyBorder="1" applyAlignment="1">
      <alignment horizontal="left" wrapText="1"/>
    </xf>
    <xf numFmtId="0" fontId="11" fillId="0" borderId="21" xfId="0" applyFont="1" applyBorder="1" applyAlignment="1">
      <alignment horizontal="left" wrapText="1"/>
    </xf>
    <xf numFmtId="0" fontId="0" fillId="0" borderId="21" xfId="0" applyBorder="1" applyAlignment="1">
      <alignment horizontal="left" wrapText="1"/>
    </xf>
    <xf numFmtId="0" fontId="18" fillId="0" borderId="0" xfId="0" applyFont="1"/>
    <xf numFmtId="0" fontId="19" fillId="0" borderId="0" xfId="0" applyFont="1"/>
    <xf numFmtId="0" fontId="19" fillId="0" borderId="0" xfId="0" applyFont="1" applyBorder="1"/>
    <xf numFmtId="0" fontId="19" fillId="0" borderId="0" xfId="0" applyFont="1" applyAlignment="1">
      <alignment horizontal="left"/>
    </xf>
    <xf numFmtId="0" fontId="0" fillId="0" borderId="0" xfId="0" quotePrefix="1"/>
    <xf numFmtId="164" fontId="0" fillId="0" borderId="0" xfId="0" applyNumberFormat="1" applyAlignment="1">
      <alignment horizontal="right" vertical="top" wrapText="1"/>
    </xf>
    <xf numFmtId="3" fontId="0" fillId="0" borderId="0" xfId="0" applyNumberFormat="1" applyAlignment="1">
      <alignment horizontal="right" vertical="top" wrapText="1"/>
    </xf>
    <xf numFmtId="6" fontId="0" fillId="0" borderId="0" xfId="0" applyNumberFormat="1" applyAlignment="1">
      <alignment horizontal="right" vertical="top" wrapText="1"/>
    </xf>
    <xf numFmtId="10" fontId="0" fillId="0" borderId="0" xfId="0" applyNumberFormat="1" applyAlignment="1">
      <alignment horizontal="center"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0" xfId="0" applyAlignment="1">
      <alignment horizontal="center" wrapText="1"/>
    </xf>
    <xf numFmtId="0" fontId="9" fillId="0" borderId="0" xfId="0" applyFont="1" applyBorder="1" applyAlignment="1">
      <alignment horizontal="left" wrapText="1"/>
    </xf>
    <xf numFmtId="0" fontId="22" fillId="0" borderId="0" xfId="0" applyFont="1"/>
    <xf numFmtId="0" fontId="0" fillId="0" borderId="0" xfId="0" applyAlignment="1">
      <alignment horizontal="right"/>
    </xf>
    <xf numFmtId="0" fontId="22" fillId="0" borderId="0" xfId="0" applyNumberFormat="1" applyFont="1" applyAlignment="1">
      <alignment wrapText="1"/>
    </xf>
    <xf numFmtId="0" fontId="12" fillId="0" borderId="0" xfId="0" applyFont="1" applyAlignment="1">
      <alignment wrapText="1"/>
    </xf>
    <xf numFmtId="0" fontId="21" fillId="0" borderId="0" xfId="0" applyFont="1" applyAlignment="1">
      <alignment horizontal="center" wrapText="1"/>
    </xf>
    <xf numFmtId="0" fontId="14" fillId="0" borderId="0" xfId="0" applyFont="1" applyAlignment="1">
      <alignment horizontal="left" wrapText="1"/>
    </xf>
    <xf numFmtId="0" fontId="0" fillId="0" borderId="34" xfId="0" applyBorder="1"/>
    <xf numFmtId="0" fontId="0" fillId="0" borderId="34" xfId="0" applyBorder="1" applyAlignment="1">
      <alignment horizontal="center" vertical="center"/>
    </xf>
    <xf numFmtId="0" fontId="0" fillId="0" borderId="34" xfId="0" applyBorder="1" applyAlignment="1">
      <alignment wrapText="1"/>
    </xf>
    <xf numFmtId="0" fontId="0" fillId="0" borderId="0" xfId="0" applyBorder="1" applyAlignment="1">
      <alignment horizontal="center" wrapText="1"/>
    </xf>
    <xf numFmtId="0" fontId="0" fillId="0" borderId="34" xfId="0" applyBorder="1" applyAlignment="1">
      <alignment horizontal="center" wrapText="1"/>
    </xf>
    <xf numFmtId="0" fontId="24" fillId="0" borderId="0" xfId="0" applyFont="1"/>
    <xf numFmtId="0" fontId="24" fillId="0" borderId="0" xfId="0" applyFont="1" applyBorder="1"/>
    <xf numFmtId="0" fontId="24" fillId="0" borderId="0" xfId="0" applyFont="1" applyAlignment="1">
      <alignment horizontal="left" wrapText="1"/>
    </xf>
    <xf numFmtId="0" fontId="0" fillId="0" borderId="0" xfId="0" applyBorder="1" applyAlignment="1">
      <alignment vertical="center"/>
    </xf>
    <xf numFmtId="0" fontId="13" fillId="0" borderId="0" xfId="0" applyFont="1" applyAlignment="1">
      <alignment horizontal="center" wrapText="1"/>
    </xf>
    <xf numFmtId="0" fontId="0" fillId="0" borderId="35" xfId="0" applyBorder="1" applyAlignment="1">
      <alignment horizontal="center" vertical="center"/>
    </xf>
    <xf numFmtId="0" fontId="0" fillId="0" borderId="35" xfId="0" applyBorder="1"/>
    <xf numFmtId="0" fontId="0" fillId="0" borderId="35" xfId="0" applyBorder="1" applyAlignment="1">
      <alignment horizontal="left" vertical="top" wrapText="1"/>
    </xf>
    <xf numFmtId="0" fontId="1" fillId="0" borderId="0" xfId="0" applyFont="1" applyAlignment="1">
      <alignment horizontal="left" wrapText="1"/>
    </xf>
    <xf numFmtId="0" fontId="26" fillId="0" borderId="0" xfId="0" applyFont="1" applyAlignment="1">
      <alignment horizontal="center" wrapText="1"/>
    </xf>
    <xf numFmtId="167" fontId="0" fillId="0" borderId="0" xfId="0" applyNumberFormat="1"/>
    <xf numFmtId="0" fontId="1" fillId="0" borderId="36" xfId="0" applyFont="1" applyBorder="1" applyAlignment="1">
      <alignment vertical="top" wrapText="1"/>
    </xf>
    <xf numFmtId="0" fontId="6" fillId="0" borderId="37" xfId="0" applyFont="1" applyFill="1" applyBorder="1" applyAlignment="1">
      <alignment horizontal="center" vertical="center"/>
    </xf>
    <xf numFmtId="0" fontId="28" fillId="0" borderId="36" xfId="0" applyFont="1" applyBorder="1" applyAlignment="1">
      <alignment vertical="top" wrapText="1"/>
    </xf>
    <xf numFmtId="0" fontId="6" fillId="0" borderId="36" xfId="0" applyFont="1" applyFill="1" applyBorder="1" applyAlignment="1">
      <alignment horizontal="center" vertical="center"/>
    </xf>
    <xf numFmtId="164" fontId="0" fillId="0" borderId="0" xfId="0" applyNumberFormat="1" applyAlignment="1">
      <alignment horizontal="center" vertical="center" wrapText="1"/>
    </xf>
    <xf numFmtId="0" fontId="29" fillId="0" borderId="0" xfId="0" applyFont="1" applyAlignment="1">
      <alignment horizontal="left" wrapText="1"/>
    </xf>
    <xf numFmtId="0" fontId="1" fillId="0" borderId="0" xfId="0" applyFont="1" applyAlignment="1">
      <alignment horizontal="center" vertical="top" wrapText="1"/>
    </xf>
    <xf numFmtId="0" fontId="1" fillId="0" borderId="0" xfId="0" applyFont="1" applyAlignment="1">
      <alignment vertical="top" wrapText="1"/>
    </xf>
    <xf numFmtId="0" fontId="22" fillId="0" borderId="0" xfId="0" applyFont="1" applyAlignment="1">
      <alignment wrapText="1"/>
    </xf>
    <xf numFmtId="0" fontId="30" fillId="0" borderId="36" xfId="0" applyFont="1" applyBorder="1" applyAlignment="1">
      <alignment vertical="top" wrapText="1"/>
    </xf>
    <xf numFmtId="167" fontId="0" fillId="0" borderId="0" xfId="0" applyNumberFormat="1" applyBorder="1"/>
    <xf numFmtId="0" fontId="5" fillId="0" borderId="38" xfId="0" applyFont="1" applyFill="1" applyBorder="1" applyAlignment="1">
      <alignment vertical="top" wrapText="1"/>
    </xf>
    <xf numFmtId="0" fontId="1" fillId="0" borderId="0" xfId="0" applyFont="1" applyFill="1"/>
    <xf numFmtId="0" fontId="30" fillId="0" borderId="36" xfId="0" applyFont="1" applyBorder="1" applyAlignment="1">
      <alignment horizontal="center" vertical="center" wrapText="1"/>
    </xf>
    <xf numFmtId="166" fontId="0" fillId="0" borderId="5" xfId="0" applyNumberFormat="1" applyBorder="1" applyAlignment="1">
      <alignment horizontal="center" vertical="center" wrapText="1"/>
    </xf>
    <xf numFmtId="164" fontId="0" fillId="0" borderId="5" xfId="0" applyNumberFormat="1" applyBorder="1" applyAlignment="1">
      <alignment horizontal="center" vertical="center" wrapText="1"/>
    </xf>
    <xf numFmtId="3" fontId="0" fillId="0" borderId="5" xfId="0" applyNumberFormat="1" applyBorder="1" applyAlignment="1">
      <alignment horizontal="center" vertical="center" wrapText="1"/>
    </xf>
    <xf numFmtId="164" fontId="0" fillId="0" borderId="0" xfId="0" applyNumberFormat="1" applyAlignment="1">
      <alignment horizontal="right"/>
    </xf>
    <xf numFmtId="0" fontId="27" fillId="0" borderId="0" xfId="0" applyFont="1" applyAlignment="1">
      <alignment wrapText="1"/>
    </xf>
    <xf numFmtId="0" fontId="32" fillId="0" borderId="0" xfId="0" applyFont="1"/>
    <xf numFmtId="0" fontId="33" fillId="0" borderId="0" xfId="0" applyFont="1" applyAlignment="1">
      <alignment horizontal="center"/>
    </xf>
    <xf numFmtId="0" fontId="33" fillId="0" borderId="0" xfId="0" applyFont="1" applyAlignment="1"/>
    <xf numFmtId="0" fontId="5" fillId="0" borderId="0" xfId="0" applyFont="1" applyAlignment="1">
      <alignment vertical="top" wrapText="1"/>
    </xf>
    <xf numFmtId="6" fontId="14" fillId="0" borderId="5" xfId="0" applyNumberFormat="1" applyFont="1" applyBorder="1" applyAlignment="1">
      <alignment horizontal="center" vertical="center" wrapText="1"/>
    </xf>
    <xf numFmtId="0" fontId="23" fillId="0" borderId="0" xfId="0" applyFont="1" applyAlignment="1">
      <alignment horizontal="left" wrapText="1"/>
    </xf>
    <xf numFmtId="0" fontId="35" fillId="0" borderId="0" xfId="0" applyFont="1" applyAlignment="1"/>
    <xf numFmtId="0" fontId="23" fillId="0" borderId="0" xfId="0" applyFont="1" applyAlignment="1">
      <alignment horizontal="left"/>
    </xf>
    <xf numFmtId="0" fontId="23" fillId="0" borderId="0" xfId="0" applyFont="1"/>
    <xf numFmtId="10" fontId="23" fillId="0" borderId="0" xfId="0" applyNumberFormat="1" applyFont="1"/>
    <xf numFmtId="0" fontId="23" fillId="0" borderId="0" xfId="0" applyFont="1" applyAlignment="1">
      <alignment wrapText="1"/>
    </xf>
    <xf numFmtId="0" fontId="2" fillId="0" borderId="39" xfId="0" applyFont="1" applyBorder="1"/>
    <xf numFmtId="0" fontId="2" fillId="0" borderId="0" xfId="0" applyFont="1" applyAlignment="1">
      <alignment horizontal="center"/>
    </xf>
    <xf numFmtId="165" fontId="13" fillId="0" borderId="0" xfId="0" applyNumberFormat="1" applyFont="1" applyAlignment="1">
      <alignment horizontal="center" vertical="center" wrapText="1"/>
    </xf>
    <xf numFmtId="0" fontId="0" fillId="0" borderId="0" xfId="0" applyAlignment="1">
      <alignment vertical="top" wrapText="1"/>
    </xf>
    <xf numFmtId="17" fontId="37" fillId="0" borderId="0" xfId="0" quotePrefix="1" applyNumberFormat="1" applyFont="1"/>
    <xf numFmtId="0" fontId="0" fillId="0" borderId="0" xfId="0" applyAlignment="1">
      <alignment horizontal="center"/>
    </xf>
    <xf numFmtId="0" fontId="5"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4" fillId="0" borderId="0" xfId="0" applyFont="1" applyBorder="1" applyAlignment="1">
      <alignment horizontal="left" wrapText="1"/>
    </xf>
    <xf numFmtId="0" fontId="0" fillId="0" borderId="0" xfId="0" applyAlignment="1">
      <alignment horizontal="center" vertical="center"/>
    </xf>
    <xf numFmtId="0" fontId="13" fillId="0" borderId="0" xfId="0" applyFont="1" applyBorder="1" applyAlignment="1">
      <alignment horizontal="left" wrapText="1"/>
    </xf>
    <xf numFmtId="0" fontId="1" fillId="0" borderId="0" xfId="0" applyFont="1" applyAlignment="1">
      <alignment horizontal="left" wrapText="1"/>
    </xf>
    <xf numFmtId="0" fontId="2" fillId="0" borderId="0" xfId="0" applyFont="1"/>
    <xf numFmtId="0" fontId="38" fillId="0" borderId="0" xfId="0" applyFont="1" applyBorder="1" applyAlignment="1">
      <alignment horizontal="left" wrapText="1"/>
    </xf>
    <xf numFmtId="0" fontId="1" fillId="0" borderId="0" xfId="0" applyFont="1" applyAlignment="1">
      <alignment vertical="center" wrapText="1"/>
    </xf>
    <xf numFmtId="0" fontId="17" fillId="0" borderId="0" xfId="0" applyFont="1"/>
    <xf numFmtId="0" fontId="1" fillId="0" borderId="0" xfId="0" applyFont="1"/>
    <xf numFmtId="0" fontId="36" fillId="0" borderId="0" xfId="0" applyFont="1" applyBorder="1" applyAlignment="1">
      <alignment wrapText="1"/>
    </xf>
    <xf numFmtId="0" fontId="22" fillId="0" borderId="0" xfId="0" applyFont="1" applyBorder="1" applyAlignment="1">
      <alignment wrapText="1"/>
    </xf>
    <xf numFmtId="0" fontId="37" fillId="0" borderId="0" xfId="0" applyFont="1"/>
    <xf numFmtId="0" fontId="41" fillId="0" borderId="0" xfId="0" applyFont="1"/>
    <xf numFmtId="0" fontId="41" fillId="0" borderId="0" xfId="0" applyFont="1" applyAlignment="1">
      <alignment horizontal="center" vertical="center"/>
    </xf>
    <xf numFmtId="0" fontId="42" fillId="0" borderId="0" xfId="0" applyFont="1" applyAlignment="1">
      <alignment horizontal="center" vertical="center"/>
    </xf>
    <xf numFmtId="0" fontId="44" fillId="0" borderId="0" xfId="0" applyFont="1"/>
    <xf numFmtId="0" fontId="8" fillId="0" borderId="0" xfId="1" applyAlignment="1" applyProtection="1">
      <alignment vertical="top" wrapText="1"/>
    </xf>
    <xf numFmtId="0" fontId="38" fillId="0" borderId="0" xfId="0" applyFont="1"/>
    <xf numFmtId="0" fontId="1" fillId="0" borderId="0" xfId="0" applyFont="1" applyAlignment="1">
      <alignment wrapText="1"/>
    </xf>
    <xf numFmtId="0" fontId="13" fillId="0" borderId="0" xfId="0" applyFont="1"/>
    <xf numFmtId="0" fontId="13" fillId="0" borderId="21" xfId="0" applyFont="1" applyBorder="1" applyAlignment="1">
      <alignment horizontal="left" vertical="center" wrapText="1"/>
    </xf>
    <xf numFmtId="0" fontId="1" fillId="0" borderId="0" xfId="0" applyFont="1" applyAlignment="1">
      <alignment horizontal="left" vertical="top" wrapText="1"/>
    </xf>
    <xf numFmtId="0" fontId="0" fillId="0" borderId="0" xfId="0" applyAlignment="1">
      <alignment horizontal="left" wrapText="1"/>
    </xf>
    <xf numFmtId="0" fontId="1" fillId="0" borderId="0" xfId="0" applyFont="1" applyAlignment="1">
      <alignment horizontal="center" wrapText="1"/>
    </xf>
    <xf numFmtId="0" fontId="0" fillId="0" borderId="0" xfId="0" applyAlignment="1">
      <alignment wrapText="1"/>
    </xf>
    <xf numFmtId="0" fontId="1" fillId="0" borderId="0" xfId="0" applyFont="1" applyAlignment="1">
      <alignment horizontal="left" wrapText="1"/>
    </xf>
    <xf numFmtId="0" fontId="46" fillId="0" borderId="0" xfId="0" applyFont="1" applyAlignment="1">
      <alignment horizontal="center" wrapText="1"/>
    </xf>
    <xf numFmtId="0" fontId="47" fillId="0" borderId="0" xfId="0" applyFont="1" applyAlignment="1">
      <alignment vertical="center"/>
    </xf>
    <xf numFmtId="0" fontId="49" fillId="0" borderId="0" xfId="0" applyFont="1"/>
    <xf numFmtId="0" fontId="46" fillId="0" borderId="0" xfId="0" applyFont="1" applyAlignment="1">
      <alignment horizontal="left" vertical="center" wrapText="1"/>
    </xf>
    <xf numFmtId="0" fontId="16" fillId="0" borderId="0" xfId="0" applyFont="1" applyAlignment="1">
      <alignment horizontal="center"/>
    </xf>
    <xf numFmtId="0" fontId="0" fillId="0" borderId="0" xfId="0" applyAlignment="1">
      <alignment wrapText="1"/>
    </xf>
    <xf numFmtId="6" fontId="0" fillId="0" borderId="0" xfId="0" applyNumberFormat="1" applyAlignment="1">
      <alignment horizontal="center"/>
    </xf>
    <xf numFmtId="0" fontId="46" fillId="0" borderId="0" xfId="0" applyFont="1" applyAlignment="1">
      <alignment horizontal="left" wrapText="1"/>
    </xf>
    <xf numFmtId="0" fontId="50" fillId="0" borderId="0" xfId="0" applyFont="1" applyAlignment="1">
      <alignment horizontal="left"/>
    </xf>
    <xf numFmtId="0" fontId="0" fillId="0" borderId="0" xfId="0" applyAlignment="1">
      <alignment horizontal="left" wrapText="1"/>
    </xf>
    <xf numFmtId="0" fontId="53" fillId="0" borderId="0" xfId="0" applyFont="1"/>
    <xf numFmtId="0" fontId="54" fillId="0" borderId="0" xfId="0" applyFont="1" applyAlignment="1">
      <alignment vertical="center" wrapText="1"/>
    </xf>
    <xf numFmtId="0" fontId="57" fillId="0" borderId="50" xfId="0" applyFont="1" applyBorder="1" applyAlignment="1">
      <alignment horizontal="center" vertical="center"/>
    </xf>
    <xf numFmtId="0" fontId="57" fillId="0" borderId="49" xfId="0" applyFont="1" applyBorder="1" applyAlignment="1">
      <alignment horizontal="center" vertical="center"/>
    </xf>
    <xf numFmtId="0" fontId="57" fillId="0" borderId="49" xfId="0" applyFont="1" applyBorder="1" applyAlignment="1">
      <alignment horizontal="center" vertical="center" wrapText="1"/>
    </xf>
    <xf numFmtId="0" fontId="58" fillId="0" borderId="50" xfId="0" applyFont="1" applyBorder="1" applyAlignment="1">
      <alignment horizontal="center" vertical="center"/>
    </xf>
    <xf numFmtId="0" fontId="58" fillId="0" borderId="49" xfId="0" applyFont="1" applyBorder="1" applyAlignment="1">
      <alignment vertical="center" wrapText="1"/>
    </xf>
    <xf numFmtId="0" fontId="58" fillId="0" borderId="49" xfId="0" applyFont="1" applyBorder="1" applyAlignment="1">
      <alignment horizontal="center" vertical="center" wrapText="1"/>
    </xf>
    <xf numFmtId="0" fontId="56" fillId="0" borderId="0" xfId="0" applyFont="1" applyAlignment="1">
      <alignment vertical="center" wrapText="1"/>
    </xf>
    <xf numFmtId="0" fontId="57" fillId="0" borderId="26" xfId="0" applyFont="1" applyBorder="1" applyAlignment="1">
      <alignment vertical="center" wrapText="1"/>
    </xf>
    <xf numFmtId="0" fontId="58" fillId="0" borderId="26" xfId="0" applyFont="1" applyBorder="1" applyAlignment="1">
      <alignment vertical="center" wrapText="1"/>
    </xf>
    <xf numFmtId="0" fontId="57" fillId="0" borderId="39" xfId="0" applyFont="1" applyBorder="1" applyAlignment="1">
      <alignment vertical="center" wrapText="1"/>
    </xf>
    <xf numFmtId="0" fontId="58" fillId="0" borderId="39" xfId="0" applyFont="1" applyBorder="1" applyAlignment="1">
      <alignment vertical="center" wrapText="1"/>
    </xf>
    <xf numFmtId="0" fontId="59" fillId="3" borderId="51" xfId="0" applyFont="1" applyFill="1" applyBorder="1" applyAlignment="1">
      <alignment horizontal="center" vertical="center" wrapText="1"/>
    </xf>
    <xf numFmtId="0" fontId="59" fillId="3" borderId="51" xfId="0" applyNumberFormat="1" applyFont="1" applyFill="1" applyBorder="1" applyAlignment="1">
      <alignment horizontal="center" vertical="center" wrapText="1"/>
    </xf>
    <xf numFmtId="0" fontId="59" fillId="3" borderId="45" xfId="0" applyNumberFormat="1" applyFont="1" applyFill="1" applyBorder="1" applyAlignment="1">
      <alignment horizontal="center" vertical="center" wrapText="1"/>
    </xf>
    <xf numFmtId="2" fontId="59" fillId="4" borderId="45" xfId="0" applyNumberFormat="1" applyFont="1" applyFill="1" applyBorder="1" applyAlignment="1">
      <alignment horizontal="center" vertical="center" wrapText="1"/>
    </xf>
    <xf numFmtId="0" fontId="59" fillId="4" borderId="45" xfId="0" applyFont="1" applyFill="1" applyBorder="1" applyAlignment="1">
      <alignment horizontal="center" vertical="center" wrapText="1"/>
    </xf>
    <xf numFmtId="0" fontId="59" fillId="5" borderId="45" xfId="0" applyFont="1" applyFill="1" applyBorder="1" applyAlignment="1">
      <alignment horizontal="center" vertical="center" wrapText="1"/>
    </xf>
    <xf numFmtId="0" fontId="59" fillId="3" borderId="45" xfId="0" applyFont="1" applyFill="1" applyBorder="1" applyAlignment="1">
      <alignment horizontal="center" vertical="center" wrapText="1"/>
    </xf>
    <xf numFmtId="166" fontId="59" fillId="3" borderId="45" xfId="0" applyNumberFormat="1" applyFont="1" applyFill="1" applyBorder="1" applyAlignment="1">
      <alignment horizontal="center" vertical="center" wrapText="1"/>
    </xf>
    <xf numFmtId="0" fontId="59" fillId="6" borderId="45" xfId="0" applyFont="1" applyFill="1" applyBorder="1" applyAlignment="1">
      <alignment horizontal="center" vertical="center" wrapText="1"/>
    </xf>
    <xf numFmtId="0" fontId="60" fillId="0" borderId="39" xfId="0" applyFont="1" applyFill="1" applyBorder="1" applyAlignment="1">
      <alignment horizontal="center" vertical="center" wrapText="1"/>
    </xf>
    <xf numFmtId="0" fontId="0" fillId="0" borderId="39" xfId="0" applyBorder="1"/>
    <xf numFmtId="0" fontId="0" fillId="0" borderId="39" xfId="0" applyNumberFormat="1" applyFill="1" applyBorder="1" applyAlignment="1">
      <alignment horizontal="center" vertical="center" wrapText="1"/>
    </xf>
    <xf numFmtId="3" fontId="0" fillId="0" borderId="39" xfId="0" applyNumberFormat="1" applyFont="1" applyFill="1" applyBorder="1" applyAlignment="1">
      <alignment horizontal="center" vertical="center"/>
    </xf>
    <xf numFmtId="166" fontId="0" fillId="0" borderId="39" xfId="0" applyNumberFormat="1" applyFont="1" applyFill="1" applyBorder="1" applyAlignment="1">
      <alignment horizontal="center" vertical="center"/>
    </xf>
    <xf numFmtId="2" fontId="0" fillId="0" borderId="39" xfId="0" applyNumberFormat="1" applyFill="1" applyBorder="1" applyAlignment="1">
      <alignment horizontal="center" vertical="center" wrapText="1"/>
    </xf>
    <xf numFmtId="164" fontId="61" fillId="0" borderId="39" xfId="0" applyNumberFormat="1" applyFont="1" applyBorder="1" applyAlignment="1">
      <alignment horizontal="center" vertical="center" wrapText="1"/>
    </xf>
    <xf numFmtId="166" fontId="0" fillId="0" borderId="39" xfId="0" applyNumberFormat="1" applyBorder="1"/>
    <xf numFmtId="10" fontId="0" fillId="0" borderId="39" xfId="0" applyNumberFormat="1" applyBorder="1"/>
    <xf numFmtId="0" fontId="59" fillId="6" borderId="39" xfId="0" applyFont="1" applyFill="1" applyBorder="1" applyAlignment="1">
      <alignment horizontal="center" vertical="center" wrapText="1"/>
    </xf>
    <xf numFmtId="0" fontId="6" fillId="0" borderId="35" xfId="0" applyFont="1" applyBorder="1" applyAlignment="1">
      <alignment horizontal="center" vertical="center" wrapText="1"/>
    </xf>
    <xf numFmtId="0" fontId="0" fillId="0" borderId="35" xfId="0" applyBorder="1" applyAlignment="1">
      <alignment vertical="top" wrapText="1"/>
    </xf>
    <xf numFmtId="0" fontId="10" fillId="0" borderId="35" xfId="0" applyFont="1" applyBorder="1" applyAlignment="1">
      <alignment horizontal="center" vertical="center"/>
    </xf>
    <xf numFmtId="0" fontId="10" fillId="0" borderId="35" xfId="0" applyFont="1" applyBorder="1"/>
    <xf numFmtId="0" fontId="1" fillId="0" borderId="0" xfId="0" applyFont="1" applyBorder="1" applyAlignment="1">
      <alignment wrapText="1"/>
    </xf>
    <xf numFmtId="0" fontId="51" fillId="0" borderId="0" xfId="0" applyFont="1" applyAlignment="1">
      <alignment horizontal="center"/>
    </xf>
    <xf numFmtId="0" fontId="1" fillId="0" borderId="0" xfId="0" applyFont="1" applyAlignment="1">
      <alignment horizontal="left" wrapText="1"/>
    </xf>
    <xf numFmtId="0" fontId="0" fillId="0" borderId="0" xfId="0" applyAlignment="1">
      <alignment horizontal="left" wrapText="1"/>
    </xf>
    <xf numFmtId="0" fontId="40" fillId="0" borderId="18" xfId="0" applyFont="1" applyBorder="1" applyAlignment="1">
      <alignment horizontal="left" wrapText="1"/>
    </xf>
    <xf numFmtId="0" fontId="40" fillId="0" borderId="19" xfId="0" applyFont="1" applyBorder="1" applyAlignment="1">
      <alignment horizontal="left" wrapText="1"/>
    </xf>
    <xf numFmtId="0" fontId="40" fillId="0" borderId="20" xfId="0" applyFont="1" applyBorder="1" applyAlignment="1">
      <alignment horizontal="left" wrapText="1"/>
    </xf>
    <xf numFmtId="0" fontId="40" fillId="0" borderId="23" xfId="0" applyFont="1" applyBorder="1" applyAlignment="1">
      <alignment horizontal="left" wrapText="1"/>
    </xf>
    <xf numFmtId="0" fontId="40" fillId="0" borderId="24" xfId="0" applyFont="1" applyBorder="1" applyAlignment="1">
      <alignment horizontal="left" wrapText="1"/>
    </xf>
    <xf numFmtId="0" fontId="40" fillId="0" borderId="25" xfId="0" applyFont="1" applyBorder="1" applyAlignment="1">
      <alignment horizontal="left" wrapText="1"/>
    </xf>
    <xf numFmtId="0" fontId="38" fillId="0" borderId="0" xfId="0" applyFont="1" applyBorder="1" applyAlignment="1">
      <alignment horizontal="left" wrapText="1"/>
    </xf>
    <xf numFmtId="0" fontId="16" fillId="0" borderId="0" xfId="0" applyFont="1" applyAlignment="1">
      <alignment horizontal="center"/>
    </xf>
    <xf numFmtId="0" fontId="0" fillId="0" borderId="0" xfId="0" applyAlignment="1">
      <alignment horizontal="left"/>
    </xf>
    <xf numFmtId="0" fontId="13" fillId="0" borderId="0" xfId="0" applyFont="1" applyAlignment="1">
      <alignment horizontal="left" wrapText="1"/>
    </xf>
    <xf numFmtId="0" fontId="14" fillId="0" borderId="0" xfId="0" applyFont="1" applyAlignment="1">
      <alignment horizontal="left" wrapText="1"/>
    </xf>
    <xf numFmtId="0" fontId="1" fillId="0" borderId="0" xfId="0" applyFont="1" applyAlignment="1">
      <alignment wrapText="1"/>
    </xf>
    <xf numFmtId="0" fontId="0" fillId="0" borderId="0" xfId="0" applyAlignment="1">
      <alignment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41" fillId="0" borderId="0" xfId="0" applyFont="1" applyAlignment="1">
      <alignment horizontal="left" vertical="center"/>
    </xf>
    <xf numFmtId="0" fontId="41" fillId="0" borderId="0" xfId="0" applyFont="1" applyAlignment="1">
      <alignment horizontal="left" wrapText="1"/>
    </xf>
    <xf numFmtId="0" fontId="1" fillId="0" borderId="0" xfId="0" applyFont="1" applyAlignment="1">
      <alignment horizontal="center"/>
    </xf>
    <xf numFmtId="0" fontId="0" fillId="0" borderId="0" xfId="0" applyAlignment="1">
      <alignment horizontal="center"/>
    </xf>
    <xf numFmtId="0" fontId="33" fillId="0" borderId="0" xfId="0" applyFont="1" applyAlignment="1">
      <alignment horizontal="center"/>
    </xf>
    <xf numFmtId="0" fontId="5" fillId="0" borderId="0" xfId="0" applyFont="1" applyAlignment="1">
      <alignment horizontal="left" wrapText="1"/>
    </xf>
    <xf numFmtId="0" fontId="1" fillId="0" borderId="18" xfId="0" applyFont="1" applyBorder="1" applyAlignment="1">
      <alignment wrapText="1"/>
    </xf>
    <xf numFmtId="0" fontId="1" fillId="0" borderId="19" xfId="0" applyFont="1" applyBorder="1" applyAlignment="1">
      <alignment wrapText="1"/>
    </xf>
    <xf numFmtId="0" fontId="0" fillId="0" borderId="19" xfId="0" applyBorder="1" applyAlignment="1">
      <alignment wrapText="1"/>
    </xf>
    <xf numFmtId="0" fontId="0" fillId="0" borderId="20" xfId="0" applyBorder="1" applyAlignment="1">
      <alignment wrapText="1"/>
    </xf>
    <xf numFmtId="0" fontId="1" fillId="0" borderId="23" xfId="0" applyFont="1" applyBorder="1" applyAlignment="1">
      <alignment wrapText="1"/>
    </xf>
    <xf numFmtId="0" fontId="1" fillId="0" borderId="24" xfId="0" applyFont="1"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18" xfId="0" applyBorder="1" applyAlignment="1">
      <alignment wrapText="1"/>
    </xf>
    <xf numFmtId="0" fontId="0" fillId="0" borderId="23" xfId="0" applyBorder="1" applyAlignment="1">
      <alignment wrapText="1"/>
    </xf>
    <xf numFmtId="0" fontId="0" fillId="0" borderId="0" xfId="0" applyAlignment="1"/>
    <xf numFmtId="0" fontId="0" fillId="0" borderId="22" xfId="0"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0"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54" fillId="0" borderId="0" xfId="0" applyFont="1" applyAlignment="1">
      <alignment horizontal="left" wrapText="1"/>
    </xf>
    <xf numFmtId="0" fontId="47" fillId="0" borderId="34" xfId="0" applyFont="1" applyBorder="1" applyAlignment="1">
      <alignment vertical="center"/>
    </xf>
    <xf numFmtId="0" fontId="47" fillId="0" borderId="0" xfId="0" applyFont="1" applyBorder="1" applyAlignment="1">
      <alignment vertical="center"/>
    </xf>
    <xf numFmtId="0" fontId="23" fillId="0" borderId="0" xfId="0" applyFont="1" applyAlignment="1">
      <alignment horizontal="left" wrapText="1"/>
    </xf>
    <xf numFmtId="0" fontId="5" fillId="0" borderId="0" xfId="0" applyFont="1" applyAlignment="1">
      <alignment wrapText="1"/>
    </xf>
    <xf numFmtId="164" fontId="0" fillId="0" borderId="0" xfId="0" applyNumberFormat="1" applyAlignment="1">
      <alignment horizontal="right"/>
    </xf>
    <xf numFmtId="6" fontId="0" fillId="0" borderId="0" xfId="0" applyNumberFormat="1" applyAlignment="1">
      <alignment horizontal="center"/>
    </xf>
    <xf numFmtId="0" fontId="22" fillId="0" borderId="0" xfId="0" applyFont="1" applyAlignment="1">
      <alignment horizontal="left" wrapText="1"/>
    </xf>
    <xf numFmtId="0" fontId="36" fillId="0" borderId="0" xfId="0" applyFont="1" applyAlignment="1">
      <alignment horizontal="left" wrapText="1"/>
    </xf>
    <xf numFmtId="0" fontId="38" fillId="0" borderId="43" xfId="0" applyFont="1" applyBorder="1" applyAlignment="1">
      <alignment horizontal="left" vertical="center" wrapText="1"/>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0" fontId="38" fillId="0" borderId="46" xfId="0" applyFont="1" applyBorder="1" applyAlignment="1">
      <alignment horizontal="left" vertical="center" wrapText="1"/>
    </xf>
    <xf numFmtId="0" fontId="38" fillId="0" borderId="0" xfId="0" applyFont="1" applyBorder="1" applyAlignment="1">
      <alignment horizontal="left" vertical="center" wrapText="1"/>
    </xf>
    <xf numFmtId="0" fontId="38" fillId="0" borderId="47" xfId="0" applyFont="1" applyBorder="1" applyAlignment="1">
      <alignment horizontal="left" vertical="center" wrapText="1"/>
    </xf>
    <xf numFmtId="0" fontId="38" fillId="0" borderId="48" xfId="0" applyFont="1" applyBorder="1" applyAlignment="1">
      <alignment horizontal="left" vertical="center" wrapText="1"/>
    </xf>
    <xf numFmtId="0" fontId="38" fillId="0" borderId="34" xfId="0" applyFont="1" applyBorder="1" applyAlignment="1">
      <alignment horizontal="left" vertical="center" wrapText="1"/>
    </xf>
    <xf numFmtId="0" fontId="38" fillId="0" borderId="49" xfId="0" applyFont="1" applyBorder="1" applyAlignment="1">
      <alignment horizontal="left" vertical="center" wrapText="1"/>
    </xf>
    <xf numFmtId="0" fontId="1" fillId="0" borderId="0" xfId="0" applyFont="1" applyAlignment="1">
      <alignment horizontal="left" vertical="center"/>
    </xf>
    <xf numFmtId="0" fontId="0" fillId="0" borderId="39" xfId="0" applyBorder="1" applyAlignment="1">
      <alignment horizontal="left"/>
    </xf>
    <xf numFmtId="0" fontId="2" fillId="0" borderId="27" xfId="0" applyFont="1" applyBorder="1" applyAlignment="1">
      <alignment horizontal="left"/>
    </xf>
    <xf numFmtId="0" fontId="2" fillId="0" borderId="28" xfId="0" applyFont="1" applyBorder="1" applyAlignment="1">
      <alignment horizontal="left"/>
    </xf>
    <xf numFmtId="0" fontId="0" fillId="0" borderId="0" xfId="0" applyAlignment="1">
      <alignment horizontal="center" wrapText="1"/>
    </xf>
    <xf numFmtId="0" fontId="29" fillId="0" borderId="0" xfId="0" applyFont="1" applyAlignment="1">
      <alignment horizontal="left" wrapText="1"/>
    </xf>
    <xf numFmtId="4" fontId="2" fillId="0" borderId="0" xfId="0" applyNumberFormat="1" applyFont="1" applyAlignment="1">
      <alignment horizontal="center"/>
    </xf>
    <xf numFmtId="0" fontId="12" fillId="0" borderId="0" xfId="0" applyFont="1" applyAlignment="1">
      <alignment horizontal="left" wrapText="1"/>
    </xf>
    <xf numFmtId="0" fontId="38" fillId="0" borderId="43" xfId="0" applyFont="1" applyBorder="1" applyAlignment="1">
      <alignment horizontal="left" wrapText="1"/>
    </xf>
    <xf numFmtId="0" fontId="38" fillId="0" borderId="44" xfId="0" applyFont="1" applyBorder="1" applyAlignment="1">
      <alignment horizontal="left" wrapText="1"/>
    </xf>
    <xf numFmtId="0" fontId="38" fillId="0" borderId="45" xfId="0" applyFont="1" applyBorder="1" applyAlignment="1">
      <alignment horizontal="left" wrapText="1"/>
    </xf>
    <xf numFmtId="0" fontId="38" fillId="0" borderId="46" xfId="0" applyFont="1" applyBorder="1" applyAlignment="1">
      <alignment horizontal="left" wrapText="1"/>
    </xf>
    <xf numFmtId="0" fontId="38" fillId="0" borderId="47" xfId="0" applyFont="1" applyBorder="1" applyAlignment="1">
      <alignment horizontal="left" wrapText="1"/>
    </xf>
    <xf numFmtId="0" fontId="38" fillId="0" borderId="48" xfId="0" applyFont="1" applyBorder="1" applyAlignment="1">
      <alignment horizontal="left" wrapText="1"/>
    </xf>
    <xf numFmtId="0" fontId="38" fillId="0" borderId="34" xfId="0" applyFont="1" applyBorder="1" applyAlignment="1">
      <alignment horizontal="left" wrapText="1"/>
    </xf>
    <xf numFmtId="0" fontId="38" fillId="0" borderId="49" xfId="0" applyFont="1" applyBorder="1" applyAlignment="1">
      <alignment horizontal="left" wrapText="1"/>
    </xf>
    <xf numFmtId="0" fontId="1" fillId="0" borderId="0" xfId="0" applyFont="1" applyAlignment="1">
      <alignment horizontal="left" vertical="top" wrapText="1"/>
    </xf>
    <xf numFmtId="6" fontId="0" fillId="0" borderId="0" xfId="0" applyNumberFormat="1" applyAlignment="1">
      <alignment horizontal="center" vertical="center"/>
    </xf>
    <xf numFmtId="0" fontId="8" fillId="0" borderId="0" xfId="1" applyAlignment="1" applyProtection="1">
      <alignment wrapText="1"/>
    </xf>
    <xf numFmtId="0" fontId="0" fillId="0" borderId="0" xfId="0" applyAlignment="1">
      <alignment horizontal="center" vertical="top" wrapText="1"/>
    </xf>
    <xf numFmtId="0" fontId="0" fillId="0" borderId="0" xfId="0" applyAlignment="1">
      <alignment vertical="top" wrapText="1"/>
    </xf>
    <xf numFmtId="0" fontId="1" fillId="0" borderId="0" xfId="0" applyFont="1" applyAlignment="1">
      <alignment horizontal="center" wrapText="1"/>
    </xf>
    <xf numFmtId="0" fontId="1" fillId="0" borderId="0" xfId="0" applyFont="1" applyAlignment="1">
      <alignment horizontal="center" vertical="center" wrapText="1"/>
    </xf>
    <xf numFmtId="0" fontId="38" fillId="0" borderId="0" xfId="0" applyFont="1" applyAlignment="1">
      <alignment horizontal="left" wrapText="1"/>
    </xf>
    <xf numFmtId="0" fontId="23" fillId="0" borderId="0" xfId="0" applyFont="1" applyAlignment="1">
      <alignment horizontal="center" wrapText="1"/>
    </xf>
    <xf numFmtId="0" fontId="2" fillId="0" borderId="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31" fillId="0" borderId="0" xfId="0" applyFont="1" applyAlignment="1">
      <alignment horizontal="left" vertical="top" wrapText="1"/>
    </xf>
    <xf numFmtId="0" fontId="31" fillId="0" borderId="0" xfId="0" applyFont="1" applyBorder="1" applyAlignment="1">
      <alignment horizontal="left" vertical="top" wrapText="1"/>
    </xf>
    <xf numFmtId="0" fontId="18" fillId="0" borderId="0" xfId="0" applyFont="1" applyAlignment="1">
      <alignment horizontal="left" wrapText="1"/>
    </xf>
    <xf numFmtId="0" fontId="34" fillId="0" borderId="0" xfId="0" applyFont="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left" vertical="top" wrapText="1"/>
    </xf>
    <xf numFmtId="0" fontId="25" fillId="0" borderId="0" xfId="0" applyNumberFormat="1" applyFont="1" applyAlignment="1">
      <alignment horizontal="left" wrapText="1"/>
    </xf>
    <xf numFmtId="0" fontId="14" fillId="0" borderId="0" xfId="0" applyNumberFormat="1" applyFont="1" applyAlignment="1">
      <alignment horizontal="left" wrapText="1"/>
    </xf>
    <xf numFmtId="0" fontId="10" fillId="0" borderId="0" xfId="0" applyFont="1" applyAlignment="1">
      <alignment horizontal="left" wrapText="1"/>
    </xf>
    <xf numFmtId="0" fontId="10" fillId="0" borderId="0" xfId="0" applyFont="1" applyAlignment="1">
      <alignment horizontal="left" vertical="top" wrapText="1"/>
    </xf>
    <xf numFmtId="0" fontId="13" fillId="0" borderId="0" xfId="0" applyFont="1" applyAlignment="1">
      <alignment horizontal="center" wrapText="1"/>
    </xf>
    <xf numFmtId="0" fontId="1" fillId="0" borderId="0" xfId="1" applyFont="1" applyAlignment="1" applyProtection="1">
      <alignment horizontal="left" wrapText="1"/>
    </xf>
    <xf numFmtId="0" fontId="26" fillId="0" borderId="0" xfId="0" applyFont="1" applyAlignment="1">
      <alignment horizontal="center" wrapText="1"/>
    </xf>
    <xf numFmtId="0" fontId="13" fillId="0" borderId="0" xfId="0" applyFont="1" applyBorder="1" applyAlignment="1">
      <alignment horizontal="left" wrapText="1"/>
    </xf>
    <xf numFmtId="0" fontId="2" fillId="0" borderId="39" xfId="0" applyFont="1" applyBorder="1" applyAlignment="1">
      <alignment horizontal="center"/>
    </xf>
    <xf numFmtId="0" fontId="46" fillId="0" borderId="0" xfId="0" applyFont="1" applyAlignment="1">
      <alignment horizontal="left" vertical="center" wrapText="1"/>
    </xf>
    <xf numFmtId="0" fontId="46" fillId="0" borderId="0" xfId="0" applyFont="1" applyAlignment="1">
      <alignment horizontal="left" wrapText="1"/>
    </xf>
    <xf numFmtId="0" fontId="46" fillId="0" borderId="0" xfId="0" applyFont="1" applyAlignment="1">
      <alignment wrapText="1"/>
    </xf>
    <xf numFmtId="0" fontId="48" fillId="0" borderId="0" xfId="0" applyFont="1" applyAlignment="1">
      <alignment vertical="center" wrapText="1"/>
    </xf>
    <xf numFmtId="0" fontId="49" fillId="0" borderId="0" xfId="0" applyFont="1" applyAlignment="1">
      <alignment horizontal="left" wrapText="1"/>
    </xf>
    <xf numFmtId="0" fontId="65" fillId="0" borderId="0" xfId="0" applyFont="1" applyAlignment="1">
      <alignment horizontal="center" wrapText="1"/>
    </xf>
    <xf numFmtId="0" fontId="46" fillId="0" borderId="0" xfId="0" applyFont="1" applyAlignment="1">
      <alignment horizontal="left" vertical="top" wrapText="1"/>
    </xf>
    <xf numFmtId="0" fontId="10" fillId="0" borderId="0" xfId="0" applyFont="1" applyAlignment="1">
      <alignment horizontal="center"/>
    </xf>
    <xf numFmtId="0" fontId="6" fillId="0" borderId="0" xfId="0" applyFont="1" applyAlignment="1">
      <alignment horizontal="center" wrapText="1"/>
    </xf>
    <xf numFmtId="0" fontId="2" fillId="0" borderId="0" xfId="0" applyFont="1" applyAlignment="1">
      <alignment horizontal="center"/>
    </xf>
    <xf numFmtId="0" fontId="2" fillId="0" borderId="0" xfId="0" applyFont="1"/>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0" fillId="0" borderId="0" xfId="0" applyFont="1" applyBorder="1" applyAlignment="1">
      <alignment horizontal="left" wrapText="1"/>
    </xf>
    <xf numFmtId="0" fontId="20" fillId="0" borderId="24" xfId="0" applyFont="1" applyBorder="1" applyAlignment="1">
      <alignment horizontal="left" wrapText="1"/>
    </xf>
    <xf numFmtId="0" fontId="0" fillId="0" borderId="0" xfId="0" applyAlignment="1">
      <alignment horizontal="left" vertical="center"/>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10</xdr:row>
      <xdr:rowOff>9525</xdr:rowOff>
    </xdr:from>
    <xdr:to>
      <xdr:col>13</xdr:col>
      <xdr:colOff>266700</xdr:colOff>
      <xdr:row>40</xdr:row>
      <xdr:rowOff>57150</xdr:rowOff>
    </xdr:to>
    <xdr:pic>
      <xdr:nvPicPr>
        <xdr:cNvPr id="1040" name="Picture 1" descr="fig21"/>
        <xdr:cNvPicPr>
          <a:picLocks noChangeAspect="1" noChangeArrowheads="1"/>
        </xdr:cNvPicPr>
      </xdr:nvPicPr>
      <xdr:blipFill>
        <a:blip xmlns:r="http://schemas.openxmlformats.org/officeDocument/2006/relationships" r:embed="rId1" cstate="print"/>
        <a:srcRect/>
        <a:stretch>
          <a:fillRect/>
        </a:stretch>
      </xdr:blipFill>
      <xdr:spPr bwMode="auto">
        <a:xfrm>
          <a:off x="5772150" y="2800350"/>
          <a:ext cx="5715000" cy="76104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314325</xdr:colOff>
      <xdr:row>80</xdr:row>
      <xdr:rowOff>38102</xdr:rowOff>
    </xdr:from>
    <xdr:to>
      <xdr:col>13</xdr:col>
      <xdr:colOff>371476</xdr:colOff>
      <xdr:row>82</xdr:row>
      <xdr:rowOff>152400</xdr:rowOff>
    </xdr:to>
    <xdr:cxnSp macro="">
      <xdr:nvCxnSpPr>
        <xdr:cNvPr id="3" name="Straight Arrow Connector 2"/>
        <xdr:cNvCxnSpPr/>
      </xdr:nvCxnSpPr>
      <xdr:spPr>
        <a:xfrm flipV="1">
          <a:off x="13820775" y="16964027"/>
          <a:ext cx="57151" cy="438148"/>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30</xdr:row>
      <xdr:rowOff>57150</xdr:rowOff>
    </xdr:from>
    <xdr:to>
      <xdr:col>1</xdr:col>
      <xdr:colOff>762000</xdr:colOff>
      <xdr:row>34</xdr:row>
      <xdr:rowOff>733425</xdr:rowOff>
    </xdr:to>
    <xdr:sp macro="" textlink="">
      <xdr:nvSpPr>
        <xdr:cNvPr id="3090" name="AutoShape 2"/>
        <xdr:cNvSpPr>
          <a:spLocks/>
        </xdr:cNvSpPr>
      </xdr:nvSpPr>
      <xdr:spPr bwMode="auto">
        <a:xfrm>
          <a:off x="1076325" y="4762500"/>
          <a:ext cx="695325" cy="2838450"/>
        </a:xfrm>
        <a:prstGeom prst="leftBrace">
          <a:avLst>
            <a:gd name="adj1" fmla="val 3401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33</xdr:row>
          <xdr:rowOff>0</xdr:rowOff>
        </xdr:from>
        <xdr:to>
          <xdr:col>7</xdr:col>
          <xdr:colOff>504825</xdr:colOff>
          <xdr:row>47</xdr:row>
          <xdr:rowOff>38100</xdr:rowOff>
        </xdr:to>
        <xdr:sp macro="" textlink="">
          <xdr:nvSpPr>
            <xdr:cNvPr id="12289" name="Object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9</xdr:col>
      <xdr:colOff>0</xdr:colOff>
      <xdr:row>31</xdr:row>
      <xdr:rowOff>0</xdr:rowOff>
    </xdr:from>
    <xdr:to>
      <xdr:col>14</xdr:col>
      <xdr:colOff>514350</xdr:colOff>
      <xdr:row>64</xdr:row>
      <xdr:rowOff>152400</xdr:rowOff>
    </xdr:to>
    <xdr:pic>
      <xdr:nvPicPr>
        <xdr:cNvPr id="2064" name="Picture 1" descr="fig51"/>
        <xdr:cNvPicPr>
          <a:picLocks noChangeAspect="1" noChangeArrowheads="1"/>
        </xdr:cNvPicPr>
      </xdr:nvPicPr>
      <xdr:blipFill>
        <a:blip xmlns:r="http://schemas.openxmlformats.org/officeDocument/2006/relationships" r:embed="rId1" cstate="print"/>
        <a:srcRect/>
        <a:stretch>
          <a:fillRect/>
        </a:stretch>
      </xdr:blipFill>
      <xdr:spPr bwMode="auto">
        <a:xfrm>
          <a:off x="5486400" y="5153025"/>
          <a:ext cx="3562350" cy="5495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ceic.mt.gov/Demog/estimate/pop/City/SUB-EST2007-04-30.ht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0.bin"/><Relationship Id="rId5" Type="http://schemas.openxmlformats.org/officeDocument/2006/relationships/image" Target="../media/image2.emf"/><Relationship Id="rId4" Type="http://schemas.openxmlformats.org/officeDocument/2006/relationships/package" Target="../embeddings/Microsoft_Excel_Worksheet1.xlsx"/></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ceic.mt.gov/%20%20%20Look%20for%20the%20%22Current%20Population%22%20on%20the%20left%20hand%20side%20of%20the%20web%20page." TargetMode="External"/><Relationship Id="rId1" Type="http://schemas.openxmlformats.org/officeDocument/2006/relationships/hyperlink" Target="http://www.ourfactsyourfuture.org/cgi/databrowsing/?PAGEID=4"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workbookViewId="0">
      <selection sqref="A1:G2"/>
    </sheetView>
  </sheetViews>
  <sheetFormatPr defaultRowHeight="12.75" x14ac:dyDescent="0.2"/>
  <cols>
    <col min="1" max="1" width="41.28515625" customWidth="1"/>
    <col min="2" max="2" width="16.28515625" customWidth="1"/>
    <col min="3" max="3" width="13" customWidth="1"/>
    <col min="4" max="4" width="20.42578125" customWidth="1"/>
  </cols>
  <sheetData>
    <row r="1" spans="1:10" x14ac:dyDescent="0.2">
      <c r="A1" s="245" t="s">
        <v>368</v>
      </c>
      <c r="B1" s="245"/>
      <c r="C1" s="245"/>
      <c r="D1" s="245"/>
      <c r="E1" s="245"/>
      <c r="F1" s="245"/>
      <c r="G1" s="245"/>
    </row>
    <row r="2" spans="1:10" x14ac:dyDescent="0.2">
      <c r="A2" s="245"/>
      <c r="B2" s="245"/>
      <c r="C2" s="245"/>
      <c r="D2" s="245"/>
      <c r="E2" s="245"/>
      <c r="F2" s="245"/>
      <c r="G2" s="245"/>
    </row>
    <row r="4" spans="1:10" ht="22.5" customHeight="1" x14ac:dyDescent="0.2">
      <c r="A4" s="248" t="s">
        <v>367</v>
      </c>
      <c r="B4" s="249"/>
      <c r="C4" s="249"/>
      <c r="D4" s="249"/>
      <c r="E4" s="249"/>
      <c r="F4" s="249"/>
      <c r="G4" s="250"/>
      <c r="H4" s="67"/>
      <c r="I4" s="67"/>
      <c r="J4" s="67"/>
    </row>
    <row r="5" spans="1:10" ht="69.75" customHeight="1" x14ac:dyDescent="0.2">
      <c r="A5" s="251"/>
      <c r="B5" s="252"/>
      <c r="C5" s="252"/>
      <c r="D5" s="252"/>
      <c r="E5" s="252"/>
      <c r="F5" s="252"/>
      <c r="G5" s="253"/>
      <c r="H5" s="67"/>
      <c r="I5" s="67"/>
      <c r="J5" s="67"/>
    </row>
    <row r="6" spans="1:10" ht="15.75" x14ac:dyDescent="0.25">
      <c r="A6" s="110"/>
      <c r="B6" s="110"/>
      <c r="C6" s="110"/>
      <c r="D6" s="110"/>
      <c r="E6" s="110"/>
      <c r="F6" s="110"/>
      <c r="G6" s="110"/>
      <c r="H6" s="67"/>
      <c r="I6" s="67"/>
      <c r="J6" s="67"/>
    </row>
    <row r="7" spans="1:10" ht="18" customHeight="1" x14ac:dyDescent="0.2">
      <c r="A7" s="254" t="s">
        <v>374</v>
      </c>
      <c r="B7" s="254"/>
      <c r="C7" s="254"/>
      <c r="D7" s="254"/>
      <c r="E7" s="254"/>
      <c r="F7" s="254"/>
      <c r="G7" s="254"/>
      <c r="H7" s="67"/>
      <c r="I7" s="67"/>
      <c r="J7" s="67"/>
    </row>
    <row r="8" spans="1:10" ht="87" customHeight="1" x14ac:dyDescent="0.2">
      <c r="A8" s="254"/>
      <c r="B8" s="254"/>
      <c r="C8" s="254"/>
      <c r="D8" s="254"/>
      <c r="E8" s="254"/>
      <c r="F8" s="254"/>
      <c r="G8" s="254"/>
      <c r="H8" s="67"/>
      <c r="I8" s="67"/>
      <c r="J8" s="67"/>
    </row>
    <row r="9" spans="1:10" ht="34.5" customHeight="1" x14ac:dyDescent="0.2">
      <c r="A9" s="177"/>
      <c r="B9" s="177"/>
      <c r="C9" s="177"/>
      <c r="D9" s="177"/>
      <c r="E9" s="177"/>
      <c r="F9" s="177"/>
      <c r="G9" s="177"/>
      <c r="H9" s="67"/>
      <c r="I9" s="67"/>
      <c r="J9" s="67"/>
    </row>
    <row r="10" spans="1:10" ht="12.75" customHeight="1" x14ac:dyDescent="0.25">
      <c r="A10" s="100"/>
      <c r="B10" s="67"/>
      <c r="C10" s="67"/>
      <c r="D10" s="67"/>
      <c r="E10" s="67"/>
      <c r="F10" s="67"/>
      <c r="G10" s="67"/>
      <c r="H10" s="67"/>
      <c r="I10" s="67"/>
      <c r="J10" s="67"/>
    </row>
    <row r="11" spans="1:10" x14ac:dyDescent="0.2">
      <c r="A11" s="74" t="s">
        <v>232</v>
      </c>
      <c r="B11" s="255" t="s">
        <v>259</v>
      </c>
      <c r="C11" s="255"/>
      <c r="D11" s="255"/>
    </row>
    <row r="12" spans="1:10" x14ac:dyDescent="0.2">
      <c r="A12" s="74"/>
      <c r="B12" s="202"/>
      <c r="C12" s="202"/>
      <c r="D12" s="202"/>
    </row>
    <row r="13" spans="1:10" ht="15" x14ac:dyDescent="0.25">
      <c r="A13" s="206" t="s">
        <v>365</v>
      </c>
      <c r="B13" s="202"/>
      <c r="C13" s="202"/>
      <c r="D13" s="202"/>
    </row>
    <row r="15" spans="1:10" x14ac:dyDescent="0.2">
      <c r="A15" s="246" t="s">
        <v>441</v>
      </c>
      <c r="B15" s="265" t="s">
        <v>364</v>
      </c>
      <c r="C15" s="265"/>
      <c r="D15" s="265"/>
    </row>
    <row r="16" spans="1:10" x14ac:dyDescent="0.2">
      <c r="A16" s="247"/>
      <c r="B16" s="265"/>
      <c r="C16" s="265"/>
      <c r="D16" s="265"/>
    </row>
    <row r="17" spans="1:4" x14ac:dyDescent="0.2">
      <c r="A17" s="247"/>
      <c r="B17" s="265"/>
      <c r="C17" s="265"/>
      <c r="D17" s="265"/>
    </row>
    <row r="19" spans="1:4" x14ac:dyDescent="0.2">
      <c r="A19" s="259" t="s">
        <v>442</v>
      </c>
      <c r="B19" s="266" t="s">
        <v>370</v>
      </c>
      <c r="C19" s="266"/>
      <c r="D19" s="266"/>
    </row>
    <row r="20" spans="1:4" ht="27" customHeight="1" x14ac:dyDescent="0.2">
      <c r="A20" s="260"/>
      <c r="B20" s="266"/>
      <c r="C20" s="266"/>
      <c r="D20" s="266"/>
    </row>
    <row r="21" spans="1:4" x14ac:dyDescent="0.2">
      <c r="A21" s="3"/>
    </row>
    <row r="22" spans="1:4" ht="15" x14ac:dyDescent="0.25">
      <c r="A22" s="206" t="s">
        <v>84</v>
      </c>
    </row>
    <row r="23" spans="1:4" ht="12.75" customHeight="1" x14ac:dyDescent="0.2">
      <c r="A23" s="263" t="s">
        <v>443</v>
      </c>
      <c r="B23" s="261" t="s">
        <v>369</v>
      </c>
      <c r="C23" s="262"/>
      <c r="D23" s="262"/>
    </row>
    <row r="24" spans="1:4" x14ac:dyDescent="0.2">
      <c r="A24" s="264"/>
      <c r="B24" s="262"/>
      <c r="C24" s="262"/>
      <c r="D24" s="262"/>
    </row>
    <row r="25" spans="1:4" ht="5.25" customHeight="1" x14ac:dyDescent="0.2">
      <c r="A25" s="264"/>
      <c r="B25" s="262"/>
      <c r="C25" s="262"/>
      <c r="D25" s="262"/>
    </row>
    <row r="26" spans="1:4" ht="0.75" customHeight="1" x14ac:dyDescent="0.2">
      <c r="A26" s="264"/>
      <c r="B26" s="262"/>
      <c r="C26" s="262"/>
      <c r="D26" s="262"/>
    </row>
    <row r="27" spans="1:4" ht="25.5" hidden="1" customHeight="1" x14ac:dyDescent="0.2">
      <c r="A27" s="264"/>
      <c r="B27" s="262"/>
      <c r="C27" s="262"/>
      <c r="D27" s="262"/>
    </row>
    <row r="29" spans="1:4" ht="54" customHeight="1" x14ac:dyDescent="0.2">
      <c r="A29" s="190" t="s">
        <v>444</v>
      </c>
      <c r="B29" s="257" t="s">
        <v>371</v>
      </c>
      <c r="C29" s="258"/>
      <c r="D29" s="258"/>
    </row>
    <row r="31" spans="1:4" ht="193.5" customHeight="1" x14ac:dyDescent="0.2">
      <c r="A31" s="178" t="s">
        <v>445</v>
      </c>
      <c r="B31" s="257" t="s">
        <v>372</v>
      </c>
      <c r="C31" s="258"/>
      <c r="D31" s="258"/>
    </row>
    <row r="32" spans="1:4" x14ac:dyDescent="0.2">
      <c r="A32" s="69"/>
      <c r="B32" s="116"/>
      <c r="C32" s="116"/>
      <c r="D32" s="116"/>
    </row>
    <row r="33" spans="1:4" ht="15" x14ac:dyDescent="0.25">
      <c r="A33" s="206" t="s">
        <v>85</v>
      </c>
    </row>
    <row r="34" spans="1:4" ht="12.75" customHeight="1" x14ac:dyDescent="0.2">
      <c r="A34" s="246" t="s">
        <v>446</v>
      </c>
      <c r="B34" s="257" t="s">
        <v>302</v>
      </c>
      <c r="C34" s="258"/>
      <c r="D34" s="258"/>
    </row>
    <row r="35" spans="1:4" x14ac:dyDescent="0.2">
      <c r="A35" s="247"/>
      <c r="B35" s="258"/>
      <c r="C35" s="258"/>
      <c r="D35" s="258"/>
    </row>
    <row r="36" spans="1:4" x14ac:dyDescent="0.2">
      <c r="A36" s="247"/>
      <c r="B36" s="258"/>
      <c r="C36" s="258"/>
      <c r="D36" s="258"/>
    </row>
    <row r="37" spans="1:4" x14ac:dyDescent="0.2">
      <c r="A37" s="247"/>
      <c r="B37" s="258"/>
      <c r="C37" s="258"/>
      <c r="D37" s="258"/>
    </row>
    <row r="38" spans="1:4" x14ac:dyDescent="0.2">
      <c r="A38" s="256"/>
      <c r="B38" s="258"/>
      <c r="C38" s="258"/>
      <c r="D38" s="258"/>
    </row>
    <row r="40" spans="1:4" ht="15" x14ac:dyDescent="0.25">
      <c r="A40" s="206" t="s">
        <v>366</v>
      </c>
    </row>
    <row r="42" spans="1:4" x14ac:dyDescent="0.2">
      <c r="A42" s="246" t="s">
        <v>447</v>
      </c>
    </row>
    <row r="43" spans="1:4" x14ac:dyDescent="0.2">
      <c r="A43" s="246"/>
    </row>
    <row r="44" spans="1:4" x14ac:dyDescent="0.2">
      <c r="A44" s="246"/>
    </row>
    <row r="45" spans="1:4" x14ac:dyDescent="0.2">
      <c r="A45" s="246"/>
    </row>
    <row r="46" spans="1:4" x14ac:dyDescent="0.2">
      <c r="A46" s="246"/>
    </row>
    <row r="47" spans="1:4" x14ac:dyDescent="0.2">
      <c r="A47" s="246"/>
    </row>
    <row r="48" spans="1:4" x14ac:dyDescent="0.2">
      <c r="A48" s="246"/>
    </row>
    <row r="49" spans="1:1" x14ac:dyDescent="0.2">
      <c r="A49" s="246"/>
    </row>
    <row r="50" spans="1:1" x14ac:dyDescent="0.2">
      <c r="A50" s="246"/>
    </row>
    <row r="52" spans="1:1" x14ac:dyDescent="0.2">
      <c r="A52" s="246" t="s">
        <v>448</v>
      </c>
    </row>
    <row r="53" spans="1:1" x14ac:dyDescent="0.2">
      <c r="A53" s="247"/>
    </row>
    <row r="54" spans="1:1" x14ac:dyDescent="0.2">
      <c r="A54" s="247"/>
    </row>
    <row r="55" spans="1:1" x14ac:dyDescent="0.2">
      <c r="A55" s="247"/>
    </row>
    <row r="56" spans="1:1" x14ac:dyDescent="0.2">
      <c r="A56" s="247"/>
    </row>
    <row r="57" spans="1:1" x14ac:dyDescent="0.2">
      <c r="A57" s="247"/>
    </row>
    <row r="58" spans="1:1" x14ac:dyDescent="0.2">
      <c r="A58" s="247"/>
    </row>
    <row r="59" spans="1:1" x14ac:dyDescent="0.2">
      <c r="A59" s="247"/>
    </row>
    <row r="60" spans="1:1" x14ac:dyDescent="0.2">
      <c r="A60" s="247"/>
    </row>
    <row r="61" spans="1:1" x14ac:dyDescent="0.2">
      <c r="A61" s="247"/>
    </row>
    <row r="62" spans="1:1" x14ac:dyDescent="0.2">
      <c r="A62" s="247"/>
    </row>
    <row r="63" spans="1:1" x14ac:dyDescent="0.2">
      <c r="A63" s="247"/>
    </row>
  </sheetData>
  <mergeCells count="16">
    <mergeCell ref="A1:G2"/>
    <mergeCell ref="A42:A50"/>
    <mergeCell ref="A52:A63"/>
    <mergeCell ref="A4:G5"/>
    <mergeCell ref="A7:G8"/>
    <mergeCell ref="B11:D11"/>
    <mergeCell ref="A15:A17"/>
    <mergeCell ref="A34:A38"/>
    <mergeCell ref="B34:D38"/>
    <mergeCell ref="A19:A20"/>
    <mergeCell ref="B31:D31"/>
    <mergeCell ref="B23:D27"/>
    <mergeCell ref="A23:A27"/>
    <mergeCell ref="B29:D29"/>
    <mergeCell ref="B15:D17"/>
    <mergeCell ref="B19:D20"/>
  </mergeCells>
  <phoneticPr fontId="3"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topLeftCell="A16" zoomScaleNormal="100" workbookViewId="0">
      <selection activeCell="B28" sqref="B28"/>
    </sheetView>
  </sheetViews>
  <sheetFormatPr defaultRowHeight="12.75" x14ac:dyDescent="0.2"/>
  <cols>
    <col min="1" max="1" width="63.28515625" customWidth="1"/>
    <col min="2" max="2" width="23.140625" customWidth="1"/>
    <col min="6" max="6" width="22.7109375" customWidth="1"/>
    <col min="7" max="7" width="24.140625" customWidth="1"/>
    <col min="11" max="11" width="31.5703125" customWidth="1"/>
  </cols>
  <sheetData>
    <row r="1" spans="1:8" ht="25.5" x14ac:dyDescent="0.35">
      <c r="A1" s="342" t="s">
        <v>195</v>
      </c>
      <c r="B1" s="342"/>
      <c r="C1" s="342"/>
      <c r="D1" s="342"/>
      <c r="E1" s="342"/>
      <c r="F1" s="342"/>
    </row>
    <row r="3" spans="1:8" ht="18" customHeight="1" x14ac:dyDescent="0.2">
      <c r="A3" s="341" t="s">
        <v>251</v>
      </c>
      <c r="B3" s="341"/>
      <c r="C3" s="341"/>
      <c r="D3" s="341"/>
      <c r="E3" s="341"/>
      <c r="F3" s="341"/>
    </row>
    <row r="4" spans="1:8" ht="18" customHeight="1" x14ac:dyDescent="0.2">
      <c r="A4" s="341"/>
      <c r="B4" s="341"/>
      <c r="C4" s="341"/>
      <c r="D4" s="341"/>
      <c r="E4" s="341"/>
      <c r="F4" s="341"/>
    </row>
    <row r="5" spans="1:8" ht="18" x14ac:dyDescent="0.25">
      <c r="A5" s="98"/>
    </row>
    <row r="6" spans="1:8" ht="12.75" customHeight="1" x14ac:dyDescent="0.2">
      <c r="A6" s="333" t="s">
        <v>324</v>
      </c>
      <c r="B6" s="333"/>
      <c r="C6" s="333"/>
      <c r="D6" s="333"/>
      <c r="E6" s="333"/>
      <c r="F6" s="333"/>
      <c r="G6" s="3"/>
      <c r="H6" s="3"/>
    </row>
    <row r="7" spans="1:8" x14ac:dyDescent="0.2">
      <c r="A7" s="333"/>
      <c r="B7" s="333"/>
      <c r="C7" s="333"/>
      <c r="D7" s="333"/>
      <c r="E7" s="333"/>
      <c r="F7" s="333"/>
      <c r="G7" s="3"/>
      <c r="H7" s="3"/>
    </row>
    <row r="8" spans="1:8" x14ac:dyDescent="0.2">
      <c r="A8" s="333"/>
      <c r="B8" s="333"/>
      <c r="C8" s="333"/>
      <c r="D8" s="333"/>
      <c r="E8" s="333"/>
      <c r="F8" s="333"/>
      <c r="G8" s="3"/>
      <c r="H8" s="3"/>
    </row>
    <row r="9" spans="1:8" x14ac:dyDescent="0.2">
      <c r="A9" s="333"/>
      <c r="B9" s="333"/>
      <c r="C9" s="333"/>
      <c r="D9" s="333"/>
      <c r="E9" s="333"/>
      <c r="F9" s="333"/>
      <c r="G9" s="3"/>
      <c r="H9" s="3"/>
    </row>
    <row r="10" spans="1:8" x14ac:dyDescent="0.2">
      <c r="A10" s="333"/>
      <c r="B10" s="333"/>
      <c r="C10" s="333"/>
      <c r="D10" s="333"/>
      <c r="E10" s="333"/>
      <c r="F10" s="333"/>
      <c r="G10" s="3"/>
      <c r="H10" s="3"/>
    </row>
    <row r="11" spans="1:8" x14ac:dyDescent="0.2">
      <c r="A11" s="333"/>
      <c r="B11" s="333"/>
      <c r="C11" s="333"/>
      <c r="D11" s="333"/>
      <c r="E11" s="333"/>
      <c r="F11" s="333"/>
      <c r="G11" s="3"/>
      <c r="H11" s="3"/>
    </row>
    <row r="12" spans="1:8" ht="24.75" customHeight="1" x14ac:dyDescent="0.2">
      <c r="A12" s="333"/>
      <c r="B12" s="333"/>
      <c r="C12" s="333"/>
      <c r="D12" s="333"/>
      <c r="E12" s="333"/>
      <c r="F12" s="333"/>
      <c r="G12" s="3"/>
      <c r="H12" s="3"/>
    </row>
    <row r="13" spans="1:8" x14ac:dyDescent="0.2">
      <c r="A13" s="38"/>
      <c r="B13" s="38"/>
      <c r="C13" s="38"/>
      <c r="D13" s="38"/>
      <c r="E13" s="38"/>
      <c r="F13" s="38"/>
      <c r="G13" s="38"/>
      <c r="H13" s="38"/>
    </row>
    <row r="14" spans="1:8" ht="12.75" customHeight="1" x14ac:dyDescent="0.2">
      <c r="A14" s="333" t="s">
        <v>182</v>
      </c>
      <c r="B14" s="333"/>
      <c r="C14" s="333"/>
      <c r="D14" s="333"/>
      <c r="E14" s="333"/>
      <c r="F14" s="333"/>
      <c r="G14" s="3"/>
      <c r="H14" s="3"/>
    </row>
    <row r="15" spans="1:8" x14ac:dyDescent="0.2">
      <c r="A15" s="333"/>
      <c r="B15" s="333"/>
      <c r="C15" s="333"/>
      <c r="D15" s="333"/>
      <c r="E15" s="333"/>
      <c r="F15" s="333"/>
      <c r="G15" s="3"/>
      <c r="H15" s="3"/>
    </row>
    <row r="16" spans="1:8" x14ac:dyDescent="0.2">
      <c r="A16" s="333"/>
      <c r="B16" s="333"/>
      <c r="C16" s="333"/>
      <c r="D16" s="333"/>
      <c r="E16" s="333"/>
      <c r="F16" s="333"/>
      <c r="G16" s="3"/>
      <c r="H16" s="3"/>
    </row>
    <row r="17" spans="1:11" x14ac:dyDescent="0.2">
      <c r="A17" s="333"/>
      <c r="B17" s="333"/>
      <c r="C17" s="333"/>
      <c r="D17" s="333"/>
      <c r="E17" s="333"/>
      <c r="F17" s="333"/>
      <c r="G17" s="38"/>
      <c r="H17" s="38"/>
    </row>
    <row r="19" spans="1:11" ht="12.75" customHeight="1" x14ac:dyDescent="0.2">
      <c r="A19" s="258" t="s">
        <v>198</v>
      </c>
      <c r="B19" s="258"/>
      <c r="C19" s="258"/>
      <c r="D19" s="258"/>
      <c r="E19" s="258"/>
      <c r="F19" s="258"/>
    </row>
    <row r="20" spans="1:11" x14ac:dyDescent="0.2">
      <c r="A20" s="258"/>
      <c r="B20" s="258"/>
      <c r="C20" s="258"/>
      <c r="D20" s="258"/>
      <c r="E20" s="258"/>
      <c r="F20" s="258"/>
    </row>
    <row r="21" spans="1:11" x14ac:dyDescent="0.2">
      <c r="A21" s="258"/>
      <c r="B21" s="258"/>
      <c r="C21" s="258"/>
      <c r="D21" s="258"/>
      <c r="E21" s="258"/>
      <c r="F21" s="258"/>
    </row>
    <row r="22" spans="1:11" x14ac:dyDescent="0.2">
      <c r="A22" s="258"/>
      <c r="B22" s="258"/>
      <c r="C22" s="258"/>
      <c r="D22" s="258"/>
      <c r="E22" s="258"/>
      <c r="F22" s="258"/>
    </row>
    <row r="23" spans="1:11" x14ac:dyDescent="0.2">
      <c r="A23" s="258"/>
      <c r="B23" s="258"/>
      <c r="C23" s="258"/>
      <c r="D23" s="258"/>
      <c r="E23" s="258"/>
      <c r="F23" s="258"/>
    </row>
    <row r="24" spans="1:11" ht="13.5" thickBot="1" x14ac:dyDescent="0.25"/>
    <row r="25" spans="1:11" ht="13.5" thickBot="1" x14ac:dyDescent="0.25">
      <c r="A25" s="163" t="s">
        <v>10</v>
      </c>
      <c r="B25" s="163" t="s">
        <v>49</v>
      </c>
      <c r="C25" s="354" t="s">
        <v>161</v>
      </c>
      <c r="D25" s="354"/>
      <c r="E25" s="354"/>
      <c r="F25" s="354"/>
      <c r="G25" s="354" t="s">
        <v>162</v>
      </c>
      <c r="H25" s="354"/>
      <c r="I25" s="354"/>
      <c r="J25" s="354"/>
      <c r="K25" s="354"/>
    </row>
    <row r="26" spans="1:11" x14ac:dyDescent="0.2">
      <c r="A26" s="1"/>
      <c r="B26" s="1"/>
    </row>
    <row r="27" spans="1:11" ht="15.75" x14ac:dyDescent="0.25">
      <c r="A27" s="122" t="s">
        <v>201</v>
      </c>
    </row>
    <row r="28" spans="1:11" ht="157.5" customHeight="1" x14ac:dyDescent="0.2">
      <c r="A28" s="3" t="s">
        <v>28</v>
      </c>
      <c r="B28" s="48" t="s">
        <v>201</v>
      </c>
      <c r="C28" s="314" t="s">
        <v>116</v>
      </c>
      <c r="D28" s="314"/>
      <c r="E28" s="314"/>
      <c r="F28" s="314"/>
      <c r="G28" s="326" t="s">
        <v>453</v>
      </c>
      <c r="H28" s="345"/>
      <c r="I28" s="345"/>
      <c r="J28" s="345"/>
      <c r="K28" s="345"/>
    </row>
    <row r="29" spans="1:11" x14ac:dyDescent="0.2">
      <c r="B29" s="48"/>
      <c r="C29" s="3"/>
      <c r="D29" s="3"/>
      <c r="E29" s="3"/>
      <c r="F29" s="3"/>
      <c r="G29" s="4"/>
    </row>
    <row r="30" spans="1:11" ht="12.75" customHeight="1" x14ac:dyDescent="0.2">
      <c r="A30" s="345" t="s">
        <v>188</v>
      </c>
      <c r="B30" s="343" t="s">
        <v>201</v>
      </c>
      <c r="C30" s="314" t="s">
        <v>116</v>
      </c>
      <c r="D30" s="314"/>
      <c r="E30" s="314"/>
      <c r="F30" s="314"/>
      <c r="G30" s="246" t="s">
        <v>462</v>
      </c>
      <c r="H30" s="247"/>
      <c r="I30" s="247"/>
      <c r="J30" s="247"/>
      <c r="K30" s="247"/>
    </row>
    <row r="31" spans="1:11" ht="184.5" customHeight="1" x14ac:dyDescent="0.2">
      <c r="A31" s="345"/>
      <c r="B31" s="343"/>
      <c r="C31" s="314"/>
      <c r="D31" s="314"/>
      <c r="E31" s="314"/>
      <c r="F31" s="314"/>
      <c r="G31" s="247"/>
      <c r="H31" s="247"/>
      <c r="I31" s="247"/>
      <c r="J31" s="247"/>
      <c r="K31" s="247"/>
    </row>
    <row r="32" spans="1:11" x14ac:dyDescent="0.2">
      <c r="A32" s="38"/>
      <c r="B32" s="51"/>
      <c r="C32" s="109"/>
      <c r="D32" s="109"/>
      <c r="E32" s="109"/>
      <c r="F32" s="109"/>
      <c r="G32" s="4"/>
    </row>
    <row r="33" spans="1:11" x14ac:dyDescent="0.2">
      <c r="A33" s="345" t="s">
        <v>204</v>
      </c>
      <c r="B33" s="343" t="s">
        <v>201</v>
      </c>
      <c r="C33" s="314" t="s">
        <v>116</v>
      </c>
      <c r="D33" s="314"/>
      <c r="E33" s="314"/>
      <c r="F33" s="314"/>
      <c r="G33" s="246" t="s">
        <v>463</v>
      </c>
      <c r="H33" s="247"/>
      <c r="I33" s="247"/>
      <c r="J33" s="247"/>
      <c r="K33" s="247"/>
    </row>
    <row r="34" spans="1:11" x14ac:dyDescent="0.2">
      <c r="A34" s="345"/>
      <c r="B34" s="343"/>
      <c r="C34" s="314"/>
      <c r="D34" s="314"/>
      <c r="E34" s="314"/>
      <c r="F34" s="314"/>
      <c r="G34" s="247"/>
      <c r="H34" s="247"/>
      <c r="I34" s="247"/>
      <c r="J34" s="247"/>
      <c r="K34" s="247"/>
    </row>
    <row r="35" spans="1:11" x14ac:dyDescent="0.2">
      <c r="A35" s="345"/>
      <c r="B35" s="343"/>
      <c r="C35" s="314"/>
      <c r="D35" s="314"/>
      <c r="E35" s="314"/>
      <c r="F35" s="314"/>
      <c r="G35" s="247"/>
      <c r="H35" s="247"/>
      <c r="I35" s="247"/>
      <c r="J35" s="247"/>
      <c r="K35" s="247"/>
    </row>
    <row r="36" spans="1:11" ht="37.5" customHeight="1" x14ac:dyDescent="0.2">
      <c r="A36" s="345"/>
      <c r="B36" s="343"/>
      <c r="C36" s="314"/>
      <c r="D36" s="314"/>
      <c r="E36" s="314"/>
      <c r="F36" s="314"/>
      <c r="G36" s="247"/>
      <c r="H36" s="247"/>
      <c r="I36" s="247"/>
      <c r="J36" s="247"/>
      <c r="K36" s="247"/>
    </row>
    <row r="37" spans="1:11" x14ac:dyDescent="0.2">
      <c r="B37" s="51"/>
      <c r="C37" s="3"/>
      <c r="D37" s="3"/>
      <c r="E37" s="3"/>
      <c r="F37" s="3"/>
      <c r="G37" s="4"/>
    </row>
    <row r="38" spans="1:11" ht="12.75" customHeight="1" x14ac:dyDescent="0.2">
      <c r="A38" s="345" t="s">
        <v>205</v>
      </c>
      <c r="B38" s="343" t="s">
        <v>201</v>
      </c>
      <c r="C38" s="314" t="s">
        <v>116</v>
      </c>
      <c r="D38" s="314"/>
      <c r="E38" s="314"/>
      <c r="F38" s="314"/>
      <c r="G38" s="351" t="s">
        <v>464</v>
      </c>
      <c r="H38" s="247"/>
      <c r="I38" s="247"/>
      <c r="J38" s="247"/>
      <c r="K38" s="247"/>
    </row>
    <row r="39" spans="1:11" x14ac:dyDescent="0.2">
      <c r="A39" s="345"/>
      <c r="B39" s="343"/>
      <c r="C39" s="314"/>
      <c r="D39" s="314"/>
      <c r="E39" s="314"/>
      <c r="F39" s="314"/>
      <c r="G39" s="247"/>
      <c r="H39" s="247"/>
      <c r="I39" s="247"/>
      <c r="J39" s="247"/>
      <c r="K39" s="247"/>
    </row>
    <row r="40" spans="1:11" ht="19.5" customHeight="1" x14ac:dyDescent="0.2">
      <c r="A40" s="345"/>
      <c r="B40" s="343"/>
      <c r="C40" s="314"/>
      <c r="D40" s="314"/>
      <c r="E40" s="314"/>
      <c r="F40" s="314"/>
      <c r="G40" s="247"/>
      <c r="H40" s="247"/>
      <c r="I40" s="247"/>
      <c r="J40" s="247"/>
      <c r="K40" s="247"/>
    </row>
    <row r="41" spans="1:11" x14ac:dyDescent="0.2">
      <c r="A41" s="38"/>
      <c r="B41" s="51"/>
      <c r="C41" s="109"/>
      <c r="D41" s="109"/>
      <c r="E41" s="109"/>
      <c r="F41" s="109"/>
      <c r="G41" s="4"/>
    </row>
    <row r="42" spans="1:11" ht="41.25" customHeight="1" x14ac:dyDescent="0.2">
      <c r="A42" s="346" t="s">
        <v>187</v>
      </c>
      <c r="B42" s="346"/>
      <c r="C42" s="346"/>
      <c r="D42" s="346"/>
      <c r="E42" s="346"/>
      <c r="F42" s="346"/>
      <c r="G42" s="4"/>
    </row>
    <row r="43" spans="1:11" ht="13.5" thickBot="1" x14ac:dyDescent="0.25">
      <c r="A43" s="117"/>
      <c r="B43" s="118"/>
      <c r="C43" s="119"/>
      <c r="D43" s="119"/>
      <c r="E43" s="119"/>
      <c r="F43" s="119"/>
      <c r="G43" s="4"/>
    </row>
    <row r="44" spans="1:11" ht="15.75" x14ac:dyDescent="0.25">
      <c r="A44" s="123" t="s">
        <v>202</v>
      </c>
      <c r="B44" s="58"/>
      <c r="C44" s="57"/>
      <c r="D44" s="57"/>
      <c r="E44" s="57"/>
      <c r="F44" s="57"/>
      <c r="G44" s="4"/>
    </row>
    <row r="45" spans="1:11" ht="15.75" x14ac:dyDescent="0.25">
      <c r="A45" s="123"/>
      <c r="B45" s="58"/>
      <c r="C45" s="57"/>
      <c r="D45" s="57"/>
      <c r="E45" s="57"/>
      <c r="F45" s="57"/>
      <c r="G45" s="4"/>
    </row>
    <row r="46" spans="1:11" ht="4.5" customHeight="1" x14ac:dyDescent="0.2">
      <c r="A46" s="353" t="s">
        <v>255</v>
      </c>
      <c r="B46" s="353"/>
      <c r="C46" s="353"/>
      <c r="D46" s="353"/>
      <c r="E46" s="353"/>
      <c r="F46" s="353"/>
      <c r="G46" s="4"/>
    </row>
    <row r="47" spans="1:11" ht="15.75" customHeight="1" x14ac:dyDescent="0.2">
      <c r="A47" s="353"/>
      <c r="B47" s="353"/>
      <c r="C47" s="353"/>
      <c r="D47" s="353"/>
      <c r="E47" s="353"/>
      <c r="F47" s="353"/>
      <c r="G47" s="4"/>
    </row>
    <row r="48" spans="1:11" ht="15.75" customHeight="1" x14ac:dyDescent="0.2">
      <c r="A48" s="353"/>
      <c r="B48" s="353"/>
      <c r="C48" s="353"/>
      <c r="D48" s="353"/>
      <c r="E48" s="353"/>
      <c r="F48" s="353"/>
      <c r="G48" s="4"/>
    </row>
    <row r="49" spans="1:12" ht="15.75" customHeight="1" x14ac:dyDescent="0.2">
      <c r="A49" s="353"/>
      <c r="B49" s="353"/>
      <c r="C49" s="353"/>
      <c r="D49" s="353"/>
      <c r="E49" s="353"/>
      <c r="F49" s="353"/>
      <c r="G49" s="4"/>
    </row>
    <row r="50" spans="1:12" ht="29.25" customHeight="1" x14ac:dyDescent="0.2">
      <c r="A50" s="353"/>
      <c r="B50" s="353"/>
      <c r="C50" s="353"/>
      <c r="D50" s="353"/>
      <c r="E50" s="353"/>
      <c r="F50" s="353"/>
      <c r="G50" s="4"/>
    </row>
    <row r="51" spans="1:12" x14ac:dyDescent="0.2">
      <c r="A51" s="67"/>
      <c r="B51" s="58"/>
      <c r="C51" s="57"/>
      <c r="D51" s="57"/>
      <c r="E51" s="57"/>
      <c r="F51" s="57"/>
      <c r="G51" s="4"/>
    </row>
    <row r="52" spans="1:12" ht="12.75" customHeight="1" x14ac:dyDescent="0.2">
      <c r="A52" s="246" t="s">
        <v>465</v>
      </c>
      <c r="B52" s="343" t="s">
        <v>189</v>
      </c>
      <c r="C52" s="314"/>
      <c r="D52" s="314"/>
      <c r="E52" s="314"/>
      <c r="F52" s="314"/>
      <c r="G52" s="4"/>
    </row>
    <row r="53" spans="1:12" x14ac:dyDescent="0.2">
      <c r="A53" s="246"/>
      <c r="B53" s="343"/>
      <c r="C53" s="314"/>
      <c r="D53" s="314"/>
      <c r="E53" s="314"/>
      <c r="F53" s="314"/>
      <c r="G53" s="4"/>
    </row>
    <row r="54" spans="1:12" ht="67.5" customHeight="1" x14ac:dyDescent="0.2">
      <c r="A54" s="246"/>
      <c r="B54" s="343"/>
      <c r="C54" s="314"/>
      <c r="D54" s="314"/>
      <c r="E54" s="314"/>
      <c r="F54" s="314"/>
      <c r="G54" s="4"/>
    </row>
    <row r="55" spans="1:12" x14ac:dyDescent="0.2">
      <c r="A55" s="130"/>
      <c r="B55" s="51"/>
      <c r="C55" s="109"/>
      <c r="D55" s="109"/>
      <c r="E55" s="109"/>
      <c r="F55" s="109"/>
      <c r="G55" s="4"/>
    </row>
    <row r="56" spans="1:12" ht="63.75" x14ac:dyDescent="0.2">
      <c r="A56" s="130" t="s">
        <v>254</v>
      </c>
      <c r="B56" s="51" t="s">
        <v>189</v>
      </c>
      <c r="C56" s="314"/>
      <c r="D56" s="314"/>
      <c r="E56" s="314"/>
      <c r="F56" s="314"/>
      <c r="G56" s="4"/>
    </row>
    <row r="57" spans="1:12" x14ac:dyDescent="0.2">
      <c r="A57" s="38"/>
      <c r="B57" s="51"/>
      <c r="C57" s="109"/>
      <c r="D57" s="109"/>
      <c r="E57" s="109"/>
      <c r="F57" s="109"/>
    </row>
    <row r="58" spans="1:12" ht="15.75" customHeight="1" x14ac:dyDescent="0.2">
      <c r="A58" s="246" t="s">
        <v>196</v>
      </c>
      <c r="B58" s="343" t="s">
        <v>189</v>
      </c>
      <c r="C58" s="314"/>
      <c r="D58" s="314"/>
      <c r="E58" s="314"/>
      <c r="F58" s="314"/>
      <c r="G58" s="352" t="s">
        <v>27</v>
      </c>
      <c r="H58" s="352"/>
      <c r="I58" s="352"/>
      <c r="J58" s="352"/>
      <c r="K58" s="352"/>
      <c r="L58" s="352"/>
    </row>
    <row r="59" spans="1:12" ht="25.5" customHeight="1" x14ac:dyDescent="0.2">
      <c r="A59" s="246"/>
      <c r="B59" s="344"/>
      <c r="C59" s="314"/>
      <c r="D59" s="314"/>
      <c r="E59" s="314"/>
      <c r="F59" s="314"/>
      <c r="G59" s="352"/>
      <c r="H59" s="352"/>
      <c r="I59" s="352"/>
      <c r="J59" s="352"/>
      <c r="K59" s="352"/>
      <c r="L59" s="352"/>
    </row>
    <row r="60" spans="1:12" ht="14.25" customHeight="1" x14ac:dyDescent="0.25">
      <c r="A60" s="130"/>
      <c r="B60" s="58"/>
      <c r="C60" s="109"/>
      <c r="D60" s="109"/>
      <c r="E60" s="109"/>
      <c r="F60" s="109"/>
      <c r="G60" s="131"/>
      <c r="H60" s="131"/>
      <c r="I60" s="131"/>
      <c r="J60" s="131"/>
      <c r="K60" s="131"/>
      <c r="L60" s="131"/>
    </row>
    <row r="61" spans="1:12" ht="82.5" customHeight="1" x14ac:dyDescent="0.25">
      <c r="A61" s="246" t="s">
        <v>325</v>
      </c>
      <c r="B61" s="343" t="s">
        <v>189</v>
      </c>
      <c r="C61" s="109"/>
      <c r="D61" s="109"/>
      <c r="E61" s="109"/>
      <c r="F61" s="109"/>
      <c r="G61" s="131"/>
      <c r="H61" s="131"/>
      <c r="I61" s="131"/>
      <c r="J61" s="131"/>
      <c r="K61" s="131"/>
      <c r="L61" s="131"/>
    </row>
    <row r="62" spans="1:12" ht="15.75" x14ac:dyDescent="0.25">
      <c r="A62" s="246"/>
      <c r="B62" s="343"/>
      <c r="C62" s="109"/>
      <c r="D62" s="109"/>
      <c r="E62" s="109"/>
      <c r="F62" s="109"/>
      <c r="G62" s="131"/>
      <c r="H62" s="131"/>
      <c r="I62" s="131"/>
      <c r="J62" s="131"/>
      <c r="K62" s="131"/>
      <c r="L62" s="131"/>
    </row>
    <row r="63" spans="1:12" ht="14.25" customHeight="1" x14ac:dyDescent="0.25">
      <c r="A63" s="130"/>
      <c r="B63" s="58"/>
      <c r="C63" s="109"/>
      <c r="D63" s="109"/>
      <c r="E63" s="109"/>
      <c r="F63" s="109"/>
      <c r="G63" s="131"/>
      <c r="H63" s="131"/>
      <c r="I63" s="131"/>
      <c r="J63" s="131"/>
      <c r="K63" s="131"/>
      <c r="L63" s="131"/>
    </row>
    <row r="64" spans="1:12" ht="64.5" x14ac:dyDescent="0.25">
      <c r="A64" s="175" t="s">
        <v>466</v>
      </c>
      <c r="B64" s="51" t="s">
        <v>189</v>
      </c>
      <c r="C64" s="314"/>
      <c r="D64" s="314"/>
      <c r="E64" s="314"/>
      <c r="F64" s="314"/>
      <c r="G64" s="131"/>
      <c r="H64" s="131"/>
      <c r="I64" s="131"/>
      <c r="J64" s="131"/>
      <c r="K64" s="131"/>
      <c r="L64" s="131"/>
    </row>
    <row r="65" spans="1:6" x14ac:dyDescent="0.2">
      <c r="A65" s="38"/>
      <c r="B65" s="58"/>
      <c r="C65" s="120"/>
      <c r="D65" s="120"/>
      <c r="E65" s="120"/>
      <c r="F65" s="120"/>
    </row>
    <row r="66" spans="1:6" ht="63.75" x14ac:dyDescent="0.2">
      <c r="A66" s="190" t="s">
        <v>329</v>
      </c>
      <c r="B66" s="51" t="s">
        <v>189</v>
      </c>
      <c r="C66" s="314"/>
      <c r="D66" s="314"/>
      <c r="E66" s="314"/>
      <c r="F66" s="314"/>
    </row>
    <row r="67" spans="1:6" x14ac:dyDescent="0.2">
      <c r="A67" s="3"/>
      <c r="B67" s="51"/>
      <c r="C67" s="109"/>
      <c r="D67" s="109"/>
      <c r="E67" s="109"/>
      <c r="F67" s="109"/>
    </row>
    <row r="68" spans="1:6" ht="25.5" x14ac:dyDescent="0.2">
      <c r="A68" s="49" t="s">
        <v>75</v>
      </c>
      <c r="B68" s="126" t="s">
        <v>199</v>
      </c>
      <c r="C68" s="350" t="s">
        <v>475</v>
      </c>
      <c r="D68" s="350"/>
      <c r="E68" s="350"/>
      <c r="F68" s="350"/>
    </row>
    <row r="69" spans="1:6" ht="13.5" thickBot="1" x14ac:dyDescent="0.25">
      <c r="A69" s="119"/>
      <c r="B69" s="118"/>
      <c r="C69" s="121"/>
      <c r="D69" s="121"/>
      <c r="E69" s="121"/>
      <c r="F69" s="121"/>
    </row>
    <row r="70" spans="1:6" ht="15.75" x14ac:dyDescent="0.25">
      <c r="A70" s="124" t="s">
        <v>207</v>
      </c>
      <c r="B70" s="51"/>
      <c r="C70" s="3"/>
      <c r="D70" s="3"/>
      <c r="E70" s="3"/>
      <c r="F70" s="3"/>
    </row>
    <row r="71" spans="1:6" ht="15.75" x14ac:dyDescent="0.25">
      <c r="A71" s="124"/>
      <c r="B71" s="51"/>
      <c r="C71" s="3"/>
      <c r="D71" s="3"/>
      <c r="E71" s="3"/>
      <c r="F71" s="3"/>
    </row>
    <row r="72" spans="1:6" ht="26.25" customHeight="1" x14ac:dyDescent="0.2">
      <c r="A72" s="257" t="s">
        <v>197</v>
      </c>
      <c r="B72" s="257"/>
      <c r="C72" s="257"/>
      <c r="D72" s="257"/>
      <c r="E72" s="257"/>
      <c r="F72" s="257"/>
    </row>
    <row r="73" spans="1:6" x14ac:dyDescent="0.2">
      <c r="B73" s="51"/>
      <c r="C73" s="3"/>
      <c r="D73" s="3"/>
      <c r="E73" s="3"/>
      <c r="F73" s="3"/>
    </row>
    <row r="74" spans="1:6" ht="12.75" customHeight="1" x14ac:dyDescent="0.2">
      <c r="A74" s="246" t="s">
        <v>467</v>
      </c>
      <c r="B74" s="343" t="s">
        <v>208</v>
      </c>
      <c r="C74" s="314" t="s">
        <v>116</v>
      </c>
      <c r="D74" s="314"/>
      <c r="E74" s="314"/>
      <c r="F74" s="314"/>
    </row>
    <row r="75" spans="1:6" x14ac:dyDescent="0.2">
      <c r="A75" s="247"/>
      <c r="B75" s="343"/>
      <c r="C75" s="314"/>
      <c r="D75" s="314"/>
      <c r="E75" s="314"/>
      <c r="F75" s="314"/>
    </row>
    <row r="76" spans="1:6" x14ac:dyDescent="0.2">
      <c r="A76" s="247"/>
      <c r="B76" s="343"/>
      <c r="C76" s="314"/>
      <c r="D76" s="314"/>
      <c r="E76" s="314"/>
      <c r="F76" s="314"/>
    </row>
    <row r="77" spans="1:6" ht="26.25" customHeight="1" x14ac:dyDescent="0.2">
      <c r="A77" s="247"/>
      <c r="B77" s="343"/>
      <c r="C77" s="314"/>
      <c r="D77" s="314"/>
      <c r="E77" s="314"/>
      <c r="F77" s="314"/>
    </row>
    <row r="78" spans="1:6" x14ac:dyDescent="0.2">
      <c r="B78" s="51"/>
      <c r="C78" s="3"/>
      <c r="D78" s="3"/>
      <c r="E78" s="3"/>
      <c r="F78" s="3"/>
    </row>
    <row r="79" spans="1:6" x14ac:dyDescent="0.2">
      <c r="A79" s="246" t="s">
        <v>468</v>
      </c>
      <c r="B79" s="343" t="s">
        <v>208</v>
      </c>
      <c r="C79" s="314" t="s">
        <v>116</v>
      </c>
      <c r="D79" s="314"/>
      <c r="E79" s="314"/>
      <c r="F79" s="314"/>
    </row>
    <row r="80" spans="1:6" x14ac:dyDescent="0.2">
      <c r="A80" s="247"/>
      <c r="B80" s="343"/>
      <c r="C80" s="314"/>
      <c r="D80" s="314"/>
      <c r="E80" s="314"/>
      <c r="F80" s="314"/>
    </row>
    <row r="81" spans="1:8" x14ac:dyDescent="0.2">
      <c r="A81" s="247"/>
      <c r="B81" s="343"/>
      <c r="C81" s="314"/>
      <c r="D81" s="314"/>
      <c r="E81" s="314"/>
      <c r="F81" s="314"/>
      <c r="G81" s="47" t="s">
        <v>27</v>
      </c>
    </row>
    <row r="82" spans="1:8" x14ac:dyDescent="0.2">
      <c r="A82" s="52"/>
      <c r="B82" s="51"/>
      <c r="C82" s="3"/>
      <c r="D82" s="3"/>
      <c r="E82" s="3"/>
      <c r="F82" s="3"/>
    </row>
    <row r="83" spans="1:8" x14ac:dyDescent="0.2">
      <c r="A83" s="246" t="s">
        <v>469</v>
      </c>
      <c r="B83" s="343" t="s">
        <v>208</v>
      </c>
      <c r="C83" s="314" t="s">
        <v>117</v>
      </c>
      <c r="D83" s="314"/>
      <c r="E83" s="314"/>
      <c r="F83" s="314"/>
    </row>
    <row r="84" spans="1:8" x14ac:dyDescent="0.2">
      <c r="A84" s="247"/>
      <c r="B84" s="343"/>
      <c r="C84" s="314"/>
      <c r="D84" s="314"/>
      <c r="E84" s="314"/>
      <c r="F84" s="314"/>
    </row>
    <row r="85" spans="1:8" x14ac:dyDescent="0.2">
      <c r="A85" s="38"/>
      <c r="B85" s="51"/>
      <c r="C85" s="3"/>
      <c r="D85" s="3"/>
      <c r="E85" s="3"/>
      <c r="F85" s="3"/>
    </row>
    <row r="86" spans="1:8" ht="63.75" x14ac:dyDescent="0.2">
      <c r="A86" s="244" t="s">
        <v>470</v>
      </c>
      <c r="B86" s="51" t="s">
        <v>208</v>
      </c>
      <c r="C86" s="314" t="s">
        <v>116</v>
      </c>
      <c r="D86" s="314"/>
      <c r="E86" s="314"/>
      <c r="F86" s="314"/>
    </row>
    <row r="87" spans="1:8" x14ac:dyDescent="0.2">
      <c r="A87" s="3"/>
      <c r="B87" s="51"/>
      <c r="C87" s="3"/>
      <c r="D87" s="3"/>
      <c r="E87" s="3"/>
      <c r="F87" s="3"/>
    </row>
    <row r="88" spans="1:8" ht="63.75" x14ac:dyDescent="0.2">
      <c r="A88" s="190" t="s">
        <v>471</v>
      </c>
      <c r="B88" s="51" t="s">
        <v>208</v>
      </c>
      <c r="C88" s="314" t="s">
        <v>116</v>
      </c>
      <c r="D88" s="314"/>
      <c r="E88" s="314"/>
      <c r="F88" s="314"/>
    </row>
    <row r="89" spans="1:8" x14ac:dyDescent="0.2">
      <c r="A89" s="3"/>
      <c r="B89" s="51"/>
      <c r="C89" s="109"/>
      <c r="D89" s="109"/>
      <c r="E89" s="109"/>
      <c r="F89" s="109"/>
    </row>
    <row r="90" spans="1:8" x14ac:dyDescent="0.2">
      <c r="A90" s="326" t="s">
        <v>472</v>
      </c>
      <c r="B90" s="343" t="s">
        <v>208</v>
      </c>
      <c r="C90" s="314" t="s">
        <v>116</v>
      </c>
      <c r="D90" s="314"/>
      <c r="E90" s="314"/>
      <c r="F90" s="314"/>
    </row>
    <row r="91" spans="1:8" x14ac:dyDescent="0.2">
      <c r="A91" s="345"/>
      <c r="B91" s="343"/>
      <c r="C91" s="314"/>
      <c r="D91" s="314"/>
      <c r="E91" s="314"/>
      <c r="F91" s="314"/>
    </row>
    <row r="92" spans="1:8" ht="42" customHeight="1" x14ac:dyDescent="0.2">
      <c r="A92" s="345"/>
      <c r="B92" s="343"/>
      <c r="C92" s="314"/>
      <c r="D92" s="314"/>
      <c r="E92" s="314"/>
      <c r="F92" s="314"/>
    </row>
    <row r="93" spans="1:8" x14ac:dyDescent="0.2">
      <c r="A93" s="3"/>
      <c r="B93" s="51"/>
      <c r="C93" s="3"/>
      <c r="D93" s="3"/>
      <c r="E93" s="3"/>
      <c r="F93" s="3"/>
    </row>
    <row r="94" spans="1:8" ht="38.25" x14ac:dyDescent="0.2">
      <c r="A94" s="47" t="s">
        <v>206</v>
      </c>
      <c r="B94" s="51" t="s">
        <v>208</v>
      </c>
      <c r="C94" s="314" t="s">
        <v>116</v>
      </c>
      <c r="D94" s="314"/>
      <c r="E94" s="314"/>
      <c r="F94" s="314"/>
    </row>
    <row r="95" spans="1:8" x14ac:dyDescent="0.2">
      <c r="A95" s="170"/>
      <c r="B95" s="173"/>
      <c r="C95" s="170"/>
      <c r="D95" s="170"/>
      <c r="E95" s="170"/>
      <c r="F95" s="170"/>
    </row>
    <row r="96" spans="1:8" ht="51" x14ac:dyDescent="0.2">
      <c r="A96" s="85" t="s">
        <v>473</v>
      </c>
      <c r="B96" s="51" t="s">
        <v>241</v>
      </c>
      <c r="C96" s="314" t="s">
        <v>116</v>
      </c>
      <c r="D96" s="314"/>
      <c r="E96" s="314"/>
      <c r="F96" s="314"/>
      <c r="G96" s="115" t="s">
        <v>221</v>
      </c>
      <c r="H96" s="2"/>
    </row>
    <row r="97" spans="1:6" x14ac:dyDescent="0.2">
      <c r="A97" s="3"/>
      <c r="B97" s="51"/>
      <c r="C97" s="3"/>
      <c r="D97" s="3"/>
      <c r="E97" s="3"/>
      <c r="F97" s="3"/>
    </row>
    <row r="98" spans="1:6" x14ac:dyDescent="0.2">
      <c r="A98" s="52"/>
      <c r="B98" s="51"/>
      <c r="C98" s="3"/>
      <c r="D98" s="3"/>
      <c r="E98" s="3"/>
      <c r="F98" s="3"/>
    </row>
    <row r="99" spans="1:6" ht="25.5" customHeight="1" x14ac:dyDescent="0.2">
      <c r="A99" s="349" t="s">
        <v>474</v>
      </c>
      <c r="B99" s="343"/>
      <c r="C99" s="314" t="s">
        <v>117</v>
      </c>
      <c r="D99" s="314"/>
      <c r="E99" s="314"/>
      <c r="F99" s="314"/>
    </row>
    <row r="100" spans="1:6" x14ac:dyDescent="0.2">
      <c r="A100" s="349"/>
      <c r="B100" s="343"/>
      <c r="C100" s="314"/>
      <c r="D100" s="314"/>
      <c r="E100" s="314"/>
      <c r="F100" s="314"/>
    </row>
    <row r="101" spans="1:6" x14ac:dyDescent="0.2">
      <c r="A101" s="349"/>
      <c r="B101" s="343"/>
      <c r="C101" s="314"/>
      <c r="D101" s="314"/>
      <c r="E101" s="314"/>
      <c r="F101" s="314"/>
    </row>
    <row r="102" spans="1:6" x14ac:dyDescent="0.2">
      <c r="A102" s="349"/>
      <c r="B102" s="343"/>
      <c r="C102" s="314"/>
      <c r="D102" s="314"/>
      <c r="E102" s="314"/>
      <c r="F102" s="314"/>
    </row>
    <row r="103" spans="1:6" x14ac:dyDescent="0.2">
      <c r="A103" s="349"/>
      <c r="B103" s="343"/>
      <c r="C103" s="314"/>
      <c r="D103" s="314"/>
      <c r="E103" s="314"/>
      <c r="F103" s="314"/>
    </row>
    <row r="104" spans="1:6" ht="13.5" thickBot="1" x14ac:dyDescent="0.25">
      <c r="A104" s="129"/>
      <c r="B104" s="127"/>
      <c r="C104" s="128"/>
      <c r="D104" s="128"/>
      <c r="E104" s="128"/>
      <c r="F104" s="128"/>
    </row>
    <row r="105" spans="1:6" ht="13.5" thickTop="1" x14ac:dyDescent="0.2">
      <c r="A105" s="57"/>
      <c r="B105" s="125"/>
    </row>
    <row r="107" spans="1:6" ht="38.25" customHeight="1" x14ac:dyDescent="0.2">
      <c r="A107" s="348" t="s">
        <v>326</v>
      </c>
      <c r="B107" s="348"/>
      <c r="C107" s="348"/>
      <c r="D107" s="54"/>
      <c r="E107" s="54"/>
    </row>
    <row r="108" spans="1:6" ht="18" customHeight="1" x14ac:dyDescent="0.2">
      <c r="A108" s="348"/>
      <c r="B108" s="348"/>
      <c r="C108" s="348"/>
      <c r="D108" s="49"/>
      <c r="E108" s="49"/>
      <c r="F108" s="2"/>
    </row>
    <row r="109" spans="1:6" ht="14.25" customHeight="1" x14ac:dyDescent="0.2">
      <c r="A109" s="49"/>
      <c r="B109" s="49"/>
      <c r="C109" s="49"/>
      <c r="D109" s="49"/>
      <c r="E109" s="49"/>
    </row>
    <row r="110" spans="1:6" ht="12.75" customHeight="1" x14ac:dyDescent="0.2">
      <c r="A110" s="257" t="s">
        <v>69</v>
      </c>
      <c r="B110" s="257"/>
      <c r="C110" s="257"/>
      <c r="D110" s="53"/>
      <c r="E110" s="53"/>
    </row>
    <row r="111" spans="1:6" ht="12.75" customHeight="1" x14ac:dyDescent="0.2">
      <c r="A111" s="257"/>
      <c r="B111" s="257"/>
      <c r="C111" s="257"/>
      <c r="D111" s="53"/>
      <c r="E111" s="53"/>
    </row>
    <row r="112" spans="1:6" ht="12.75" customHeight="1" x14ac:dyDescent="0.2">
      <c r="A112" s="257"/>
      <c r="B112" s="257"/>
      <c r="C112" s="257"/>
      <c r="D112" s="53"/>
      <c r="E112" s="53"/>
    </row>
    <row r="113" spans="1:5" x14ac:dyDescent="0.2">
      <c r="A113" s="257"/>
      <c r="B113" s="257"/>
      <c r="C113" s="257"/>
      <c r="D113" s="53"/>
      <c r="E113" s="53"/>
    </row>
    <row r="114" spans="1:5" x14ac:dyDescent="0.2">
      <c r="A114" s="257"/>
      <c r="B114" s="257"/>
      <c r="C114" s="257"/>
      <c r="D114" s="53"/>
      <c r="E114" s="53"/>
    </row>
    <row r="115" spans="1:5" x14ac:dyDescent="0.2">
      <c r="A115" s="257"/>
      <c r="B115" s="257"/>
      <c r="C115" s="257"/>
      <c r="D115" s="53"/>
      <c r="E115" s="53"/>
    </row>
    <row r="116" spans="1:5" x14ac:dyDescent="0.2">
      <c r="A116" s="257"/>
      <c r="B116" s="257"/>
      <c r="C116" s="257"/>
      <c r="D116" s="53"/>
      <c r="E116" s="53"/>
    </row>
    <row r="117" spans="1:5" x14ac:dyDescent="0.2">
      <c r="A117" s="257"/>
      <c r="B117" s="257"/>
      <c r="C117" s="257"/>
      <c r="D117" s="53"/>
      <c r="E117" s="53"/>
    </row>
    <row r="118" spans="1:5" x14ac:dyDescent="0.2">
      <c r="A118" s="53"/>
      <c r="B118" s="53"/>
      <c r="C118" s="53"/>
      <c r="D118" s="53"/>
      <c r="E118" s="53"/>
    </row>
    <row r="119" spans="1:5" ht="12.75" customHeight="1" x14ac:dyDescent="0.2">
      <c r="A119" s="347" t="s">
        <v>77</v>
      </c>
      <c r="B119" s="347"/>
      <c r="C119" s="347"/>
      <c r="D119" s="55"/>
      <c r="E119" s="55"/>
    </row>
    <row r="120" spans="1:5" x14ac:dyDescent="0.2">
      <c r="A120" s="347"/>
      <c r="B120" s="347"/>
      <c r="C120" s="347"/>
      <c r="D120" s="55"/>
      <c r="E120" s="55"/>
    </row>
    <row r="121" spans="1:5" x14ac:dyDescent="0.2">
      <c r="A121" s="347"/>
      <c r="B121" s="347"/>
      <c r="C121" s="347"/>
      <c r="D121" s="55"/>
      <c r="E121" s="55"/>
    </row>
    <row r="122" spans="1:5" x14ac:dyDescent="0.2">
      <c r="A122" s="347"/>
      <c r="B122" s="347"/>
      <c r="C122" s="347"/>
      <c r="D122" s="55"/>
      <c r="E122" s="55"/>
    </row>
    <row r="123" spans="1:5" x14ac:dyDescent="0.2">
      <c r="A123" s="50"/>
      <c r="B123" s="50"/>
      <c r="C123" s="50"/>
      <c r="D123" s="55"/>
      <c r="E123" s="55"/>
    </row>
    <row r="124" spans="1:5" x14ac:dyDescent="0.2">
      <c r="A124" s="191" t="s">
        <v>327</v>
      </c>
    </row>
    <row r="126" spans="1:5" ht="12.75" customHeight="1" x14ac:dyDescent="0.2">
      <c r="A126" s="258" t="s">
        <v>154</v>
      </c>
      <c r="B126" s="258"/>
      <c r="C126" s="258"/>
    </row>
    <row r="127" spans="1:5" x14ac:dyDescent="0.2">
      <c r="A127" s="258"/>
      <c r="B127" s="258"/>
      <c r="C127" s="258"/>
    </row>
    <row r="128" spans="1:5" x14ac:dyDescent="0.2">
      <c r="A128" s="258"/>
      <c r="B128" s="258"/>
      <c r="C128" s="258"/>
    </row>
    <row r="129" spans="1:3" x14ac:dyDescent="0.2">
      <c r="A129" s="258"/>
      <c r="B129" s="258"/>
      <c r="C129" s="258"/>
    </row>
    <row r="131" spans="1:3" x14ac:dyDescent="0.2">
      <c r="A131" s="56" t="s">
        <v>155</v>
      </c>
    </row>
    <row r="132" spans="1:3" x14ac:dyDescent="0.2">
      <c r="A132" s="56" t="s">
        <v>42</v>
      </c>
    </row>
    <row r="133" spans="1:3" x14ac:dyDescent="0.2">
      <c r="A133" s="56" t="s">
        <v>156</v>
      </c>
    </row>
    <row r="134" spans="1:3" x14ac:dyDescent="0.2">
      <c r="A134" s="56" t="s">
        <v>43</v>
      </c>
    </row>
    <row r="135" spans="1:3" x14ac:dyDescent="0.2">
      <c r="A135" s="56" t="s">
        <v>44</v>
      </c>
    </row>
    <row r="136" spans="1:3" x14ac:dyDescent="0.2">
      <c r="A136" s="56" t="s">
        <v>45</v>
      </c>
    </row>
    <row r="137" spans="1:3" x14ac:dyDescent="0.2">
      <c r="A137" s="56"/>
    </row>
    <row r="138" spans="1:3" x14ac:dyDescent="0.2">
      <c r="A138" s="56" t="s">
        <v>46</v>
      </c>
    </row>
    <row r="139" spans="1:3" x14ac:dyDescent="0.2">
      <c r="A139" s="56" t="s">
        <v>47</v>
      </c>
    </row>
    <row r="140" spans="1:3" x14ac:dyDescent="0.2">
      <c r="A140" s="56" t="s">
        <v>78</v>
      </c>
    </row>
    <row r="141" spans="1:3" x14ac:dyDescent="0.2">
      <c r="A141" s="56" t="s">
        <v>48</v>
      </c>
    </row>
  </sheetData>
  <mergeCells count="60">
    <mergeCell ref="C25:F25"/>
    <mergeCell ref="G25:K25"/>
    <mergeCell ref="G28:K28"/>
    <mergeCell ref="G30:K31"/>
    <mergeCell ref="C28:F28"/>
    <mergeCell ref="C96:F96"/>
    <mergeCell ref="C68:F68"/>
    <mergeCell ref="B90:B92"/>
    <mergeCell ref="A79:A81"/>
    <mergeCell ref="G33:K36"/>
    <mergeCell ref="G38:K40"/>
    <mergeCell ref="G58:L59"/>
    <mergeCell ref="A46:F50"/>
    <mergeCell ref="A72:F72"/>
    <mergeCell ref="A52:A54"/>
    <mergeCell ref="C90:F92"/>
    <mergeCell ref="C83:F84"/>
    <mergeCell ref="A61:A62"/>
    <mergeCell ref="B61:B62"/>
    <mergeCell ref="A38:A40"/>
    <mergeCell ref="A33:A36"/>
    <mergeCell ref="B33:B36"/>
    <mergeCell ref="C33:F36"/>
    <mergeCell ref="C64:F64"/>
    <mergeCell ref="A126:C129"/>
    <mergeCell ref="A110:C117"/>
    <mergeCell ref="A119:C122"/>
    <mergeCell ref="A107:C108"/>
    <mergeCell ref="C94:F94"/>
    <mergeCell ref="B99:B103"/>
    <mergeCell ref="C99:F103"/>
    <mergeCell ref="A99:A103"/>
    <mergeCell ref="A90:A92"/>
    <mergeCell ref="A83:A84"/>
    <mergeCell ref="A74:A77"/>
    <mergeCell ref="C74:F77"/>
    <mergeCell ref="B74:B77"/>
    <mergeCell ref="B38:B40"/>
    <mergeCell ref="C66:F66"/>
    <mergeCell ref="C88:F88"/>
    <mergeCell ref="B79:B81"/>
    <mergeCell ref="B83:B84"/>
    <mergeCell ref="C86:F86"/>
    <mergeCell ref="C79:F81"/>
    <mergeCell ref="A3:F4"/>
    <mergeCell ref="A1:F1"/>
    <mergeCell ref="C58:F59"/>
    <mergeCell ref="C38:F40"/>
    <mergeCell ref="C52:F54"/>
    <mergeCell ref="A58:A59"/>
    <mergeCell ref="B58:B59"/>
    <mergeCell ref="B52:B54"/>
    <mergeCell ref="C56:F56"/>
    <mergeCell ref="A6:F12"/>
    <mergeCell ref="A14:F17"/>
    <mergeCell ref="A19:F23"/>
    <mergeCell ref="A30:A31"/>
    <mergeCell ref="B30:B31"/>
    <mergeCell ref="C30:F31"/>
    <mergeCell ref="A42:F42"/>
  </mergeCells>
  <phoneticPr fontId="3" type="noConversion"/>
  <hyperlinks>
    <hyperlink ref="G38" r:id="rId1" display="http://ceic.mt.gov/Demog/estimate/pop/City/SUB-EST2007-04-30.htm"/>
  </hyperlinks>
  <pageMargins left="0.75" right="0.75" top="1" bottom="1" header="0.5" footer="0.5"/>
  <pageSetup scale="67" orientation="portrait" r:id="rId2"/>
  <headerFooter alignWithMargins="0"/>
  <colBreaks count="1" manualBreakCount="1">
    <brk id="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4"/>
  <sheetViews>
    <sheetView workbookViewId="0">
      <selection activeCell="A66" sqref="A66:L69"/>
    </sheetView>
  </sheetViews>
  <sheetFormatPr defaultRowHeight="12.75" x14ac:dyDescent="0.2"/>
  <sheetData>
    <row r="1" spans="1:11" ht="25.5" x14ac:dyDescent="0.35">
      <c r="A1" s="342" t="s">
        <v>361</v>
      </c>
      <c r="B1" s="342"/>
      <c r="C1" s="342"/>
      <c r="D1" s="342"/>
      <c r="E1" s="342"/>
      <c r="F1" s="342"/>
    </row>
    <row r="3" spans="1:11" ht="15.75" customHeight="1" x14ac:dyDescent="0.2">
      <c r="A3" s="359" t="s">
        <v>454</v>
      </c>
      <c r="B3" s="359"/>
      <c r="C3" s="359"/>
      <c r="D3" s="359"/>
      <c r="E3" s="359"/>
      <c r="F3" s="359"/>
      <c r="G3" s="359"/>
      <c r="H3" s="359"/>
      <c r="I3" s="359"/>
      <c r="J3" s="359"/>
      <c r="K3" s="359"/>
    </row>
    <row r="4" spans="1:11" ht="15.75" customHeight="1" x14ac:dyDescent="0.2">
      <c r="A4" s="359"/>
      <c r="B4" s="359"/>
      <c r="C4" s="359"/>
      <c r="D4" s="359"/>
      <c r="E4" s="359"/>
      <c r="F4" s="359"/>
      <c r="G4" s="359"/>
      <c r="H4" s="359"/>
      <c r="I4" s="359"/>
      <c r="J4" s="359"/>
      <c r="K4" s="359"/>
    </row>
    <row r="5" spans="1:11" ht="15.75" customHeight="1" x14ac:dyDescent="0.2">
      <c r="A5" s="359"/>
      <c r="B5" s="359"/>
      <c r="C5" s="359"/>
      <c r="D5" s="359"/>
      <c r="E5" s="359"/>
      <c r="F5" s="359"/>
      <c r="G5" s="359"/>
      <c r="H5" s="359"/>
      <c r="I5" s="359"/>
      <c r="J5" s="359"/>
      <c r="K5" s="359"/>
    </row>
    <row r="6" spans="1:11" ht="15.75" x14ac:dyDescent="0.25">
      <c r="A6" s="200"/>
    </row>
    <row r="7" spans="1:11" ht="15.75" x14ac:dyDescent="0.25">
      <c r="A7" s="200" t="s">
        <v>362</v>
      </c>
    </row>
    <row r="9" spans="1:11" ht="15.75" customHeight="1" x14ac:dyDescent="0.2">
      <c r="A9" s="355" t="s">
        <v>457</v>
      </c>
      <c r="B9" s="355"/>
      <c r="C9" s="355"/>
      <c r="D9" s="355"/>
      <c r="E9" s="355"/>
      <c r="F9" s="355"/>
      <c r="G9" s="355"/>
      <c r="H9" s="355"/>
      <c r="I9" s="355"/>
      <c r="J9" s="355"/>
      <c r="K9" s="355"/>
    </row>
    <row r="10" spans="1:11" ht="12.75" customHeight="1" x14ac:dyDescent="0.2">
      <c r="A10" s="355"/>
      <c r="B10" s="355"/>
      <c r="C10" s="355"/>
      <c r="D10" s="355"/>
      <c r="E10" s="355"/>
      <c r="F10" s="355"/>
      <c r="G10" s="355"/>
      <c r="H10" s="355"/>
      <c r="I10" s="355"/>
      <c r="J10" s="355"/>
      <c r="K10" s="355"/>
    </row>
    <row r="11" spans="1:11" ht="12.75" customHeight="1" x14ac:dyDescent="0.2">
      <c r="A11" s="355"/>
      <c r="B11" s="355"/>
      <c r="C11" s="355"/>
      <c r="D11" s="355"/>
      <c r="E11" s="355"/>
      <c r="F11" s="355"/>
      <c r="G11" s="355"/>
      <c r="H11" s="355"/>
      <c r="I11" s="355"/>
      <c r="J11" s="355"/>
      <c r="K11" s="355"/>
    </row>
    <row r="12" spans="1:11" ht="12.75" customHeight="1" x14ac:dyDescent="0.2">
      <c r="A12" s="355"/>
      <c r="B12" s="355"/>
      <c r="C12" s="355"/>
      <c r="D12" s="355"/>
      <c r="E12" s="355"/>
      <c r="F12" s="355"/>
      <c r="G12" s="355"/>
      <c r="H12" s="355"/>
      <c r="I12" s="355"/>
      <c r="J12" s="355"/>
      <c r="K12" s="355"/>
    </row>
    <row r="13" spans="1:11" ht="12.75" customHeight="1" x14ac:dyDescent="0.2">
      <c r="A13" s="355"/>
      <c r="B13" s="355"/>
      <c r="C13" s="355"/>
      <c r="D13" s="355"/>
      <c r="E13" s="355"/>
      <c r="F13" s="355"/>
      <c r="G13" s="355"/>
      <c r="H13" s="355"/>
      <c r="I13" s="355"/>
      <c r="J13" s="355"/>
      <c r="K13" s="355"/>
    </row>
    <row r="14" spans="1:11" ht="12.75" customHeight="1" x14ac:dyDescent="0.2">
      <c r="A14" s="355"/>
      <c r="B14" s="355"/>
      <c r="C14" s="355"/>
      <c r="D14" s="355"/>
      <c r="E14" s="355"/>
      <c r="F14" s="355"/>
      <c r="G14" s="355"/>
      <c r="H14" s="355"/>
      <c r="I14" s="355"/>
      <c r="J14" s="355"/>
      <c r="K14" s="355"/>
    </row>
    <row r="15" spans="1:11" ht="12.75" customHeight="1" x14ac:dyDescent="0.2">
      <c r="A15" s="355"/>
      <c r="B15" s="355"/>
      <c r="C15" s="355"/>
      <c r="D15" s="355"/>
      <c r="E15" s="355"/>
      <c r="F15" s="355"/>
      <c r="G15" s="355"/>
      <c r="H15" s="355"/>
      <c r="I15" s="355"/>
      <c r="J15" s="355"/>
      <c r="K15" s="355"/>
    </row>
    <row r="16" spans="1:11" ht="15" customHeight="1" x14ac:dyDescent="0.2">
      <c r="A16" s="355"/>
      <c r="B16" s="355"/>
      <c r="C16" s="355"/>
      <c r="D16" s="355"/>
      <c r="E16" s="355"/>
      <c r="F16" s="355"/>
      <c r="G16" s="355"/>
      <c r="H16" s="355"/>
      <c r="I16" s="355"/>
      <c r="J16" s="355"/>
      <c r="K16" s="355"/>
    </row>
    <row r="17" spans="1:11" ht="15.75" x14ac:dyDescent="0.2">
      <c r="A17" s="201"/>
      <c r="B17" s="201"/>
      <c r="C17" s="201"/>
      <c r="D17" s="201"/>
      <c r="E17" s="201"/>
      <c r="F17" s="201"/>
      <c r="G17" s="201"/>
      <c r="H17" s="201"/>
      <c r="I17" s="201"/>
      <c r="J17" s="201"/>
      <c r="K17" s="201"/>
    </row>
    <row r="18" spans="1:11" x14ac:dyDescent="0.2">
      <c r="A18" s="197"/>
      <c r="B18" s="197"/>
      <c r="C18" s="197"/>
      <c r="D18" s="197"/>
      <c r="E18" s="197"/>
      <c r="F18" s="197"/>
      <c r="G18" s="197"/>
      <c r="H18" s="197"/>
      <c r="I18" s="197"/>
      <c r="J18" s="197"/>
      <c r="K18" s="197"/>
    </row>
    <row r="19" spans="1:11" ht="15.75" customHeight="1" x14ac:dyDescent="0.2">
      <c r="A19" s="355" t="s">
        <v>458</v>
      </c>
      <c r="B19" s="355"/>
      <c r="C19" s="355"/>
      <c r="D19" s="355"/>
      <c r="E19" s="355"/>
      <c r="F19" s="355"/>
      <c r="G19" s="355"/>
      <c r="H19" s="355"/>
      <c r="I19" s="355"/>
      <c r="J19" s="355"/>
      <c r="K19" s="355"/>
    </row>
    <row r="20" spans="1:11" x14ac:dyDescent="0.2">
      <c r="A20" s="355"/>
      <c r="B20" s="355"/>
      <c r="C20" s="355"/>
      <c r="D20" s="355"/>
      <c r="E20" s="355"/>
      <c r="F20" s="355"/>
      <c r="G20" s="355"/>
      <c r="H20" s="355"/>
      <c r="I20" s="355"/>
      <c r="J20" s="355"/>
      <c r="K20" s="355"/>
    </row>
    <row r="21" spans="1:11" x14ac:dyDescent="0.2">
      <c r="A21" s="355"/>
      <c r="B21" s="355"/>
      <c r="C21" s="355"/>
      <c r="D21" s="355"/>
      <c r="E21" s="355"/>
      <c r="F21" s="355"/>
      <c r="G21" s="355"/>
      <c r="H21" s="355"/>
      <c r="I21" s="355"/>
      <c r="J21" s="355"/>
      <c r="K21" s="355"/>
    </row>
    <row r="22" spans="1:11" x14ac:dyDescent="0.2">
      <c r="A22" s="355"/>
      <c r="B22" s="355"/>
      <c r="C22" s="355"/>
      <c r="D22" s="355"/>
      <c r="E22" s="355"/>
      <c r="F22" s="355"/>
      <c r="G22" s="355"/>
      <c r="H22" s="355"/>
      <c r="I22" s="355"/>
      <c r="J22" s="355"/>
      <c r="K22" s="355"/>
    </row>
    <row r="23" spans="1:11" ht="39.75" customHeight="1" x14ac:dyDescent="0.2">
      <c r="A23" s="355"/>
      <c r="B23" s="355"/>
      <c r="C23" s="355"/>
      <c r="D23" s="355"/>
      <c r="E23" s="355"/>
      <c r="F23" s="355"/>
      <c r="G23" s="355"/>
      <c r="H23" s="355"/>
      <c r="I23" s="355"/>
      <c r="J23" s="355"/>
      <c r="K23" s="355"/>
    </row>
    <row r="24" spans="1:11" x14ac:dyDescent="0.2">
      <c r="A24" s="197"/>
      <c r="B24" s="197"/>
      <c r="C24" s="197"/>
      <c r="D24" s="197"/>
      <c r="E24" s="197"/>
      <c r="F24" s="197"/>
      <c r="G24" s="197"/>
      <c r="H24" s="197"/>
      <c r="I24" s="197"/>
      <c r="J24" s="197"/>
      <c r="K24" s="197"/>
    </row>
    <row r="25" spans="1:11" ht="15.75" customHeight="1" x14ac:dyDescent="0.2">
      <c r="A25" s="356" t="s">
        <v>461</v>
      </c>
      <c r="B25" s="356"/>
      <c r="C25" s="356"/>
      <c r="D25" s="356"/>
      <c r="E25" s="356"/>
      <c r="F25" s="356"/>
      <c r="G25" s="356"/>
      <c r="H25" s="356"/>
      <c r="I25" s="356"/>
      <c r="J25" s="356"/>
      <c r="K25" s="356"/>
    </row>
    <row r="26" spans="1:11" x14ac:dyDescent="0.2">
      <c r="A26" s="356"/>
      <c r="B26" s="356"/>
      <c r="C26" s="356"/>
      <c r="D26" s="356"/>
      <c r="E26" s="356"/>
      <c r="F26" s="356"/>
      <c r="G26" s="356"/>
      <c r="H26" s="356"/>
      <c r="I26" s="356"/>
      <c r="J26" s="356"/>
      <c r="K26" s="356"/>
    </row>
    <row r="27" spans="1:11" x14ac:dyDescent="0.2">
      <c r="A27" s="356"/>
      <c r="B27" s="356"/>
      <c r="C27" s="356"/>
      <c r="D27" s="356"/>
      <c r="E27" s="356"/>
      <c r="F27" s="356"/>
      <c r="G27" s="356"/>
      <c r="H27" s="356"/>
      <c r="I27" s="356"/>
      <c r="J27" s="356"/>
      <c r="K27" s="356"/>
    </row>
    <row r="28" spans="1:11" x14ac:dyDescent="0.2">
      <c r="A28" s="356"/>
      <c r="B28" s="356"/>
      <c r="C28" s="356"/>
      <c r="D28" s="356"/>
      <c r="E28" s="356"/>
      <c r="F28" s="356"/>
      <c r="G28" s="356"/>
      <c r="H28" s="356"/>
      <c r="I28" s="356"/>
      <c r="J28" s="356"/>
      <c r="K28" s="356"/>
    </row>
    <row r="29" spans="1:11" x14ac:dyDescent="0.2">
      <c r="A29" s="356"/>
      <c r="B29" s="356"/>
      <c r="C29" s="356"/>
      <c r="D29" s="356"/>
      <c r="E29" s="356"/>
      <c r="F29" s="356"/>
      <c r="G29" s="356"/>
      <c r="H29" s="356"/>
      <c r="I29" s="356"/>
      <c r="J29" s="356"/>
      <c r="K29" s="356"/>
    </row>
    <row r="30" spans="1:11" x14ac:dyDescent="0.2">
      <c r="A30" s="356"/>
      <c r="B30" s="356"/>
      <c r="C30" s="356"/>
      <c r="D30" s="356"/>
      <c r="E30" s="356"/>
      <c r="F30" s="356"/>
      <c r="G30" s="356"/>
      <c r="H30" s="356"/>
      <c r="I30" s="356"/>
      <c r="J30" s="356"/>
      <c r="K30" s="356"/>
    </row>
    <row r="31" spans="1:11" ht="30" customHeight="1" x14ac:dyDescent="0.2">
      <c r="A31" s="356"/>
      <c r="B31" s="356"/>
      <c r="C31" s="356"/>
      <c r="D31" s="356"/>
      <c r="E31" s="356"/>
      <c r="F31" s="356"/>
      <c r="G31" s="356"/>
      <c r="H31" s="356"/>
      <c r="I31" s="356"/>
      <c r="J31" s="356"/>
      <c r="K31" s="356"/>
    </row>
    <row r="32" spans="1:11" ht="15.75" x14ac:dyDescent="0.25">
      <c r="A32" s="205"/>
      <c r="B32" s="205"/>
      <c r="C32" s="205"/>
      <c r="D32" s="205"/>
      <c r="E32" s="205"/>
      <c r="F32" s="205"/>
      <c r="G32" s="205"/>
      <c r="H32" s="205"/>
      <c r="I32" s="205"/>
      <c r="J32" s="205"/>
      <c r="K32" s="205"/>
    </row>
    <row r="33" spans="1:11" ht="15.75" x14ac:dyDescent="0.25">
      <c r="A33" s="360" t="s">
        <v>455</v>
      </c>
      <c r="B33" s="360"/>
      <c r="C33" s="360"/>
      <c r="D33" s="360"/>
      <c r="E33" s="360"/>
      <c r="F33" s="360"/>
      <c r="G33" s="360"/>
      <c r="H33" s="360"/>
      <c r="I33" s="198"/>
      <c r="J33" s="198"/>
      <c r="K33" s="198"/>
    </row>
    <row r="34" spans="1:11" ht="15.75" x14ac:dyDescent="0.25">
      <c r="B34" s="198"/>
      <c r="C34" s="198"/>
      <c r="D34" s="198"/>
      <c r="E34" s="198"/>
      <c r="F34" s="198"/>
      <c r="G34" s="198"/>
      <c r="H34" s="198"/>
      <c r="I34" s="198"/>
      <c r="J34" s="198"/>
      <c r="K34" s="198"/>
    </row>
    <row r="35" spans="1:11" ht="15.75" x14ac:dyDescent="0.25">
      <c r="A35" s="198"/>
      <c r="B35" s="198"/>
      <c r="C35" s="198"/>
      <c r="D35" s="198"/>
      <c r="E35" s="198"/>
      <c r="F35" s="198"/>
      <c r="G35" s="198"/>
      <c r="H35" s="198"/>
      <c r="I35" s="198"/>
      <c r="J35" s="198"/>
      <c r="K35" s="198"/>
    </row>
    <row r="36" spans="1:11" ht="15.75" x14ac:dyDescent="0.25">
      <c r="A36" s="198"/>
      <c r="B36" s="198"/>
      <c r="C36" s="198"/>
      <c r="D36" s="198"/>
      <c r="E36" s="198"/>
      <c r="F36" s="198"/>
      <c r="G36" s="198"/>
      <c r="H36" s="198"/>
      <c r="I36" s="198"/>
      <c r="J36" s="198"/>
      <c r="K36" s="198"/>
    </row>
    <row r="37" spans="1:11" ht="15.75" x14ac:dyDescent="0.25">
      <c r="A37" s="198"/>
      <c r="B37" s="198"/>
      <c r="C37" s="198"/>
      <c r="D37" s="198"/>
      <c r="E37" s="198"/>
      <c r="F37" s="198"/>
      <c r="G37" s="198"/>
      <c r="H37" s="198"/>
      <c r="I37" s="198"/>
      <c r="J37" s="198"/>
      <c r="K37" s="198"/>
    </row>
    <row r="38" spans="1:11" ht="15.75" x14ac:dyDescent="0.25">
      <c r="A38" s="198"/>
      <c r="B38" s="198"/>
      <c r="C38" s="198"/>
      <c r="D38" s="198"/>
      <c r="E38" s="198"/>
      <c r="F38" s="198"/>
      <c r="G38" s="198"/>
      <c r="H38" s="198"/>
      <c r="I38" s="198"/>
      <c r="J38" s="198"/>
      <c r="K38" s="198"/>
    </row>
    <row r="39" spans="1:11" ht="15.75" x14ac:dyDescent="0.25">
      <c r="A39" s="198"/>
      <c r="B39" s="198"/>
      <c r="C39" s="198"/>
      <c r="D39" s="198"/>
      <c r="E39" s="198"/>
      <c r="F39" s="198"/>
      <c r="G39" s="198"/>
      <c r="H39" s="198"/>
      <c r="I39" s="198"/>
      <c r="J39" s="198"/>
      <c r="K39" s="198"/>
    </row>
    <row r="40" spans="1:11" ht="15.75" x14ac:dyDescent="0.25">
      <c r="A40" s="198"/>
      <c r="B40" s="198"/>
      <c r="C40" s="198"/>
      <c r="D40" s="198"/>
      <c r="E40" s="198"/>
      <c r="F40" s="198"/>
      <c r="G40" s="198"/>
      <c r="H40" s="198"/>
      <c r="I40" s="198"/>
      <c r="J40" s="198"/>
      <c r="K40" s="198"/>
    </row>
    <row r="41" spans="1:11" ht="15.75" x14ac:dyDescent="0.25">
      <c r="A41" s="198"/>
      <c r="B41" s="198"/>
      <c r="C41" s="198"/>
      <c r="D41" s="198"/>
      <c r="E41" s="198"/>
      <c r="F41" s="198"/>
      <c r="G41" s="198"/>
      <c r="H41" s="198"/>
      <c r="I41" s="198"/>
      <c r="J41" s="198"/>
      <c r="K41" s="198"/>
    </row>
    <row r="42" spans="1:11" ht="15.75" x14ac:dyDescent="0.25">
      <c r="A42" s="198"/>
      <c r="B42" s="198"/>
      <c r="C42" s="198"/>
      <c r="D42" s="198"/>
      <c r="E42" s="198"/>
      <c r="F42" s="198"/>
      <c r="G42" s="198"/>
      <c r="H42" s="198"/>
      <c r="I42" s="198"/>
      <c r="J42" s="198"/>
      <c r="K42" s="198"/>
    </row>
    <row r="43" spans="1:11" ht="15.75" x14ac:dyDescent="0.25">
      <c r="A43" s="198"/>
      <c r="B43" s="198"/>
      <c r="C43" s="198"/>
      <c r="D43" s="198"/>
      <c r="E43" s="198"/>
      <c r="F43" s="198"/>
      <c r="G43" s="198"/>
      <c r="H43" s="198"/>
      <c r="I43" s="198"/>
      <c r="J43" s="198"/>
      <c r="K43" s="198"/>
    </row>
    <row r="44" spans="1:11" ht="15.75" x14ac:dyDescent="0.25">
      <c r="A44" s="198"/>
      <c r="B44" s="198"/>
      <c r="C44" s="198"/>
      <c r="D44" s="198"/>
      <c r="E44" s="198"/>
      <c r="F44" s="198"/>
      <c r="G44" s="198"/>
      <c r="H44" s="198"/>
      <c r="I44" s="198"/>
      <c r="J44" s="198"/>
      <c r="K44" s="198"/>
    </row>
    <row r="45" spans="1:11" ht="15.75" x14ac:dyDescent="0.25">
      <c r="A45" s="198"/>
      <c r="B45" s="198"/>
      <c r="C45" s="198"/>
      <c r="D45" s="198"/>
      <c r="E45" s="198"/>
      <c r="F45" s="198"/>
      <c r="G45" s="198"/>
      <c r="H45" s="198"/>
      <c r="I45" s="198"/>
      <c r="J45" s="198"/>
      <c r="K45" s="198"/>
    </row>
    <row r="46" spans="1:11" ht="15.75" x14ac:dyDescent="0.25">
      <c r="A46" s="198"/>
      <c r="B46" s="198"/>
      <c r="C46" s="198"/>
      <c r="D46" s="198"/>
      <c r="E46" s="198"/>
      <c r="F46" s="198"/>
      <c r="G46" s="198"/>
      <c r="H46" s="198"/>
      <c r="I46" s="198"/>
      <c r="J46" s="198"/>
      <c r="K46" s="198"/>
    </row>
    <row r="47" spans="1:11" ht="15.75" x14ac:dyDescent="0.25">
      <c r="A47" s="198"/>
      <c r="B47" s="198"/>
      <c r="C47" s="198"/>
      <c r="D47" s="198"/>
      <c r="E47" s="198"/>
      <c r="F47" s="198"/>
      <c r="G47" s="198"/>
      <c r="H47" s="198"/>
      <c r="I47" s="198"/>
      <c r="J47" s="198"/>
      <c r="K47" s="198"/>
    </row>
    <row r="48" spans="1:11" ht="15" x14ac:dyDescent="0.2">
      <c r="A48" s="199" t="s">
        <v>359</v>
      </c>
    </row>
    <row r="49" spans="1:11" x14ac:dyDescent="0.2">
      <c r="A49" s="358" t="s">
        <v>456</v>
      </c>
      <c r="B49" s="260"/>
      <c r="C49" s="260"/>
      <c r="D49" s="260"/>
      <c r="E49" s="260"/>
      <c r="F49" s="260"/>
      <c r="G49" s="260"/>
      <c r="H49" s="260"/>
      <c r="I49" s="260"/>
      <c r="J49" s="260"/>
    </row>
    <row r="50" spans="1:11" x14ac:dyDescent="0.2">
      <c r="A50" s="260"/>
      <c r="B50" s="260"/>
      <c r="C50" s="260"/>
      <c r="D50" s="260"/>
      <c r="E50" s="260"/>
      <c r="F50" s="260"/>
      <c r="G50" s="260"/>
      <c r="H50" s="260"/>
      <c r="I50" s="260"/>
      <c r="J50" s="260"/>
    </row>
    <row r="51" spans="1:11" x14ac:dyDescent="0.2">
      <c r="A51" s="260"/>
      <c r="B51" s="260"/>
      <c r="C51" s="260"/>
      <c r="D51" s="260"/>
      <c r="E51" s="260"/>
      <c r="F51" s="260"/>
      <c r="G51" s="260"/>
      <c r="H51" s="260"/>
      <c r="I51" s="260"/>
      <c r="J51" s="260"/>
    </row>
    <row r="52" spans="1:11" x14ac:dyDescent="0.2">
      <c r="A52" s="196"/>
      <c r="B52" s="196"/>
      <c r="C52" s="196"/>
      <c r="D52" s="196"/>
      <c r="E52" s="196"/>
      <c r="F52" s="196"/>
      <c r="G52" s="196"/>
      <c r="H52" s="196"/>
      <c r="I52" s="196"/>
      <c r="J52" s="196"/>
    </row>
    <row r="53" spans="1:11" x14ac:dyDescent="0.2">
      <c r="A53" s="355" t="s">
        <v>476</v>
      </c>
      <c r="B53" s="357"/>
      <c r="C53" s="357"/>
      <c r="D53" s="357"/>
      <c r="E53" s="357"/>
      <c r="F53" s="357"/>
      <c r="G53" s="357"/>
      <c r="H53" s="357"/>
      <c r="I53" s="357"/>
      <c r="J53" s="357"/>
      <c r="K53" s="357"/>
    </row>
    <row r="54" spans="1:11" x14ac:dyDescent="0.2">
      <c r="A54" s="355"/>
      <c r="B54" s="357"/>
      <c r="C54" s="357"/>
      <c r="D54" s="357"/>
      <c r="E54" s="357"/>
      <c r="F54" s="357"/>
      <c r="G54" s="357"/>
      <c r="H54" s="357"/>
      <c r="I54" s="357"/>
      <c r="J54" s="357"/>
      <c r="K54" s="357"/>
    </row>
    <row r="55" spans="1:11" x14ac:dyDescent="0.2">
      <c r="A55" s="355"/>
      <c r="B55" s="357"/>
      <c r="C55" s="357"/>
      <c r="D55" s="357"/>
      <c r="E55" s="357"/>
      <c r="F55" s="357"/>
      <c r="G55" s="357"/>
      <c r="H55" s="357"/>
      <c r="I55" s="357"/>
      <c r="J55" s="357"/>
      <c r="K55" s="357"/>
    </row>
    <row r="56" spans="1:11" x14ac:dyDescent="0.2">
      <c r="A56" s="357"/>
      <c r="B56" s="357"/>
      <c r="C56" s="357"/>
      <c r="D56" s="357"/>
      <c r="E56" s="357"/>
      <c r="F56" s="357"/>
      <c r="G56" s="357"/>
      <c r="H56" s="357"/>
      <c r="I56" s="357"/>
      <c r="J56" s="357"/>
      <c r="K56" s="357"/>
    </row>
    <row r="57" spans="1:11" ht="57.75" customHeight="1" x14ac:dyDescent="0.2">
      <c r="A57" s="357"/>
      <c r="B57" s="357"/>
      <c r="C57" s="357"/>
      <c r="D57" s="357"/>
      <c r="E57" s="357"/>
      <c r="F57" s="357"/>
      <c r="G57" s="357"/>
      <c r="H57" s="357"/>
      <c r="I57" s="357"/>
      <c r="J57" s="357"/>
      <c r="K57" s="357"/>
    </row>
    <row r="59" spans="1:11" ht="12.75" customHeight="1" x14ac:dyDescent="0.2">
      <c r="A59" s="356" t="s">
        <v>477</v>
      </c>
      <c r="B59" s="356"/>
      <c r="C59" s="356"/>
      <c r="D59" s="356"/>
      <c r="E59" s="356"/>
      <c r="F59" s="356"/>
      <c r="G59" s="356"/>
      <c r="H59" s="356"/>
      <c r="I59" s="356"/>
      <c r="J59" s="356"/>
      <c r="K59" s="356"/>
    </row>
    <row r="60" spans="1:11" x14ac:dyDescent="0.2">
      <c r="A60" s="356"/>
      <c r="B60" s="356"/>
      <c r="C60" s="356"/>
      <c r="D60" s="356"/>
      <c r="E60" s="356"/>
      <c r="F60" s="356"/>
      <c r="G60" s="356"/>
      <c r="H60" s="356"/>
      <c r="I60" s="356"/>
      <c r="J60" s="356"/>
      <c r="K60" s="356"/>
    </row>
    <row r="61" spans="1:11" ht="12.75" customHeight="1" x14ac:dyDescent="0.2">
      <c r="A61" s="356"/>
      <c r="B61" s="356"/>
      <c r="C61" s="356"/>
      <c r="D61" s="356"/>
      <c r="E61" s="356"/>
      <c r="F61" s="356"/>
      <c r="G61" s="356"/>
      <c r="H61" s="356"/>
      <c r="I61" s="356"/>
      <c r="J61" s="356"/>
      <c r="K61" s="356"/>
    </row>
    <row r="62" spans="1:11" ht="12.75" customHeight="1" x14ac:dyDescent="0.2">
      <c r="A62" s="247"/>
      <c r="B62" s="247"/>
      <c r="C62" s="247"/>
      <c r="D62" s="247"/>
      <c r="E62" s="247"/>
      <c r="F62" s="247"/>
      <c r="G62" s="247"/>
      <c r="H62" s="247"/>
      <c r="I62" s="247"/>
      <c r="J62" s="247"/>
      <c r="K62" s="247"/>
    </row>
    <row r="63" spans="1:11" ht="12.75" customHeight="1" x14ac:dyDescent="0.2">
      <c r="A63" s="247"/>
      <c r="B63" s="247"/>
      <c r="C63" s="247"/>
      <c r="D63" s="247"/>
      <c r="E63" s="247"/>
      <c r="F63" s="247"/>
      <c r="G63" s="247"/>
      <c r="H63" s="247"/>
      <c r="I63" s="247"/>
      <c r="J63" s="247"/>
      <c r="K63" s="247"/>
    </row>
    <row r="64" spans="1:11" ht="136.5" customHeight="1" x14ac:dyDescent="0.2">
      <c r="A64" s="247"/>
      <c r="B64" s="247"/>
      <c r="C64" s="247"/>
      <c r="D64" s="247"/>
      <c r="E64" s="247"/>
      <c r="F64" s="247"/>
      <c r="G64" s="247"/>
      <c r="H64" s="247"/>
      <c r="I64" s="247"/>
      <c r="J64" s="247"/>
      <c r="K64" s="247"/>
    </row>
    <row r="65" spans="1:12" ht="14.25" customHeight="1" x14ac:dyDescent="0.2">
      <c r="A65" s="207"/>
      <c r="B65" s="207"/>
      <c r="C65" s="207"/>
      <c r="D65" s="207"/>
      <c r="E65" s="207"/>
      <c r="F65" s="207"/>
      <c r="G65" s="207"/>
      <c r="H65" s="207"/>
      <c r="I65" s="207"/>
      <c r="J65" s="207"/>
      <c r="K65" s="207"/>
    </row>
    <row r="66" spans="1:12" ht="12.75" customHeight="1" x14ac:dyDescent="0.2">
      <c r="A66" s="361" t="s">
        <v>460</v>
      </c>
      <c r="B66" s="361"/>
      <c r="C66" s="361"/>
      <c r="D66" s="361"/>
      <c r="E66" s="361"/>
      <c r="F66" s="361"/>
      <c r="G66" s="361"/>
      <c r="H66" s="361"/>
      <c r="I66" s="361"/>
      <c r="J66" s="361"/>
      <c r="K66" s="361"/>
      <c r="L66" s="361"/>
    </row>
    <row r="67" spans="1:12" ht="12.75" customHeight="1" x14ac:dyDescent="0.2">
      <c r="A67" s="361"/>
      <c r="B67" s="361"/>
      <c r="C67" s="361"/>
      <c r="D67" s="361"/>
      <c r="E67" s="361"/>
      <c r="F67" s="361"/>
      <c r="G67" s="361"/>
      <c r="H67" s="361"/>
      <c r="I67" s="361"/>
      <c r="J67" s="361"/>
      <c r="K67" s="361"/>
      <c r="L67" s="361"/>
    </row>
    <row r="68" spans="1:12" ht="12.75" customHeight="1" x14ac:dyDescent="0.2">
      <c r="A68" s="361"/>
      <c r="B68" s="361"/>
      <c r="C68" s="361"/>
      <c r="D68" s="361"/>
      <c r="E68" s="361"/>
      <c r="F68" s="361"/>
      <c r="G68" s="361"/>
      <c r="H68" s="361"/>
      <c r="I68" s="361"/>
      <c r="J68" s="361"/>
      <c r="K68" s="361"/>
      <c r="L68" s="361"/>
    </row>
    <row r="69" spans="1:12" ht="108" customHeight="1" x14ac:dyDescent="0.2">
      <c r="A69" s="361"/>
      <c r="B69" s="361"/>
      <c r="C69" s="361"/>
      <c r="D69" s="361"/>
      <c r="E69" s="361"/>
      <c r="F69" s="361"/>
      <c r="G69" s="361"/>
      <c r="H69" s="361"/>
      <c r="I69" s="361"/>
      <c r="J69" s="361"/>
      <c r="K69" s="361"/>
      <c r="L69" s="361"/>
    </row>
    <row r="70" spans="1:12" ht="12.75" customHeight="1" x14ac:dyDescent="0.2">
      <c r="A70" s="194"/>
      <c r="B70" s="194"/>
      <c r="C70" s="194"/>
      <c r="D70" s="194"/>
      <c r="E70" s="194"/>
      <c r="F70" s="194"/>
      <c r="G70" s="194"/>
      <c r="H70" s="194"/>
      <c r="I70" s="194"/>
      <c r="J70" s="194"/>
      <c r="K70" s="194"/>
    </row>
    <row r="71" spans="1:12" x14ac:dyDescent="0.2">
      <c r="A71" s="195"/>
      <c r="B71" s="195"/>
      <c r="C71" s="195"/>
      <c r="D71" s="195"/>
      <c r="E71" s="195"/>
      <c r="F71" s="195"/>
      <c r="G71" s="195"/>
      <c r="H71" s="195"/>
      <c r="I71" s="195"/>
      <c r="J71" s="195"/>
      <c r="K71" s="195"/>
    </row>
    <row r="72" spans="1:12" ht="15.75" customHeight="1" x14ac:dyDescent="0.2">
      <c r="A72" s="356" t="s">
        <v>459</v>
      </c>
      <c r="B72" s="356"/>
      <c r="C72" s="356"/>
      <c r="D72" s="356"/>
      <c r="E72" s="356"/>
      <c r="F72" s="356"/>
      <c r="G72" s="356"/>
      <c r="H72" s="356"/>
      <c r="I72" s="356"/>
      <c r="J72" s="356"/>
      <c r="K72" s="356"/>
    </row>
    <row r="73" spans="1:12" x14ac:dyDescent="0.2">
      <c r="A73" s="356"/>
      <c r="B73" s="356"/>
      <c r="C73" s="356"/>
      <c r="D73" s="356"/>
      <c r="E73" s="356"/>
      <c r="F73" s="356"/>
      <c r="G73" s="356"/>
      <c r="H73" s="356"/>
      <c r="I73" s="356"/>
      <c r="J73" s="356"/>
      <c r="K73" s="356"/>
    </row>
    <row r="74" spans="1:12" ht="16.5" customHeight="1" x14ac:dyDescent="0.2">
      <c r="A74" s="356"/>
      <c r="B74" s="356"/>
      <c r="C74" s="356"/>
      <c r="D74" s="356"/>
      <c r="E74" s="356"/>
      <c r="F74" s="356"/>
      <c r="G74" s="356"/>
      <c r="H74" s="356"/>
      <c r="I74" s="356"/>
      <c r="J74" s="356"/>
      <c r="K74" s="356"/>
    </row>
  </sheetData>
  <mergeCells count="11">
    <mergeCell ref="A1:F1"/>
    <mergeCell ref="A9:K16"/>
    <mergeCell ref="A72:K74"/>
    <mergeCell ref="A53:K57"/>
    <mergeCell ref="A19:K23"/>
    <mergeCell ref="A25:K31"/>
    <mergeCell ref="A49:J51"/>
    <mergeCell ref="A59:K64"/>
    <mergeCell ref="A3:K5"/>
    <mergeCell ref="A33:H33"/>
    <mergeCell ref="A66:L69"/>
  </mergeCells>
  <pageMargins left="0.7" right="0.7" top="0.75" bottom="0.75" header="0.3" footer="0.3"/>
  <pageSetup scale="77" fitToHeight="0" orientation="portrait" r:id="rId1"/>
  <drawing r:id="rId2"/>
  <legacyDrawing r:id="rId3"/>
  <oleObjects>
    <mc:AlternateContent xmlns:mc="http://schemas.openxmlformats.org/markup-compatibility/2006">
      <mc:Choice Requires="x14">
        <oleObject progId="Excel.Sheet.12" shapeId="12289" r:id="rId4">
          <objectPr defaultSize="0" autoPict="0" r:id="rId5">
            <anchor moveWithCells="1" sizeWithCells="1">
              <from>
                <xdr:col>0</xdr:col>
                <xdr:colOff>0</xdr:colOff>
                <xdr:row>33</xdr:row>
                <xdr:rowOff>0</xdr:rowOff>
              </from>
              <to>
                <xdr:col>7</xdr:col>
                <xdr:colOff>504825</xdr:colOff>
                <xdr:row>47</xdr:row>
                <xdr:rowOff>38100</xdr:rowOff>
              </to>
            </anchor>
          </objectPr>
        </oleObject>
      </mc:Choice>
      <mc:Fallback>
        <oleObject progId="Excel.Sheet.12" shapeId="12289"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1"/>
  <sheetViews>
    <sheetView topLeftCell="A88" workbookViewId="0">
      <selection activeCell="B99" sqref="B99"/>
    </sheetView>
  </sheetViews>
  <sheetFormatPr defaultRowHeight="12.75" x14ac:dyDescent="0.2"/>
  <cols>
    <col min="1" max="1" width="28.140625" customWidth="1"/>
    <col min="2" max="2" width="25" customWidth="1"/>
    <col min="3" max="3" width="26.5703125" customWidth="1"/>
    <col min="5" max="5" width="6.5703125" customWidth="1"/>
    <col min="6" max="7" width="5.85546875" customWidth="1"/>
    <col min="8" max="8" width="5" customWidth="1"/>
    <col min="9" max="9" width="5.42578125" customWidth="1"/>
    <col min="10" max="10" width="6.7109375" customWidth="1"/>
    <col min="11" max="11" width="4.85546875" customWidth="1"/>
    <col min="12" max="12" width="5" customWidth="1"/>
  </cols>
  <sheetData>
    <row r="1" spans="1:12" ht="18" x14ac:dyDescent="0.25">
      <c r="A1" s="99" t="s">
        <v>11</v>
      </c>
    </row>
    <row r="3" spans="1:12" ht="12.75" customHeight="1" x14ac:dyDescent="0.2">
      <c r="A3" s="247" t="s">
        <v>186</v>
      </c>
      <c r="B3" s="247"/>
      <c r="C3" s="247"/>
      <c r="D3" s="247"/>
      <c r="E3" s="247"/>
      <c r="F3" s="247"/>
      <c r="G3" s="247"/>
      <c r="H3" s="247"/>
      <c r="I3" s="247"/>
      <c r="J3" s="247"/>
      <c r="K3" s="247"/>
    </row>
    <row r="4" spans="1:12" x14ac:dyDescent="0.2">
      <c r="A4" s="247"/>
      <c r="B4" s="247"/>
      <c r="C4" s="247"/>
      <c r="D4" s="247"/>
      <c r="E4" s="247"/>
      <c r="F4" s="247"/>
      <c r="G4" s="247"/>
      <c r="H4" s="247"/>
      <c r="I4" s="247"/>
      <c r="J4" s="247"/>
      <c r="K4" s="247"/>
    </row>
    <row r="5" spans="1:12" x14ac:dyDescent="0.2">
      <c r="A5" s="247"/>
      <c r="B5" s="247"/>
      <c r="C5" s="247"/>
      <c r="D5" s="247"/>
      <c r="E5" s="247"/>
      <c r="F5" s="247"/>
      <c r="G5" s="247"/>
      <c r="H5" s="247"/>
      <c r="I5" s="247"/>
      <c r="J5" s="247"/>
      <c r="K5" s="247"/>
    </row>
    <row r="6" spans="1:12" x14ac:dyDescent="0.2">
      <c r="A6" s="247"/>
      <c r="B6" s="247"/>
      <c r="C6" s="247"/>
      <c r="D6" s="247"/>
      <c r="E6" s="247"/>
      <c r="F6" s="247"/>
      <c r="G6" s="247"/>
      <c r="H6" s="247"/>
      <c r="I6" s="247"/>
      <c r="J6" s="247"/>
      <c r="K6" s="247"/>
    </row>
    <row r="7" spans="1:12" x14ac:dyDescent="0.2">
      <c r="A7" s="247"/>
      <c r="B7" s="247"/>
      <c r="C7" s="247"/>
      <c r="D7" s="247"/>
      <c r="E7" s="247"/>
      <c r="F7" s="247"/>
      <c r="G7" s="247"/>
      <c r="H7" s="247"/>
      <c r="I7" s="247"/>
      <c r="J7" s="247"/>
      <c r="K7" s="247"/>
    </row>
    <row r="8" spans="1:12" x14ac:dyDescent="0.2">
      <c r="A8" s="247"/>
      <c r="B8" s="247"/>
      <c r="C8" s="247"/>
      <c r="D8" s="247"/>
      <c r="E8" s="247"/>
      <c r="F8" s="247"/>
      <c r="G8" s="247"/>
      <c r="H8" s="247"/>
      <c r="I8" s="247"/>
      <c r="J8" s="247"/>
      <c r="K8" s="247"/>
    </row>
    <row r="9" spans="1:12" x14ac:dyDescent="0.2">
      <c r="A9" s="247"/>
      <c r="B9" s="247"/>
      <c r="C9" s="247"/>
      <c r="D9" s="247"/>
      <c r="E9" s="247"/>
      <c r="F9" s="247"/>
      <c r="G9" s="247"/>
      <c r="H9" s="247"/>
      <c r="I9" s="247"/>
      <c r="J9" s="247"/>
      <c r="K9" s="247"/>
    </row>
    <row r="10" spans="1:12" x14ac:dyDescent="0.2">
      <c r="A10" s="38"/>
      <c r="B10" s="38"/>
      <c r="C10" s="38"/>
      <c r="D10" s="38"/>
      <c r="E10" s="38"/>
      <c r="F10" s="38"/>
      <c r="G10" s="38"/>
      <c r="H10" s="38"/>
      <c r="I10" s="38"/>
      <c r="J10" s="38"/>
      <c r="K10" s="38"/>
    </row>
    <row r="11" spans="1:12" x14ac:dyDescent="0.2">
      <c r="A11" s="247" t="s">
        <v>200</v>
      </c>
      <c r="B11" s="247"/>
      <c r="C11" s="247"/>
      <c r="D11" s="247"/>
      <c r="E11" s="247"/>
      <c r="F11" s="247"/>
      <c r="G11" s="247"/>
      <c r="H11" s="247"/>
      <c r="I11" s="247"/>
      <c r="J11" s="247"/>
      <c r="K11" s="247"/>
    </row>
    <row r="12" spans="1:12" x14ac:dyDescent="0.2">
      <c r="A12" s="247"/>
      <c r="B12" s="247"/>
      <c r="C12" s="247"/>
      <c r="D12" s="247"/>
      <c r="E12" s="247"/>
      <c r="F12" s="247"/>
      <c r="G12" s="247"/>
      <c r="H12" s="247"/>
      <c r="I12" s="247"/>
      <c r="J12" s="247"/>
      <c r="K12" s="247"/>
    </row>
    <row r="13" spans="1:12" x14ac:dyDescent="0.2">
      <c r="A13" s="247"/>
      <c r="B13" s="247"/>
      <c r="C13" s="247"/>
      <c r="D13" s="247"/>
      <c r="E13" s="247"/>
      <c r="F13" s="247"/>
      <c r="G13" s="247"/>
      <c r="H13" s="247"/>
      <c r="I13" s="247"/>
      <c r="J13" s="247"/>
      <c r="K13" s="247"/>
    </row>
    <row r="14" spans="1:12" x14ac:dyDescent="0.2">
      <c r="A14" s="247"/>
      <c r="B14" s="247"/>
      <c r="C14" s="247"/>
      <c r="D14" s="247"/>
      <c r="E14" s="247"/>
      <c r="F14" s="247"/>
      <c r="G14" s="247"/>
      <c r="H14" s="247"/>
      <c r="I14" s="247"/>
      <c r="J14" s="247"/>
      <c r="K14" s="247"/>
    </row>
    <row r="16" spans="1:12" ht="12.75" customHeight="1" x14ac:dyDescent="0.2">
      <c r="A16" s="247" t="s">
        <v>242</v>
      </c>
      <c r="B16" s="247"/>
      <c r="C16" s="247"/>
      <c r="D16" s="247"/>
      <c r="E16" s="247"/>
      <c r="F16" s="247"/>
      <c r="G16" s="247"/>
      <c r="H16" s="247"/>
      <c r="I16" s="247"/>
      <c r="J16" s="247"/>
      <c r="K16" s="247"/>
      <c r="L16" s="247"/>
    </row>
    <row r="17" spans="1:12" x14ac:dyDescent="0.2">
      <c r="A17" s="247"/>
      <c r="B17" s="247"/>
      <c r="C17" s="247"/>
      <c r="D17" s="247"/>
      <c r="E17" s="247"/>
      <c r="F17" s="247"/>
      <c r="G17" s="247"/>
      <c r="H17" s="247"/>
      <c r="I17" s="247"/>
      <c r="J17" s="247"/>
      <c r="K17" s="247"/>
      <c r="L17" s="247"/>
    </row>
    <row r="18" spans="1:12" x14ac:dyDescent="0.2">
      <c r="A18" s="247"/>
      <c r="B18" s="247"/>
      <c r="C18" s="247"/>
      <c r="D18" s="247"/>
      <c r="E18" s="247"/>
      <c r="F18" s="247"/>
      <c r="G18" s="247"/>
      <c r="H18" s="247"/>
      <c r="I18" s="247"/>
      <c r="J18" s="247"/>
      <c r="K18" s="247"/>
      <c r="L18" s="247"/>
    </row>
    <row r="20" spans="1:12" x14ac:dyDescent="0.2">
      <c r="A20" s="35" t="s">
        <v>157</v>
      </c>
    </row>
    <row r="22" spans="1:12" ht="12.75" customHeight="1" x14ac:dyDescent="0.2">
      <c r="A22" s="247" t="s">
        <v>222</v>
      </c>
      <c r="B22" s="247"/>
      <c r="C22" s="247"/>
      <c r="D22" s="247"/>
      <c r="E22" s="247"/>
      <c r="F22" s="247"/>
      <c r="G22" s="247"/>
      <c r="H22" s="247"/>
      <c r="I22" s="247"/>
      <c r="J22" s="247"/>
      <c r="K22" s="247"/>
      <c r="L22" s="247"/>
    </row>
    <row r="23" spans="1:12" x14ac:dyDescent="0.2">
      <c r="A23" s="247"/>
      <c r="B23" s="247"/>
      <c r="C23" s="247"/>
      <c r="D23" s="247"/>
      <c r="E23" s="247"/>
      <c r="F23" s="247"/>
      <c r="G23" s="247"/>
      <c r="H23" s="247"/>
      <c r="I23" s="247"/>
      <c r="J23" s="247"/>
      <c r="K23" s="247"/>
      <c r="L23" s="247"/>
    </row>
    <row r="24" spans="1:12" x14ac:dyDescent="0.2">
      <c r="A24" s="247"/>
      <c r="B24" s="247"/>
      <c r="C24" s="247"/>
      <c r="D24" s="247"/>
      <c r="E24" s="247"/>
      <c r="F24" s="247"/>
      <c r="G24" s="247"/>
      <c r="H24" s="247"/>
      <c r="I24" s="247"/>
      <c r="J24" s="247"/>
      <c r="K24" s="247"/>
      <c r="L24" s="247"/>
    </row>
    <row r="25" spans="1:12" x14ac:dyDescent="0.2">
      <c r="A25" s="247"/>
      <c r="B25" s="247"/>
      <c r="C25" s="247"/>
      <c r="D25" s="247"/>
      <c r="E25" s="247"/>
      <c r="F25" s="247"/>
      <c r="G25" s="247"/>
      <c r="H25" s="247"/>
      <c r="I25" s="247"/>
      <c r="J25" s="247"/>
      <c r="K25" s="247"/>
      <c r="L25" s="247"/>
    </row>
    <row r="26" spans="1:12" x14ac:dyDescent="0.2">
      <c r="A26" s="247"/>
      <c r="B26" s="247"/>
      <c r="C26" s="247"/>
      <c r="D26" s="247"/>
      <c r="E26" s="247"/>
      <c r="F26" s="247"/>
      <c r="G26" s="247"/>
      <c r="H26" s="247"/>
      <c r="I26" s="247"/>
      <c r="J26" s="247"/>
      <c r="K26" s="247"/>
      <c r="L26" s="247"/>
    </row>
    <row r="28" spans="1:12" x14ac:dyDescent="0.2">
      <c r="A28" s="247" t="s">
        <v>223</v>
      </c>
      <c r="B28" s="247"/>
      <c r="C28" s="247"/>
      <c r="D28" s="247"/>
      <c r="E28" s="247"/>
      <c r="F28" s="247"/>
      <c r="G28" s="247"/>
      <c r="H28" s="247"/>
      <c r="I28" s="247"/>
      <c r="J28" s="247"/>
      <c r="K28" s="247"/>
      <c r="L28" s="247"/>
    </row>
    <row r="29" spans="1:12" x14ac:dyDescent="0.2">
      <c r="A29" s="247"/>
      <c r="B29" s="247"/>
      <c r="C29" s="247"/>
      <c r="D29" s="247"/>
      <c r="E29" s="247"/>
      <c r="F29" s="247"/>
      <c r="G29" s="247"/>
      <c r="H29" s="247"/>
      <c r="I29" s="247"/>
      <c r="J29" s="247"/>
      <c r="K29" s="247"/>
      <c r="L29" s="247"/>
    </row>
    <row r="30" spans="1:12" x14ac:dyDescent="0.2">
      <c r="A30" s="247"/>
      <c r="B30" s="247"/>
      <c r="C30" s="247"/>
      <c r="D30" s="247"/>
      <c r="E30" s="247"/>
      <c r="F30" s="247"/>
      <c r="G30" s="247"/>
      <c r="H30" s="247"/>
      <c r="I30" s="247"/>
      <c r="J30" s="247"/>
      <c r="K30" s="247"/>
      <c r="L30" s="247"/>
    </row>
    <row r="31" spans="1:12" x14ac:dyDescent="0.2">
      <c r="A31" s="247"/>
      <c r="B31" s="247"/>
      <c r="C31" s="247"/>
      <c r="D31" s="247"/>
      <c r="E31" s="247"/>
      <c r="F31" s="247"/>
      <c r="G31" s="247"/>
      <c r="H31" s="247"/>
      <c r="I31" s="247"/>
      <c r="J31" s="247"/>
      <c r="K31" s="247"/>
      <c r="L31" s="247"/>
    </row>
    <row r="34" spans="1:12" ht="12.75" customHeight="1" x14ac:dyDescent="0.2">
      <c r="A34" s="247" t="s">
        <v>224</v>
      </c>
      <c r="B34" s="247"/>
      <c r="C34" s="247"/>
      <c r="D34" s="247"/>
      <c r="E34" s="247"/>
      <c r="F34" s="247"/>
      <c r="G34" s="247"/>
      <c r="H34" s="247"/>
      <c r="I34" s="247"/>
      <c r="J34" s="247"/>
      <c r="K34" s="247"/>
      <c r="L34" s="247"/>
    </row>
    <row r="35" spans="1:12" x14ac:dyDescent="0.2">
      <c r="A35" s="247"/>
      <c r="B35" s="247"/>
      <c r="C35" s="247"/>
      <c r="D35" s="247"/>
      <c r="E35" s="247"/>
      <c r="F35" s="247"/>
      <c r="G35" s="247"/>
      <c r="H35" s="247"/>
      <c r="I35" s="247"/>
      <c r="J35" s="247"/>
      <c r="K35" s="247"/>
      <c r="L35" s="247"/>
    </row>
    <row r="36" spans="1:12" x14ac:dyDescent="0.2">
      <c r="A36" s="247"/>
      <c r="B36" s="247"/>
      <c r="C36" s="247"/>
      <c r="D36" s="247"/>
      <c r="E36" s="247"/>
      <c r="F36" s="247"/>
      <c r="G36" s="247"/>
      <c r="H36" s="247"/>
      <c r="I36" s="247"/>
      <c r="J36" s="247"/>
      <c r="K36" s="247"/>
      <c r="L36" s="247"/>
    </row>
    <row r="37" spans="1:12" x14ac:dyDescent="0.2">
      <c r="A37" s="247"/>
      <c r="B37" s="247"/>
      <c r="C37" s="247"/>
      <c r="D37" s="247"/>
      <c r="E37" s="247"/>
      <c r="F37" s="247"/>
      <c r="G37" s="247"/>
      <c r="H37" s="247"/>
      <c r="I37" s="247"/>
      <c r="J37" s="247"/>
      <c r="K37" s="247"/>
      <c r="L37" s="247"/>
    </row>
    <row r="38" spans="1:12" x14ac:dyDescent="0.2">
      <c r="A38" s="247"/>
      <c r="B38" s="247"/>
      <c r="C38" s="247"/>
      <c r="D38" s="247"/>
      <c r="E38" s="247"/>
      <c r="F38" s="247"/>
      <c r="G38" s="247"/>
      <c r="H38" s="247"/>
      <c r="I38" s="247"/>
      <c r="J38" s="247"/>
      <c r="K38" s="247"/>
      <c r="L38" s="247"/>
    </row>
    <row r="39" spans="1:12" x14ac:dyDescent="0.2">
      <c r="A39" s="247"/>
      <c r="B39" s="247"/>
      <c r="C39" s="247"/>
      <c r="D39" s="247"/>
      <c r="E39" s="247"/>
      <c r="F39" s="247"/>
      <c r="G39" s="247"/>
      <c r="H39" s="247"/>
      <c r="I39" s="247"/>
      <c r="J39" s="247"/>
      <c r="K39" s="247"/>
      <c r="L39" s="247"/>
    </row>
    <row r="40" spans="1:12" x14ac:dyDescent="0.2">
      <c r="A40" s="247"/>
      <c r="B40" s="247"/>
      <c r="C40" s="247"/>
      <c r="D40" s="247"/>
      <c r="E40" s="247"/>
      <c r="F40" s="247"/>
      <c r="G40" s="247"/>
      <c r="H40" s="247"/>
      <c r="I40" s="247"/>
      <c r="J40" s="247"/>
      <c r="K40" s="247"/>
      <c r="L40" s="247"/>
    </row>
    <row r="41" spans="1:12" x14ac:dyDescent="0.2">
      <c r="A41" s="247"/>
      <c r="B41" s="247"/>
      <c r="C41" s="247"/>
      <c r="D41" s="247"/>
      <c r="E41" s="247"/>
      <c r="F41" s="247"/>
      <c r="G41" s="247"/>
      <c r="H41" s="247"/>
      <c r="I41" s="247"/>
      <c r="J41" s="247"/>
      <c r="K41" s="247"/>
      <c r="L41" s="247"/>
    </row>
    <row r="43" spans="1:12" x14ac:dyDescent="0.2">
      <c r="A43" s="247" t="s">
        <v>225</v>
      </c>
      <c r="B43" s="247"/>
      <c r="C43" s="247"/>
      <c r="D43" s="247"/>
      <c r="E43" s="247"/>
      <c r="F43" s="247"/>
      <c r="G43" s="247"/>
      <c r="H43" s="247"/>
      <c r="I43" s="247"/>
      <c r="J43" s="247"/>
      <c r="K43" s="247"/>
      <c r="L43" s="247"/>
    </row>
    <row r="44" spans="1:12" x14ac:dyDescent="0.2">
      <c r="A44" s="247"/>
      <c r="B44" s="247"/>
      <c r="C44" s="247"/>
      <c r="D44" s="247"/>
      <c r="E44" s="247"/>
      <c r="F44" s="247"/>
      <c r="G44" s="247"/>
      <c r="H44" s="247"/>
      <c r="I44" s="247"/>
      <c r="J44" s="247"/>
      <c r="K44" s="247"/>
      <c r="L44" s="247"/>
    </row>
    <row r="45" spans="1:12" x14ac:dyDescent="0.2">
      <c r="A45" s="247"/>
      <c r="B45" s="247"/>
      <c r="C45" s="247"/>
      <c r="D45" s="247"/>
      <c r="E45" s="247"/>
      <c r="F45" s="247"/>
      <c r="G45" s="247"/>
      <c r="H45" s="247"/>
      <c r="I45" s="247"/>
      <c r="J45" s="247"/>
      <c r="K45" s="247"/>
      <c r="L45" s="247"/>
    </row>
    <row r="46" spans="1:12" x14ac:dyDescent="0.2">
      <c r="A46" s="247"/>
      <c r="B46" s="247"/>
      <c r="C46" s="247"/>
      <c r="D46" s="247"/>
      <c r="E46" s="247"/>
      <c r="F46" s="247"/>
      <c r="G46" s="247"/>
      <c r="H46" s="247"/>
      <c r="I46" s="247"/>
      <c r="J46" s="247"/>
      <c r="K46" s="247"/>
      <c r="L46" s="247"/>
    </row>
    <row r="48" spans="1:12" x14ac:dyDescent="0.2">
      <c r="A48" s="247" t="s">
        <v>229</v>
      </c>
      <c r="B48" s="247"/>
      <c r="C48" s="247"/>
      <c r="D48" s="247"/>
      <c r="E48" s="247"/>
      <c r="F48" s="247"/>
      <c r="G48" s="247"/>
      <c r="H48" s="247"/>
      <c r="I48" s="247"/>
      <c r="J48" s="247"/>
      <c r="K48" s="247"/>
      <c r="L48" s="247"/>
    </row>
    <row r="49" spans="1:12" x14ac:dyDescent="0.2">
      <c r="A49" s="247"/>
      <c r="B49" s="247"/>
      <c r="C49" s="247"/>
      <c r="D49" s="247"/>
      <c r="E49" s="247"/>
      <c r="F49" s="247"/>
      <c r="G49" s="247"/>
      <c r="H49" s="247"/>
      <c r="I49" s="247"/>
      <c r="J49" s="247"/>
      <c r="K49" s="247"/>
      <c r="L49" s="247"/>
    </row>
    <row r="50" spans="1:12" x14ac:dyDescent="0.2">
      <c r="A50" s="247"/>
      <c r="B50" s="247"/>
      <c r="C50" s="247"/>
      <c r="D50" s="247"/>
      <c r="E50" s="247"/>
      <c r="F50" s="247"/>
      <c r="G50" s="247"/>
      <c r="H50" s="247"/>
      <c r="I50" s="247"/>
      <c r="J50" s="247"/>
      <c r="K50" s="247"/>
      <c r="L50" s="247"/>
    </row>
    <row r="51" spans="1:12" x14ac:dyDescent="0.2">
      <c r="A51" s="247"/>
      <c r="B51" s="247"/>
      <c r="C51" s="247"/>
      <c r="D51" s="247"/>
      <c r="E51" s="247"/>
      <c r="F51" s="247"/>
      <c r="G51" s="247"/>
      <c r="H51" s="247"/>
      <c r="I51" s="247"/>
      <c r="J51" s="247"/>
      <c r="K51" s="247"/>
      <c r="L51" s="247"/>
    </row>
    <row r="52" spans="1:12" x14ac:dyDescent="0.2">
      <c r="A52" s="247"/>
      <c r="B52" s="247"/>
      <c r="C52" s="247"/>
      <c r="D52" s="247"/>
      <c r="E52" s="247"/>
      <c r="F52" s="247"/>
      <c r="G52" s="247"/>
      <c r="H52" s="247"/>
      <c r="I52" s="247"/>
      <c r="J52" s="247"/>
      <c r="K52" s="247"/>
      <c r="L52" s="247"/>
    </row>
    <row r="53" spans="1:12" x14ac:dyDescent="0.2">
      <c r="A53" s="247"/>
      <c r="B53" s="247"/>
      <c r="C53" s="247"/>
      <c r="D53" s="247"/>
      <c r="E53" s="247"/>
      <c r="F53" s="247"/>
      <c r="G53" s="247"/>
      <c r="H53" s="247"/>
      <c r="I53" s="247"/>
      <c r="J53" s="247"/>
      <c r="K53" s="247"/>
      <c r="L53" s="247"/>
    </row>
    <row r="55" spans="1:12" x14ac:dyDescent="0.2">
      <c r="A55" s="35" t="s">
        <v>230</v>
      </c>
    </row>
    <row r="57" spans="1:12" x14ac:dyDescent="0.2">
      <c r="A57" s="247" t="s">
        <v>231</v>
      </c>
      <c r="B57" s="247"/>
      <c r="C57" s="247"/>
      <c r="D57" s="247"/>
      <c r="E57" s="247"/>
      <c r="F57" s="247"/>
      <c r="G57" s="247"/>
      <c r="H57" s="247"/>
      <c r="I57" s="247"/>
      <c r="J57" s="247"/>
      <c r="K57" s="247"/>
      <c r="L57" s="247"/>
    </row>
    <row r="58" spans="1:12" x14ac:dyDescent="0.2">
      <c r="A58" s="247"/>
      <c r="B58" s="247"/>
      <c r="C58" s="247"/>
      <c r="D58" s="247"/>
      <c r="E58" s="247"/>
      <c r="F58" s="247"/>
      <c r="G58" s="247"/>
      <c r="H58" s="247"/>
      <c r="I58" s="247"/>
      <c r="J58" s="247"/>
      <c r="K58" s="247"/>
      <c r="L58" s="247"/>
    </row>
    <row r="59" spans="1:12" x14ac:dyDescent="0.2">
      <c r="A59" s="247"/>
      <c r="B59" s="247"/>
      <c r="C59" s="247"/>
      <c r="D59" s="247"/>
      <c r="E59" s="247"/>
      <c r="F59" s="247"/>
      <c r="G59" s="247"/>
      <c r="H59" s="247"/>
      <c r="I59" s="247"/>
      <c r="J59" s="247"/>
      <c r="K59" s="247"/>
      <c r="L59" s="247"/>
    </row>
    <row r="60" spans="1:12" x14ac:dyDescent="0.2">
      <c r="A60" s="247"/>
      <c r="B60" s="247"/>
      <c r="C60" s="247"/>
      <c r="D60" s="247"/>
      <c r="E60" s="247"/>
      <c r="F60" s="247"/>
      <c r="G60" s="247"/>
      <c r="H60" s="247"/>
      <c r="I60" s="247"/>
      <c r="J60" s="247"/>
      <c r="K60" s="247"/>
      <c r="L60" s="247"/>
    </row>
    <row r="61" spans="1:12" x14ac:dyDescent="0.2">
      <c r="A61" s="247"/>
      <c r="B61" s="247"/>
      <c r="C61" s="247"/>
      <c r="D61" s="247"/>
      <c r="E61" s="247"/>
      <c r="F61" s="247"/>
      <c r="G61" s="247"/>
      <c r="H61" s="247"/>
      <c r="I61" s="247"/>
      <c r="J61" s="247"/>
      <c r="K61" s="247"/>
      <c r="L61" s="247"/>
    </row>
    <row r="63" spans="1:12" x14ac:dyDescent="0.2">
      <c r="A63" s="247" t="s">
        <v>256</v>
      </c>
      <c r="B63" s="247"/>
      <c r="C63" s="247"/>
      <c r="D63" s="247"/>
      <c r="E63" s="247"/>
      <c r="F63" s="247"/>
      <c r="G63" s="247"/>
      <c r="H63" s="247"/>
      <c r="I63" s="247"/>
      <c r="J63" s="247"/>
      <c r="K63" s="247"/>
      <c r="L63" s="247"/>
    </row>
    <row r="64" spans="1:12" x14ac:dyDescent="0.2">
      <c r="A64" s="247"/>
      <c r="B64" s="247"/>
      <c r="C64" s="247"/>
      <c r="D64" s="247"/>
      <c r="E64" s="247"/>
      <c r="F64" s="247"/>
      <c r="G64" s="247"/>
      <c r="H64" s="247"/>
      <c r="I64" s="247"/>
      <c r="J64" s="247"/>
      <c r="K64" s="247"/>
      <c r="L64" s="247"/>
    </row>
    <row r="65" spans="1:23" x14ac:dyDescent="0.2">
      <c r="A65" s="247"/>
      <c r="B65" s="247"/>
      <c r="C65" s="247"/>
      <c r="D65" s="247"/>
      <c r="E65" s="247"/>
      <c r="F65" s="247"/>
      <c r="G65" s="247"/>
      <c r="H65" s="247"/>
      <c r="I65" s="247"/>
      <c r="J65" s="247"/>
      <c r="K65" s="247"/>
      <c r="L65" s="247"/>
    </row>
    <row r="66" spans="1:23" x14ac:dyDescent="0.2">
      <c r="A66" s="247"/>
      <c r="B66" s="247"/>
      <c r="C66" s="247"/>
      <c r="D66" s="247"/>
      <c r="E66" s="247"/>
      <c r="F66" s="247"/>
      <c r="G66" s="247"/>
      <c r="H66" s="247"/>
      <c r="I66" s="247"/>
      <c r="J66" s="247"/>
      <c r="K66" s="247"/>
      <c r="L66" s="247"/>
    </row>
    <row r="67" spans="1:23" x14ac:dyDescent="0.2">
      <c r="A67" s="247"/>
      <c r="B67" s="247"/>
      <c r="C67" s="247"/>
      <c r="D67" s="247"/>
      <c r="E67" s="247"/>
      <c r="F67" s="247"/>
      <c r="G67" s="247"/>
      <c r="H67" s="247"/>
      <c r="I67" s="247"/>
      <c r="J67" s="247"/>
      <c r="K67" s="247"/>
      <c r="L67" s="247"/>
    </row>
    <row r="68" spans="1:23" x14ac:dyDescent="0.2">
      <c r="A68" s="247"/>
      <c r="B68" s="247"/>
      <c r="C68" s="247"/>
      <c r="D68" s="247"/>
      <c r="E68" s="247"/>
      <c r="F68" s="247"/>
      <c r="G68" s="247"/>
      <c r="H68" s="247"/>
      <c r="I68" s="247"/>
      <c r="J68" s="247"/>
      <c r="K68" s="247"/>
      <c r="L68" s="247"/>
    </row>
    <row r="69" spans="1:23" x14ac:dyDescent="0.2">
      <c r="A69" s="247"/>
      <c r="B69" s="247"/>
      <c r="C69" s="247"/>
      <c r="D69" s="247"/>
      <c r="E69" s="247"/>
      <c r="F69" s="247"/>
      <c r="G69" s="247"/>
      <c r="H69" s="247"/>
      <c r="I69" s="247"/>
      <c r="J69" s="247"/>
      <c r="K69" s="247"/>
      <c r="L69" s="247"/>
    </row>
    <row r="71" spans="1:23" x14ac:dyDescent="0.2">
      <c r="A71" s="363" t="s">
        <v>184</v>
      </c>
      <c r="B71" s="362" t="s">
        <v>183</v>
      </c>
      <c r="C71" s="362"/>
      <c r="D71" s="362"/>
      <c r="E71" s="362"/>
      <c r="F71" s="362"/>
      <c r="G71" s="362"/>
      <c r="H71" s="362"/>
      <c r="I71" s="362"/>
      <c r="J71" s="362"/>
      <c r="K71" s="362"/>
      <c r="L71" s="362"/>
    </row>
    <row r="72" spans="1:23" x14ac:dyDescent="0.2">
      <c r="A72" s="363"/>
      <c r="B72" s="362"/>
      <c r="C72" s="362"/>
      <c r="D72" s="362"/>
      <c r="E72" s="362"/>
      <c r="F72" s="362"/>
      <c r="G72" s="362"/>
      <c r="H72" s="362"/>
      <c r="I72" s="362"/>
      <c r="J72" s="362"/>
      <c r="K72" s="362"/>
      <c r="L72" s="362"/>
    </row>
    <row r="73" spans="1:23" x14ac:dyDescent="0.2">
      <c r="A73" s="363"/>
      <c r="B73" s="362"/>
      <c r="C73" s="362"/>
      <c r="D73" s="362"/>
      <c r="E73" s="362"/>
      <c r="F73" s="362"/>
      <c r="G73" s="362"/>
      <c r="H73" s="362"/>
      <c r="I73" s="362"/>
      <c r="J73" s="362"/>
      <c r="K73" s="362"/>
      <c r="L73" s="362"/>
    </row>
    <row r="74" spans="1:23" x14ac:dyDescent="0.2">
      <c r="A74" s="363"/>
      <c r="B74" s="362"/>
      <c r="C74" s="362"/>
      <c r="D74" s="362"/>
      <c r="E74" s="362"/>
      <c r="F74" s="362"/>
      <c r="G74" s="362"/>
      <c r="H74" s="362"/>
      <c r="I74" s="362"/>
      <c r="J74" s="362"/>
      <c r="K74" s="362"/>
      <c r="L74" s="362"/>
    </row>
    <row r="75" spans="1:23" x14ac:dyDescent="0.2">
      <c r="A75" s="35"/>
      <c r="B75" s="362"/>
      <c r="C75" s="362"/>
      <c r="D75" s="362"/>
      <c r="E75" s="362"/>
      <c r="F75" s="362"/>
      <c r="G75" s="362"/>
      <c r="H75" s="362"/>
      <c r="I75" s="362"/>
      <c r="J75" s="362"/>
      <c r="K75" s="362"/>
      <c r="L75" s="362"/>
    </row>
    <row r="77" spans="1:23" ht="12.75" customHeight="1" x14ac:dyDescent="0.2">
      <c r="A77" s="366" t="s">
        <v>264</v>
      </c>
      <c r="B77" s="367"/>
      <c r="C77" s="367"/>
      <c r="D77" s="367"/>
      <c r="E77" s="367"/>
      <c r="F77" s="367"/>
      <c r="G77" s="367"/>
      <c r="H77" s="367"/>
      <c r="I77" s="367"/>
      <c r="J77" s="367"/>
      <c r="K77" s="368"/>
      <c r="L77" s="107"/>
      <c r="M77" s="108"/>
      <c r="N77" s="108"/>
      <c r="O77" s="108"/>
      <c r="P77" s="67"/>
      <c r="Q77" s="67"/>
      <c r="R77" s="67"/>
      <c r="S77" s="67"/>
      <c r="T77" s="67"/>
      <c r="U77" s="67"/>
      <c r="V77" s="67"/>
      <c r="W77" s="67"/>
    </row>
    <row r="78" spans="1:23" x14ac:dyDescent="0.2">
      <c r="A78" s="369"/>
      <c r="B78" s="370"/>
      <c r="C78" s="370"/>
      <c r="D78" s="370"/>
      <c r="E78" s="370"/>
      <c r="F78" s="370"/>
      <c r="G78" s="370"/>
      <c r="H78" s="370"/>
      <c r="I78" s="370"/>
      <c r="J78" s="370"/>
      <c r="K78" s="371"/>
      <c r="L78" s="107"/>
      <c r="M78" s="108"/>
      <c r="N78" s="108"/>
      <c r="O78" s="108"/>
      <c r="P78" s="67"/>
      <c r="Q78" s="67"/>
      <c r="R78" s="67"/>
      <c r="S78" s="67"/>
      <c r="T78" s="67"/>
      <c r="U78" s="67"/>
      <c r="V78" s="67"/>
      <c r="W78" s="67"/>
    </row>
    <row r="79" spans="1:23" x14ac:dyDescent="0.2">
      <c r="A79" s="369"/>
      <c r="B79" s="370"/>
      <c r="C79" s="370"/>
      <c r="D79" s="370"/>
      <c r="E79" s="370"/>
      <c r="F79" s="370"/>
      <c r="G79" s="370"/>
      <c r="H79" s="370"/>
      <c r="I79" s="370"/>
      <c r="J79" s="370"/>
      <c r="K79" s="371"/>
      <c r="L79" s="107"/>
      <c r="M79" s="108"/>
      <c r="N79" s="108"/>
      <c r="O79" s="108"/>
      <c r="P79" s="67"/>
      <c r="Q79" s="67"/>
      <c r="R79" s="67"/>
      <c r="S79" s="67"/>
      <c r="T79" s="67"/>
      <c r="U79" s="67"/>
      <c r="V79" s="67"/>
      <c r="W79" s="67"/>
    </row>
    <row r="80" spans="1:23" x14ac:dyDescent="0.2">
      <c r="A80" s="369"/>
      <c r="B80" s="370"/>
      <c r="C80" s="370"/>
      <c r="D80" s="370"/>
      <c r="E80" s="370"/>
      <c r="F80" s="370"/>
      <c r="G80" s="370"/>
      <c r="H80" s="370"/>
      <c r="I80" s="370"/>
      <c r="J80" s="370"/>
      <c r="K80" s="371"/>
      <c r="L80" s="107"/>
      <c r="M80" s="108"/>
      <c r="N80" s="108"/>
      <c r="O80" s="108"/>
      <c r="P80" s="67"/>
      <c r="Q80" s="67"/>
      <c r="R80" s="67"/>
      <c r="S80" s="67"/>
      <c r="T80" s="67"/>
      <c r="U80" s="67"/>
      <c r="V80" s="67"/>
      <c r="W80" s="67"/>
    </row>
    <row r="81" spans="1:23" x14ac:dyDescent="0.2">
      <c r="A81" s="369"/>
      <c r="B81" s="370"/>
      <c r="C81" s="370"/>
      <c r="D81" s="370"/>
      <c r="E81" s="370"/>
      <c r="F81" s="370"/>
      <c r="G81" s="370"/>
      <c r="H81" s="370"/>
      <c r="I81" s="370"/>
      <c r="J81" s="370"/>
      <c r="K81" s="371"/>
      <c r="L81" s="107"/>
      <c r="M81" s="108"/>
      <c r="N81" s="108"/>
      <c r="O81" s="108"/>
      <c r="P81" s="67"/>
      <c r="Q81" s="67"/>
      <c r="R81" s="67"/>
      <c r="S81" s="67"/>
      <c r="T81" s="67"/>
      <c r="U81" s="67"/>
      <c r="V81" s="67"/>
      <c r="W81" s="67"/>
    </row>
    <row r="82" spans="1:23" x14ac:dyDescent="0.2">
      <c r="A82" s="369"/>
      <c r="B82" s="370"/>
      <c r="C82" s="370"/>
      <c r="D82" s="370"/>
      <c r="E82" s="370"/>
      <c r="F82" s="370"/>
      <c r="G82" s="370"/>
      <c r="H82" s="370"/>
      <c r="I82" s="370"/>
      <c r="J82" s="370"/>
      <c r="K82" s="371"/>
      <c r="L82" s="107"/>
      <c r="M82" s="108"/>
      <c r="N82" s="108"/>
      <c r="O82" s="108"/>
      <c r="P82" s="67"/>
      <c r="Q82" s="67"/>
      <c r="R82" s="67"/>
      <c r="S82" s="67"/>
      <c r="T82" s="67"/>
      <c r="U82" s="67"/>
      <c r="V82" s="67"/>
      <c r="W82" s="67"/>
    </row>
    <row r="83" spans="1:23" x14ac:dyDescent="0.2">
      <c r="A83" s="369"/>
      <c r="B83" s="370"/>
      <c r="C83" s="370"/>
      <c r="D83" s="370"/>
      <c r="E83" s="370"/>
      <c r="F83" s="370"/>
      <c r="G83" s="370"/>
      <c r="H83" s="370"/>
      <c r="I83" s="370"/>
      <c r="J83" s="370"/>
      <c r="K83" s="371"/>
      <c r="L83" s="107"/>
      <c r="M83" s="108"/>
      <c r="N83" s="108"/>
      <c r="O83" s="108"/>
      <c r="P83" s="67"/>
      <c r="Q83" s="67"/>
      <c r="R83" s="67"/>
      <c r="S83" s="67"/>
      <c r="T83" s="67"/>
      <c r="U83" s="67"/>
      <c r="V83" s="67"/>
      <c r="W83" s="67"/>
    </row>
    <row r="84" spans="1:23" x14ac:dyDescent="0.2">
      <c r="A84" s="369"/>
      <c r="B84" s="370"/>
      <c r="C84" s="370"/>
      <c r="D84" s="370"/>
      <c r="E84" s="370"/>
      <c r="F84" s="370"/>
      <c r="G84" s="370"/>
      <c r="H84" s="370"/>
      <c r="I84" s="370"/>
      <c r="J84" s="370"/>
      <c r="K84" s="371"/>
      <c r="L84" s="107"/>
      <c r="M84" s="108"/>
      <c r="N84" s="108"/>
      <c r="O84" s="108"/>
      <c r="P84" s="67"/>
      <c r="Q84" s="67"/>
      <c r="R84" s="67"/>
      <c r="S84" s="67"/>
      <c r="T84" s="67"/>
      <c r="U84" s="67"/>
      <c r="V84" s="67"/>
      <c r="W84" s="67"/>
    </row>
    <row r="85" spans="1:23" x14ac:dyDescent="0.2">
      <c r="A85" s="372"/>
      <c r="B85" s="373"/>
      <c r="C85" s="373"/>
      <c r="D85" s="373"/>
      <c r="E85" s="373"/>
      <c r="F85" s="373"/>
      <c r="G85" s="373"/>
      <c r="H85" s="373"/>
      <c r="I85" s="373"/>
      <c r="J85" s="373"/>
      <c r="K85" s="374"/>
      <c r="L85" s="107"/>
      <c r="M85" s="108"/>
      <c r="N85" s="108"/>
      <c r="O85" s="108"/>
      <c r="P85" s="67"/>
      <c r="Q85" s="67"/>
      <c r="R85" s="67"/>
      <c r="S85" s="67"/>
      <c r="T85" s="67"/>
      <c r="U85" s="67"/>
      <c r="V85" s="67"/>
      <c r="W85" s="67"/>
    </row>
    <row r="86" spans="1:23" x14ac:dyDescent="0.2">
      <c r="A86" s="91"/>
      <c r="B86" s="91"/>
      <c r="C86" s="91"/>
      <c r="D86" s="91"/>
      <c r="E86" s="91"/>
      <c r="F86" s="91"/>
      <c r="G86" s="91"/>
      <c r="H86" s="91"/>
      <c r="I86" s="91"/>
      <c r="J86" s="91"/>
      <c r="K86" s="91"/>
      <c r="L86" s="91"/>
      <c r="M86" s="91"/>
      <c r="N86" s="91"/>
      <c r="O86" s="91"/>
    </row>
    <row r="87" spans="1:23" x14ac:dyDescent="0.2">
      <c r="A87" s="91"/>
      <c r="B87" s="91"/>
      <c r="C87" s="91"/>
      <c r="D87" s="91"/>
      <c r="E87" s="91"/>
      <c r="F87" s="91"/>
      <c r="G87" s="91"/>
      <c r="H87" s="91"/>
      <c r="I87" s="91"/>
      <c r="J87" s="91"/>
      <c r="K87" s="91"/>
      <c r="L87" s="91"/>
      <c r="M87" s="91"/>
      <c r="N87" s="91"/>
      <c r="O87" s="91"/>
    </row>
    <row r="89" spans="1:23" x14ac:dyDescent="0.2">
      <c r="A89" s="364" t="s">
        <v>265</v>
      </c>
      <c r="B89" s="365"/>
      <c r="C89" s="365"/>
    </row>
    <row r="90" spans="1:23" x14ac:dyDescent="0.2">
      <c r="A90" s="92" t="s">
        <v>266</v>
      </c>
      <c r="B90" s="93" t="s">
        <v>267</v>
      </c>
      <c r="C90" s="94" t="s">
        <v>268</v>
      </c>
    </row>
    <row r="91" spans="1:23" ht="25.5" x14ac:dyDescent="0.2">
      <c r="A91" s="95" t="s">
        <v>269</v>
      </c>
      <c r="B91" s="86" t="s">
        <v>278</v>
      </c>
      <c r="C91" s="87" t="s">
        <v>3</v>
      </c>
    </row>
    <row r="92" spans="1:23" ht="38.25" x14ac:dyDescent="0.2">
      <c r="A92" s="96" t="s">
        <v>270</v>
      </c>
      <c r="B92" s="86" t="s">
        <v>112</v>
      </c>
      <c r="C92" s="87" t="s">
        <v>4</v>
      </c>
    </row>
    <row r="93" spans="1:23" ht="38.25" x14ac:dyDescent="0.2">
      <c r="A93" s="88" t="s">
        <v>271</v>
      </c>
      <c r="B93" s="86" t="s">
        <v>279</v>
      </c>
      <c r="C93" s="89"/>
    </row>
    <row r="94" spans="1:23" x14ac:dyDescent="0.2">
      <c r="A94" s="88" t="s">
        <v>272</v>
      </c>
      <c r="B94" s="57"/>
      <c r="C94" s="89"/>
    </row>
    <row r="95" spans="1:23" x14ac:dyDescent="0.2">
      <c r="A95" s="88" t="s">
        <v>273</v>
      </c>
      <c r="B95" s="57"/>
      <c r="C95" s="89"/>
    </row>
    <row r="96" spans="1:23" x14ac:dyDescent="0.2">
      <c r="A96" s="88" t="s">
        <v>274</v>
      </c>
      <c r="B96" s="57"/>
      <c r="C96" s="89"/>
    </row>
    <row r="97" spans="1:3" x14ac:dyDescent="0.2">
      <c r="A97" s="88" t="s">
        <v>271</v>
      </c>
      <c r="B97" s="57"/>
      <c r="C97" s="89"/>
    </row>
    <row r="98" spans="1:3" x14ac:dyDescent="0.2">
      <c r="A98" s="97"/>
      <c r="B98" s="57"/>
      <c r="C98" s="89"/>
    </row>
    <row r="99" spans="1:3" x14ac:dyDescent="0.2">
      <c r="A99" s="96" t="s">
        <v>275</v>
      </c>
      <c r="B99" s="57"/>
      <c r="C99" s="89"/>
    </row>
    <row r="100" spans="1:3" x14ac:dyDescent="0.2">
      <c r="A100" s="88"/>
      <c r="B100" s="57"/>
      <c r="C100" s="89"/>
    </row>
    <row r="101" spans="1:3" x14ac:dyDescent="0.2">
      <c r="A101" s="88" t="s">
        <v>276</v>
      </c>
      <c r="B101" s="57"/>
      <c r="C101" s="89"/>
    </row>
    <row r="102" spans="1:3" x14ac:dyDescent="0.2">
      <c r="A102" s="88" t="s">
        <v>277</v>
      </c>
      <c r="B102" s="57"/>
      <c r="C102" s="89"/>
    </row>
    <row r="103" spans="1:3" x14ac:dyDescent="0.2">
      <c r="A103" s="97"/>
      <c r="B103" s="57"/>
      <c r="C103" s="89"/>
    </row>
    <row r="104" spans="1:3" x14ac:dyDescent="0.2">
      <c r="A104" s="96" t="s">
        <v>5</v>
      </c>
      <c r="B104" s="57"/>
      <c r="C104" s="89"/>
    </row>
    <row r="105" spans="1:3" x14ac:dyDescent="0.2">
      <c r="A105" s="88"/>
      <c r="B105" s="57"/>
      <c r="C105" s="89"/>
    </row>
    <row r="106" spans="1:3" x14ac:dyDescent="0.2">
      <c r="A106" s="88" t="s">
        <v>6</v>
      </c>
      <c r="B106" s="57"/>
      <c r="C106" s="89"/>
    </row>
    <row r="107" spans="1:3" x14ac:dyDescent="0.2">
      <c r="A107" s="88" t="s">
        <v>328</v>
      </c>
      <c r="B107" s="57"/>
      <c r="C107" s="89"/>
    </row>
    <row r="108" spans="1:3" x14ac:dyDescent="0.2">
      <c r="A108" s="88" t="s">
        <v>7</v>
      </c>
      <c r="B108" s="57"/>
      <c r="C108" s="89"/>
    </row>
    <row r="109" spans="1:3" x14ac:dyDescent="0.2">
      <c r="A109" s="90" t="s">
        <v>8</v>
      </c>
      <c r="B109" s="75"/>
      <c r="C109" s="76"/>
    </row>
    <row r="110" spans="1:3" x14ac:dyDescent="0.2">
      <c r="B110" s="3"/>
      <c r="C110" s="3"/>
    </row>
    <row r="111" spans="1:3" x14ac:dyDescent="0.2">
      <c r="A111" s="3"/>
      <c r="B111" s="3"/>
      <c r="C111" s="3"/>
    </row>
    <row r="112" spans="1:3" x14ac:dyDescent="0.2">
      <c r="B112" s="3"/>
      <c r="C112" s="3"/>
    </row>
    <row r="117" spans="1:1" ht="17.25" x14ac:dyDescent="0.25">
      <c r="A117" s="12"/>
    </row>
    <row r="118" spans="1:1" x14ac:dyDescent="0.2">
      <c r="A118" s="9"/>
    </row>
    <row r="119" spans="1:1" x14ac:dyDescent="0.2">
      <c r="A119" s="13"/>
    </row>
    <row r="121" spans="1:1" x14ac:dyDescent="0.2">
      <c r="A121" s="9"/>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sheetData>
  <mergeCells count="14">
    <mergeCell ref="B71:L75"/>
    <mergeCell ref="A71:A74"/>
    <mergeCell ref="A3:K9"/>
    <mergeCell ref="A11:K14"/>
    <mergeCell ref="A89:C89"/>
    <mergeCell ref="A16:L18"/>
    <mergeCell ref="A28:L31"/>
    <mergeCell ref="A22:L26"/>
    <mergeCell ref="A34:L41"/>
    <mergeCell ref="A43:L46"/>
    <mergeCell ref="A48:L53"/>
    <mergeCell ref="A57:L61"/>
    <mergeCell ref="A63:L69"/>
    <mergeCell ref="A77:K85"/>
  </mergeCells>
  <phoneticPr fontId="3"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opLeftCell="A3" workbookViewId="0">
      <selection activeCell="A28" sqref="A28"/>
    </sheetView>
  </sheetViews>
  <sheetFormatPr defaultRowHeight="12.75" x14ac:dyDescent="0.2"/>
  <sheetData>
    <row r="1" spans="1:14" ht="18" x14ac:dyDescent="0.25">
      <c r="A1" s="100" t="s">
        <v>215</v>
      </c>
      <c r="B1" s="67"/>
      <c r="C1" s="67"/>
    </row>
    <row r="2" spans="1:14" ht="18" x14ac:dyDescent="0.25">
      <c r="A2" s="100"/>
      <c r="B2" s="67"/>
      <c r="C2" s="67"/>
    </row>
    <row r="3" spans="1:14" ht="12.75" customHeight="1" x14ac:dyDescent="0.2">
      <c r="A3" s="247" t="s">
        <v>213</v>
      </c>
      <c r="B3" s="247"/>
      <c r="C3" s="247"/>
      <c r="D3" s="247"/>
      <c r="E3" s="247"/>
      <c r="F3" s="247"/>
      <c r="G3" s="247"/>
      <c r="H3" s="247"/>
      <c r="I3" s="247"/>
      <c r="J3" s="247"/>
      <c r="K3" s="247"/>
      <c r="L3" s="247"/>
      <c r="M3" s="247"/>
      <c r="N3" s="247"/>
    </row>
    <row r="4" spans="1:14" x14ac:dyDescent="0.2">
      <c r="A4" s="247"/>
      <c r="B4" s="247"/>
      <c r="C4" s="247"/>
      <c r="D4" s="247"/>
      <c r="E4" s="247"/>
      <c r="F4" s="247"/>
      <c r="G4" s="247"/>
      <c r="H4" s="247"/>
      <c r="I4" s="247"/>
      <c r="J4" s="247"/>
      <c r="K4" s="247"/>
      <c r="L4" s="247"/>
      <c r="M4" s="247"/>
      <c r="N4" s="247"/>
    </row>
    <row r="5" spans="1:14" x14ac:dyDescent="0.2">
      <c r="A5" s="247"/>
      <c r="B5" s="247"/>
      <c r="C5" s="247"/>
      <c r="D5" s="247"/>
      <c r="E5" s="247"/>
      <c r="F5" s="247"/>
      <c r="G5" s="247"/>
      <c r="H5" s="247"/>
      <c r="I5" s="247"/>
      <c r="J5" s="247"/>
      <c r="K5" s="247"/>
      <c r="L5" s="247"/>
      <c r="M5" s="247"/>
      <c r="N5" s="247"/>
    </row>
    <row r="6" spans="1:14" x14ac:dyDescent="0.2">
      <c r="A6" s="247"/>
      <c r="B6" s="247"/>
      <c r="C6" s="247"/>
      <c r="D6" s="247"/>
      <c r="E6" s="247"/>
      <c r="F6" s="247"/>
      <c r="G6" s="247"/>
      <c r="H6" s="247"/>
      <c r="I6" s="247"/>
      <c r="J6" s="247"/>
      <c r="K6" s="247"/>
      <c r="L6" s="247"/>
      <c r="M6" s="247"/>
      <c r="N6" s="247"/>
    </row>
    <row r="8" spans="1:14" x14ac:dyDescent="0.2">
      <c r="A8" s="247" t="s">
        <v>90</v>
      </c>
      <c r="B8" s="247"/>
      <c r="C8" s="247"/>
      <c r="D8" s="247"/>
      <c r="E8" s="247"/>
      <c r="F8" s="247"/>
      <c r="G8" s="247"/>
      <c r="H8" s="247"/>
      <c r="I8" s="247"/>
      <c r="J8" s="247"/>
      <c r="K8" s="247"/>
      <c r="L8" s="247"/>
      <c r="M8" s="247"/>
      <c r="N8" s="247"/>
    </row>
    <row r="9" spans="1:14" x14ac:dyDescent="0.2">
      <c r="A9" s="247"/>
      <c r="B9" s="247"/>
      <c r="C9" s="247"/>
      <c r="D9" s="247"/>
      <c r="E9" s="247"/>
      <c r="F9" s="247"/>
      <c r="G9" s="247"/>
      <c r="H9" s="247"/>
      <c r="I9" s="247"/>
      <c r="J9" s="247"/>
      <c r="K9" s="247"/>
      <c r="L9" s="247"/>
      <c r="M9" s="247"/>
      <c r="N9" s="247"/>
    </row>
    <row r="11" spans="1:14" x14ac:dyDescent="0.2">
      <c r="A11" s="56" t="s">
        <v>248</v>
      </c>
      <c r="B11" s="56"/>
      <c r="C11" s="56"/>
      <c r="D11" s="56"/>
      <c r="E11" s="56"/>
      <c r="F11" s="56"/>
      <c r="G11" s="56"/>
      <c r="H11" s="56"/>
      <c r="I11" s="56"/>
      <c r="J11" s="56"/>
      <c r="K11" s="56"/>
      <c r="L11" s="56"/>
      <c r="M11" s="56"/>
      <c r="N11" s="56"/>
    </row>
    <row r="12" spans="1:14" x14ac:dyDescent="0.2">
      <c r="A12" s="258" t="s">
        <v>260</v>
      </c>
      <c r="B12" s="258"/>
      <c r="C12" s="258"/>
      <c r="D12" s="258"/>
      <c r="E12" s="258"/>
      <c r="F12" s="258"/>
      <c r="G12" s="258"/>
      <c r="H12" s="258"/>
      <c r="I12" s="258"/>
      <c r="J12" s="258"/>
      <c r="K12" s="258"/>
      <c r="L12" s="258"/>
      <c r="M12" s="258"/>
      <c r="N12" s="258"/>
    </row>
    <row r="13" spans="1:14" x14ac:dyDescent="0.2">
      <c r="A13" s="258"/>
      <c r="B13" s="258"/>
      <c r="C13" s="258"/>
      <c r="D13" s="258"/>
      <c r="E13" s="258"/>
      <c r="F13" s="258"/>
      <c r="G13" s="258"/>
      <c r="H13" s="258"/>
      <c r="I13" s="258"/>
      <c r="J13" s="258"/>
      <c r="K13" s="258"/>
      <c r="L13" s="258"/>
      <c r="M13" s="258"/>
      <c r="N13" s="258"/>
    </row>
    <row r="14" spans="1:14" x14ac:dyDescent="0.2">
      <c r="A14" s="56" t="s">
        <v>214</v>
      </c>
      <c r="B14" s="56"/>
      <c r="C14" s="56"/>
      <c r="D14" s="56"/>
      <c r="E14" s="56"/>
      <c r="F14" s="56"/>
      <c r="G14" s="56"/>
      <c r="H14" s="56"/>
      <c r="I14" s="56"/>
      <c r="J14" s="56"/>
      <c r="K14" s="56"/>
      <c r="L14" s="56"/>
      <c r="M14" s="56"/>
      <c r="N14" s="56"/>
    </row>
    <row r="16" spans="1:14" x14ac:dyDescent="0.2">
      <c r="A16" t="s">
        <v>91</v>
      </c>
    </row>
    <row r="17" spans="1:14" x14ac:dyDescent="0.2">
      <c r="A17" t="s">
        <v>92</v>
      </c>
    </row>
    <row r="18" spans="1:14" x14ac:dyDescent="0.2">
      <c r="A18" t="s">
        <v>93</v>
      </c>
    </row>
    <row r="19" spans="1:14" x14ac:dyDescent="0.2">
      <c r="A19" t="s">
        <v>94</v>
      </c>
    </row>
    <row r="21" spans="1:14" x14ac:dyDescent="0.2">
      <c r="A21" t="s">
        <v>95</v>
      </c>
    </row>
    <row r="22" spans="1:14" x14ac:dyDescent="0.2">
      <c r="A22" s="247" t="s">
        <v>219</v>
      </c>
      <c r="B22" s="247"/>
      <c r="C22" s="247"/>
      <c r="D22" s="247"/>
      <c r="E22" s="247"/>
      <c r="F22" s="247"/>
      <c r="G22" s="247"/>
      <c r="H22" s="247"/>
      <c r="I22" s="247"/>
      <c r="J22" s="247"/>
      <c r="K22" s="247"/>
      <c r="L22" s="247"/>
      <c r="M22" s="247"/>
      <c r="N22" s="247"/>
    </row>
    <row r="23" spans="1:14" x14ac:dyDescent="0.2">
      <c r="A23" s="247"/>
      <c r="B23" s="247"/>
      <c r="C23" s="247"/>
      <c r="D23" s="247"/>
      <c r="E23" s="247"/>
      <c r="F23" s="247"/>
      <c r="G23" s="247"/>
      <c r="H23" s="247"/>
      <c r="I23" s="247"/>
      <c r="J23" s="247"/>
      <c r="K23" s="247"/>
      <c r="L23" s="247"/>
      <c r="M23" s="247"/>
      <c r="N23" s="247"/>
    </row>
    <row r="24" spans="1:14" x14ac:dyDescent="0.2">
      <c r="A24" s="38"/>
      <c r="B24" s="38"/>
      <c r="C24" s="38"/>
      <c r="D24" s="38"/>
      <c r="E24" s="38"/>
      <c r="F24" s="38"/>
      <c r="G24" s="38"/>
      <c r="H24" s="38"/>
      <c r="I24" s="38"/>
      <c r="J24" s="38"/>
      <c r="K24" s="38"/>
      <c r="L24" s="38"/>
      <c r="M24" s="38"/>
      <c r="N24" s="38"/>
    </row>
    <row r="25" spans="1:14" x14ac:dyDescent="0.2">
      <c r="A25" s="258" t="s">
        <v>249</v>
      </c>
      <c r="B25" s="258"/>
      <c r="C25" s="258"/>
      <c r="D25" s="258"/>
      <c r="E25" s="258"/>
      <c r="F25" s="258"/>
      <c r="G25" s="258"/>
      <c r="H25" s="258"/>
      <c r="I25" s="258"/>
      <c r="J25" s="258"/>
      <c r="K25" s="258"/>
      <c r="L25" s="258"/>
      <c r="M25" s="258"/>
      <c r="N25" s="38"/>
    </row>
    <row r="26" spans="1:14" x14ac:dyDescent="0.2">
      <c r="A26" s="258" t="s">
        <v>179</v>
      </c>
      <c r="B26" s="258"/>
      <c r="C26" s="258"/>
      <c r="D26" s="258"/>
      <c r="E26" s="258"/>
      <c r="F26" s="258"/>
      <c r="G26" s="258"/>
      <c r="H26" s="258"/>
      <c r="I26" s="258"/>
      <c r="J26" s="258"/>
      <c r="K26" s="258"/>
      <c r="L26" s="258"/>
      <c r="M26" s="258"/>
      <c r="N26" s="38"/>
    </row>
    <row r="27" spans="1:14" x14ac:dyDescent="0.2">
      <c r="A27" s="56" t="s">
        <v>96</v>
      </c>
    </row>
    <row r="28" spans="1:14" x14ac:dyDescent="0.2">
      <c r="A28" s="56"/>
    </row>
    <row r="29" spans="1:14" x14ac:dyDescent="0.2">
      <c r="A29" t="s">
        <v>243</v>
      </c>
    </row>
    <row r="30" spans="1:14" x14ac:dyDescent="0.2">
      <c r="A30" t="s">
        <v>244</v>
      </c>
    </row>
    <row r="32" spans="1:14" x14ac:dyDescent="0.2">
      <c r="A32" t="s">
        <v>50</v>
      </c>
    </row>
    <row r="33" spans="1:1" x14ac:dyDescent="0.2">
      <c r="A33" t="s">
        <v>51</v>
      </c>
    </row>
    <row r="34" spans="1:1" x14ac:dyDescent="0.2">
      <c r="A34" t="s">
        <v>52</v>
      </c>
    </row>
    <row r="35" spans="1:1" x14ac:dyDescent="0.2">
      <c r="A35" t="s">
        <v>53</v>
      </c>
    </row>
    <row r="36" spans="1:1" x14ac:dyDescent="0.2">
      <c r="A36" t="s">
        <v>97</v>
      </c>
    </row>
    <row r="37" spans="1:1" x14ac:dyDescent="0.2">
      <c r="A37" t="s">
        <v>98</v>
      </c>
    </row>
    <row r="38" spans="1:1" x14ac:dyDescent="0.2">
      <c r="A38" t="s">
        <v>54</v>
      </c>
    </row>
    <row r="39" spans="1:1" x14ac:dyDescent="0.2">
      <c r="A39" t="s">
        <v>55</v>
      </c>
    </row>
    <row r="40" spans="1:1" x14ac:dyDescent="0.2">
      <c r="A40" t="s">
        <v>56</v>
      </c>
    </row>
    <row r="42" spans="1:1" x14ac:dyDescent="0.2">
      <c r="A42" t="s">
        <v>57</v>
      </c>
    </row>
    <row r="43" spans="1:1" x14ac:dyDescent="0.2">
      <c r="A43" t="s">
        <v>58</v>
      </c>
    </row>
    <row r="44" spans="1:1" x14ac:dyDescent="0.2">
      <c r="A44" t="s">
        <v>59</v>
      </c>
    </row>
    <row r="45" spans="1:1" x14ac:dyDescent="0.2">
      <c r="A45" t="s">
        <v>60</v>
      </c>
    </row>
    <row r="46" spans="1:1" x14ac:dyDescent="0.2">
      <c r="A46" t="s">
        <v>61</v>
      </c>
    </row>
    <row r="47" spans="1:1" x14ac:dyDescent="0.2">
      <c r="A47" t="s">
        <v>62</v>
      </c>
    </row>
    <row r="48" spans="1:1" x14ac:dyDescent="0.2">
      <c r="A48" t="s">
        <v>27</v>
      </c>
    </row>
    <row r="49" spans="1:1" x14ac:dyDescent="0.2">
      <c r="A49" t="s">
        <v>220</v>
      </c>
    </row>
    <row r="50" spans="1:1" x14ac:dyDescent="0.2">
      <c r="A50" t="s">
        <v>63</v>
      </c>
    </row>
    <row r="51" spans="1:1" x14ac:dyDescent="0.2">
      <c r="A51" t="s">
        <v>64</v>
      </c>
    </row>
  </sheetData>
  <mergeCells count="6">
    <mergeCell ref="A25:M25"/>
    <mergeCell ref="A26:M26"/>
    <mergeCell ref="A3:N6"/>
    <mergeCell ref="A12:N13"/>
    <mergeCell ref="A22:N23"/>
    <mergeCell ref="A8:N9"/>
  </mergeCells>
  <phoneticPr fontId="3" type="noConversion"/>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B20" sqref="B20:G20"/>
    </sheetView>
  </sheetViews>
  <sheetFormatPr defaultRowHeight="12.75" x14ac:dyDescent="0.2"/>
  <cols>
    <col min="1" max="1" width="37.85546875" customWidth="1"/>
  </cols>
  <sheetData>
    <row r="1" spans="1:10" ht="15" customHeight="1" x14ac:dyDescent="0.2">
      <c r="A1" s="375" t="s">
        <v>176</v>
      </c>
      <c r="B1" s="375"/>
      <c r="C1" s="375"/>
      <c r="D1" s="375"/>
      <c r="E1" s="375"/>
      <c r="F1" s="375"/>
      <c r="G1" s="375"/>
      <c r="H1" s="375"/>
      <c r="I1" s="375"/>
      <c r="J1" s="375"/>
    </row>
    <row r="2" spans="1:10" ht="15" customHeight="1" x14ac:dyDescent="0.2">
      <c r="A2" s="376"/>
      <c r="B2" s="376"/>
      <c r="C2" s="376"/>
      <c r="D2" s="376"/>
      <c r="E2" s="376"/>
      <c r="F2" s="376"/>
      <c r="G2" s="376"/>
      <c r="H2" s="376"/>
      <c r="I2" s="376"/>
      <c r="J2" s="376"/>
    </row>
    <row r="4" spans="1:10" x14ac:dyDescent="0.2">
      <c r="A4" s="74" t="s">
        <v>232</v>
      </c>
    </row>
    <row r="6" spans="1:10" x14ac:dyDescent="0.2">
      <c r="A6" s="247" t="s">
        <v>12</v>
      </c>
      <c r="B6" s="268" t="s">
        <v>158</v>
      </c>
      <c r="C6" s="268"/>
      <c r="D6" s="268"/>
      <c r="E6" s="268"/>
      <c r="F6" s="268"/>
      <c r="G6" s="268"/>
    </row>
    <row r="7" spans="1:10" x14ac:dyDescent="0.2">
      <c r="A7" s="247"/>
      <c r="B7" s="268"/>
      <c r="C7" s="268"/>
      <c r="D7" s="268"/>
      <c r="E7" s="268"/>
      <c r="F7" s="268"/>
      <c r="G7" s="268"/>
    </row>
    <row r="9" spans="1:10" x14ac:dyDescent="0.2">
      <c r="A9" s="260" t="s">
        <v>13</v>
      </c>
      <c r="B9" s="268" t="s">
        <v>158</v>
      </c>
      <c r="C9" s="268"/>
      <c r="D9" s="268"/>
      <c r="E9" s="268"/>
      <c r="F9" s="268"/>
      <c r="G9" s="268"/>
    </row>
    <row r="10" spans="1:10" x14ac:dyDescent="0.2">
      <c r="A10" s="260"/>
      <c r="B10" s="268"/>
      <c r="C10" s="268"/>
      <c r="D10" s="268"/>
      <c r="E10" s="268"/>
      <c r="F10" s="268"/>
      <c r="G10" s="268"/>
    </row>
    <row r="12" spans="1:10" x14ac:dyDescent="0.2">
      <c r="A12" s="264" t="s">
        <v>14</v>
      </c>
      <c r="B12" s="268" t="s">
        <v>158</v>
      </c>
      <c r="C12" s="268"/>
      <c r="D12" s="268"/>
      <c r="E12" s="268"/>
      <c r="F12" s="268"/>
      <c r="G12" s="268"/>
    </row>
    <row r="13" spans="1:10" x14ac:dyDescent="0.2">
      <c r="A13" s="264"/>
      <c r="B13" s="268"/>
      <c r="C13" s="268"/>
      <c r="D13" s="268"/>
      <c r="E13" s="268"/>
      <c r="F13" s="268"/>
      <c r="G13" s="268"/>
    </row>
    <row r="14" spans="1:10" x14ac:dyDescent="0.2">
      <c r="A14" s="264"/>
      <c r="B14" s="268"/>
      <c r="C14" s="268"/>
      <c r="D14" s="268"/>
      <c r="E14" s="268"/>
      <c r="F14" s="268"/>
      <c r="G14" s="268"/>
    </row>
    <row r="15" spans="1:10" x14ac:dyDescent="0.2">
      <c r="A15" s="264"/>
      <c r="B15" s="268"/>
      <c r="C15" s="268"/>
      <c r="D15" s="268"/>
      <c r="E15" s="268"/>
      <c r="F15" s="268"/>
      <c r="G15" s="268"/>
    </row>
    <row r="16" spans="1:10" x14ac:dyDescent="0.2">
      <c r="A16" s="264"/>
      <c r="B16" s="268"/>
      <c r="C16" s="268"/>
      <c r="D16" s="268"/>
      <c r="E16" s="268"/>
      <c r="F16" s="268"/>
      <c r="G16" s="268"/>
    </row>
    <row r="18" spans="1:7" ht="76.5" x14ac:dyDescent="0.2">
      <c r="A18" s="3" t="s">
        <v>177</v>
      </c>
      <c r="B18" s="268" t="s">
        <v>159</v>
      </c>
      <c r="C18" s="268"/>
      <c r="D18" s="268"/>
      <c r="E18" s="268"/>
      <c r="F18" s="268"/>
      <c r="G18" s="268"/>
    </row>
    <row r="20" spans="1:7" ht="140.25" x14ac:dyDescent="0.2">
      <c r="A20" s="69" t="s">
        <v>178</v>
      </c>
      <c r="B20" s="268" t="s">
        <v>160</v>
      </c>
      <c r="C20" s="268"/>
      <c r="D20" s="268"/>
      <c r="E20" s="268"/>
      <c r="F20" s="268"/>
      <c r="G20" s="268"/>
    </row>
    <row r="22" spans="1:7" x14ac:dyDescent="0.2">
      <c r="A22" s="247" t="s">
        <v>261</v>
      </c>
      <c r="B22" s="268" t="s">
        <v>160</v>
      </c>
      <c r="C22" s="268"/>
      <c r="D22" s="268"/>
      <c r="E22" s="268"/>
      <c r="F22" s="268"/>
      <c r="G22" s="268"/>
    </row>
    <row r="23" spans="1:7" x14ac:dyDescent="0.2">
      <c r="A23" s="247"/>
      <c r="B23" s="268"/>
      <c r="C23" s="268"/>
      <c r="D23" s="268"/>
      <c r="E23" s="268"/>
      <c r="F23" s="268"/>
      <c r="G23" s="268"/>
    </row>
    <row r="24" spans="1:7" x14ac:dyDescent="0.2">
      <c r="A24" s="247"/>
      <c r="B24" s="268"/>
      <c r="C24" s="268"/>
      <c r="D24" s="268"/>
      <c r="E24" s="268"/>
      <c r="F24" s="268"/>
      <c r="G24" s="268"/>
    </row>
    <row r="25" spans="1:7" x14ac:dyDescent="0.2">
      <c r="A25" s="247"/>
      <c r="B25" s="268"/>
      <c r="C25" s="268"/>
      <c r="D25" s="268"/>
      <c r="E25" s="268"/>
      <c r="F25" s="268"/>
      <c r="G25" s="268"/>
    </row>
    <row r="26" spans="1:7" ht="63.75" customHeight="1" x14ac:dyDescent="0.2">
      <c r="A26" s="256"/>
      <c r="B26" s="268"/>
      <c r="C26" s="268"/>
      <c r="D26" s="268"/>
      <c r="E26" s="268"/>
      <c r="F26" s="268"/>
      <c r="G26" s="268"/>
    </row>
    <row r="28" spans="1:7" x14ac:dyDescent="0.2">
      <c r="A28" s="377" t="s">
        <v>250</v>
      </c>
      <c r="B28" s="268" t="s">
        <v>71</v>
      </c>
      <c r="C28" s="268"/>
      <c r="D28" s="268"/>
      <c r="E28" s="268"/>
      <c r="F28" s="268"/>
      <c r="G28" s="268"/>
    </row>
    <row r="29" spans="1:7" x14ac:dyDescent="0.2">
      <c r="A29" s="377"/>
      <c r="B29" s="268"/>
      <c r="C29" s="268"/>
      <c r="D29" s="268"/>
      <c r="E29" s="268"/>
      <c r="F29" s="268"/>
      <c r="G29" s="268"/>
    </row>
    <row r="30" spans="1:7" x14ac:dyDescent="0.2">
      <c r="A30" s="377"/>
      <c r="B30" s="268"/>
      <c r="C30" s="268"/>
      <c r="D30" s="268"/>
      <c r="E30" s="268"/>
      <c r="F30" s="268"/>
      <c r="G30" s="268"/>
    </row>
    <row r="31" spans="1:7" x14ac:dyDescent="0.2">
      <c r="A31" s="377"/>
      <c r="B31" s="268"/>
      <c r="C31" s="268"/>
      <c r="D31" s="268"/>
      <c r="E31" s="268"/>
      <c r="F31" s="268"/>
      <c r="G31" s="268"/>
    </row>
    <row r="32" spans="1:7" x14ac:dyDescent="0.2">
      <c r="A32" s="377"/>
      <c r="B32" s="268"/>
      <c r="C32" s="268"/>
      <c r="D32" s="268"/>
      <c r="E32" s="268"/>
      <c r="F32" s="268"/>
      <c r="G32" s="268"/>
    </row>
  </sheetData>
  <mergeCells count="13">
    <mergeCell ref="B12:G16"/>
    <mergeCell ref="A12:A16"/>
    <mergeCell ref="B18:G18"/>
    <mergeCell ref="B20:G20"/>
    <mergeCell ref="A28:A32"/>
    <mergeCell ref="B28:G32"/>
    <mergeCell ref="A22:A26"/>
    <mergeCell ref="B22:G26"/>
    <mergeCell ref="A1:J2"/>
    <mergeCell ref="A6:A7"/>
    <mergeCell ref="B6:G7"/>
    <mergeCell ref="A9:A10"/>
    <mergeCell ref="B9:G10"/>
  </mergeCells>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6"/>
  <sheetViews>
    <sheetView workbookViewId="0">
      <selection activeCell="H16" sqref="H16"/>
    </sheetView>
  </sheetViews>
  <sheetFormatPr defaultRowHeight="12.75" x14ac:dyDescent="0.2"/>
  <cols>
    <col min="1" max="1" width="47.140625" customWidth="1"/>
  </cols>
  <sheetData>
    <row r="2" spans="1:10" ht="15" customHeight="1" x14ac:dyDescent="0.2">
      <c r="A2" s="248" t="s">
        <v>306</v>
      </c>
      <c r="B2" s="249"/>
      <c r="C2" s="249"/>
      <c r="D2" s="249"/>
      <c r="E2" s="249"/>
      <c r="F2" s="249"/>
      <c r="G2" s="249"/>
      <c r="H2" s="249"/>
      <c r="I2" s="249"/>
      <c r="J2" s="250"/>
    </row>
    <row r="3" spans="1:10" ht="30" customHeight="1" x14ac:dyDescent="0.2">
      <c r="A3" s="251"/>
      <c r="B3" s="252"/>
      <c r="C3" s="252"/>
      <c r="D3" s="252"/>
      <c r="E3" s="252"/>
      <c r="F3" s="252"/>
      <c r="G3" s="252"/>
      <c r="H3" s="252"/>
      <c r="I3" s="252"/>
      <c r="J3" s="253"/>
    </row>
    <row r="5" spans="1:10" x14ac:dyDescent="0.2">
      <c r="A5" s="74" t="s">
        <v>232</v>
      </c>
    </row>
    <row r="7" spans="1:10" x14ac:dyDescent="0.2">
      <c r="A7" s="246" t="s">
        <v>363</v>
      </c>
      <c r="B7" s="268" t="s">
        <v>158</v>
      </c>
      <c r="C7" s="268"/>
      <c r="D7" s="268"/>
      <c r="E7" s="268"/>
      <c r="F7" s="268"/>
      <c r="G7" s="268"/>
    </row>
    <row r="8" spans="1:10" x14ac:dyDescent="0.2">
      <c r="A8" s="246"/>
      <c r="B8" s="268"/>
      <c r="C8" s="268"/>
      <c r="D8" s="268"/>
      <c r="E8" s="268"/>
      <c r="F8" s="268"/>
      <c r="G8" s="268"/>
    </row>
    <row r="9" spans="1:10" x14ac:dyDescent="0.2">
      <c r="A9" s="247"/>
      <c r="B9" s="268"/>
      <c r="C9" s="268"/>
      <c r="D9" s="268"/>
      <c r="E9" s="268"/>
      <c r="F9" s="268"/>
      <c r="G9" s="268"/>
    </row>
    <row r="11" spans="1:10" x14ac:dyDescent="0.2">
      <c r="A11" s="260" t="s">
        <v>13</v>
      </c>
      <c r="B11" s="268" t="s">
        <v>158</v>
      </c>
      <c r="C11" s="268"/>
      <c r="D11" s="268"/>
      <c r="E11" s="268"/>
      <c r="F11" s="268"/>
      <c r="G11" s="268"/>
    </row>
    <row r="12" spans="1:10" x14ac:dyDescent="0.2">
      <c r="A12" s="260"/>
      <c r="B12" s="268"/>
      <c r="C12" s="268"/>
      <c r="D12" s="268"/>
      <c r="E12" s="268"/>
      <c r="F12" s="268"/>
      <c r="G12" s="268"/>
    </row>
    <row r="14" spans="1:10" x14ac:dyDescent="0.2">
      <c r="A14" s="264" t="s">
        <v>14</v>
      </c>
      <c r="B14" s="268" t="s">
        <v>158</v>
      </c>
      <c r="C14" s="268"/>
      <c r="D14" s="268"/>
      <c r="E14" s="268"/>
      <c r="F14" s="268"/>
      <c r="G14" s="268"/>
    </row>
    <row r="15" spans="1:10" x14ac:dyDescent="0.2">
      <c r="A15" s="264"/>
      <c r="B15" s="268"/>
      <c r="C15" s="268"/>
      <c r="D15" s="268"/>
      <c r="E15" s="268"/>
      <c r="F15" s="268"/>
      <c r="G15" s="268"/>
    </row>
    <row r="16" spans="1:10" x14ac:dyDescent="0.2">
      <c r="A16" s="264"/>
      <c r="B16" s="268"/>
      <c r="C16" s="268"/>
      <c r="D16" s="268"/>
      <c r="E16" s="268"/>
      <c r="F16" s="268"/>
      <c r="G16" s="268"/>
    </row>
    <row r="18" spans="1:7" ht="53.25" customHeight="1" x14ac:dyDescent="0.2">
      <c r="A18" s="3" t="s">
        <v>72</v>
      </c>
      <c r="B18" s="268" t="s">
        <v>159</v>
      </c>
      <c r="C18" s="268"/>
      <c r="D18" s="268"/>
      <c r="E18" s="268"/>
      <c r="F18" s="268"/>
      <c r="G18" s="268"/>
    </row>
    <row r="20" spans="1:7" ht="127.5" customHeight="1" x14ac:dyDescent="0.2">
      <c r="A20" s="69" t="s">
        <v>293</v>
      </c>
      <c r="B20" s="268" t="s">
        <v>160</v>
      </c>
      <c r="C20" s="268"/>
      <c r="D20" s="268"/>
      <c r="E20" s="268"/>
      <c r="F20" s="268"/>
      <c r="G20" s="268"/>
    </row>
    <row r="22" spans="1:7" x14ac:dyDescent="0.2">
      <c r="A22" s="247" t="s">
        <v>76</v>
      </c>
      <c r="B22" s="268" t="s">
        <v>160</v>
      </c>
      <c r="C22" s="268"/>
      <c r="D22" s="268"/>
      <c r="E22" s="268"/>
      <c r="F22" s="268"/>
      <c r="G22" s="268"/>
    </row>
    <row r="23" spans="1:7" x14ac:dyDescent="0.2">
      <c r="A23" s="247"/>
      <c r="B23" s="268"/>
      <c r="C23" s="268"/>
      <c r="D23" s="268"/>
      <c r="E23" s="268"/>
      <c r="F23" s="268"/>
      <c r="G23" s="268"/>
    </row>
    <row r="24" spans="1:7" x14ac:dyDescent="0.2">
      <c r="A24" s="247"/>
      <c r="B24" s="268"/>
      <c r="C24" s="268"/>
      <c r="D24" s="268"/>
      <c r="E24" s="268"/>
      <c r="F24" s="268"/>
      <c r="G24" s="268"/>
    </row>
    <row r="25" spans="1:7" x14ac:dyDescent="0.2">
      <c r="A25" s="247"/>
      <c r="B25" s="268"/>
      <c r="C25" s="268"/>
      <c r="D25" s="268"/>
      <c r="E25" s="268"/>
      <c r="F25" s="268"/>
      <c r="G25" s="268"/>
    </row>
    <row r="26" spans="1:7" ht="2.25" customHeight="1" x14ac:dyDescent="0.2">
      <c r="A26" s="256"/>
      <c r="B26" s="268"/>
      <c r="C26" s="268"/>
      <c r="D26" s="268"/>
      <c r="E26" s="268"/>
      <c r="F26" s="268"/>
      <c r="G26" s="268"/>
    </row>
    <row r="28" spans="1:7" x14ac:dyDescent="0.2">
      <c r="A28" s="246" t="s">
        <v>375</v>
      </c>
      <c r="B28" s="267" t="s">
        <v>70</v>
      </c>
      <c r="C28" s="268"/>
      <c r="D28" s="268"/>
      <c r="E28" s="268"/>
      <c r="F28" s="268"/>
      <c r="G28" s="268"/>
    </row>
    <row r="29" spans="1:7" x14ac:dyDescent="0.2">
      <c r="A29" s="247"/>
      <c r="B29" s="268"/>
      <c r="C29" s="268"/>
      <c r="D29" s="268"/>
      <c r="E29" s="268"/>
      <c r="F29" s="268"/>
      <c r="G29" s="268"/>
    </row>
    <row r="30" spans="1:7" x14ac:dyDescent="0.2">
      <c r="A30" s="247"/>
      <c r="B30" s="268"/>
      <c r="C30" s="268"/>
      <c r="D30" s="268"/>
      <c r="E30" s="268"/>
      <c r="F30" s="268"/>
      <c r="G30" s="268"/>
    </row>
    <row r="31" spans="1:7" x14ac:dyDescent="0.2">
      <c r="A31" s="247"/>
      <c r="B31" s="268"/>
      <c r="C31" s="268"/>
      <c r="D31" s="268"/>
      <c r="E31" s="268"/>
      <c r="F31" s="268"/>
      <c r="G31" s="268"/>
    </row>
    <row r="32" spans="1:7" ht="56.25" customHeight="1" x14ac:dyDescent="0.2">
      <c r="A32" s="247"/>
      <c r="B32" s="268"/>
      <c r="C32" s="268"/>
      <c r="D32" s="268"/>
      <c r="E32" s="268"/>
      <c r="F32" s="268"/>
      <c r="G32" s="268"/>
    </row>
    <row r="34" spans="1:7" x14ac:dyDescent="0.2">
      <c r="A34" s="247" t="s">
        <v>373</v>
      </c>
      <c r="B34" s="267" t="s">
        <v>376</v>
      </c>
      <c r="C34" s="267"/>
      <c r="D34" s="267"/>
      <c r="E34" s="267"/>
      <c r="F34" s="267"/>
      <c r="G34" s="267"/>
    </row>
    <row r="35" spans="1:7" x14ac:dyDescent="0.2">
      <c r="A35" s="247"/>
      <c r="B35" s="267"/>
      <c r="C35" s="267"/>
      <c r="D35" s="267"/>
      <c r="E35" s="267"/>
      <c r="F35" s="267"/>
      <c r="G35" s="267"/>
    </row>
    <row r="36" spans="1:7" x14ac:dyDescent="0.2">
      <c r="A36" s="247"/>
      <c r="B36" s="267"/>
      <c r="C36" s="267"/>
      <c r="D36" s="267"/>
      <c r="E36" s="267"/>
      <c r="F36" s="267"/>
      <c r="G36" s="267"/>
    </row>
    <row r="37" spans="1:7" x14ac:dyDescent="0.2">
      <c r="A37" s="247"/>
      <c r="B37" s="267"/>
      <c r="C37" s="267"/>
      <c r="D37" s="267"/>
      <c r="E37" s="267"/>
      <c r="F37" s="267"/>
      <c r="G37" s="267"/>
    </row>
    <row r="38" spans="1:7" x14ac:dyDescent="0.2">
      <c r="A38" s="247"/>
      <c r="B38" s="267"/>
      <c r="C38" s="267"/>
      <c r="D38" s="267"/>
      <c r="E38" s="267"/>
      <c r="F38" s="267"/>
      <c r="G38" s="267"/>
    </row>
    <row r="39" spans="1:7" x14ac:dyDescent="0.2">
      <c r="A39" s="247"/>
      <c r="B39" s="267"/>
      <c r="C39" s="267"/>
      <c r="D39" s="267"/>
      <c r="E39" s="267"/>
      <c r="F39" s="267"/>
      <c r="G39" s="267"/>
    </row>
    <row r="40" spans="1:7" x14ac:dyDescent="0.2">
      <c r="A40" s="247"/>
      <c r="B40" s="267"/>
      <c r="C40" s="267"/>
      <c r="D40" s="267"/>
      <c r="E40" s="267"/>
      <c r="F40" s="267"/>
      <c r="G40" s="267"/>
    </row>
    <row r="41" spans="1:7" x14ac:dyDescent="0.2">
      <c r="A41" s="247"/>
      <c r="B41" s="267"/>
      <c r="C41" s="267"/>
      <c r="D41" s="267"/>
      <c r="E41" s="267"/>
      <c r="F41" s="267"/>
      <c r="G41" s="267"/>
    </row>
    <row r="42" spans="1:7" x14ac:dyDescent="0.2">
      <c r="A42" s="247"/>
      <c r="B42" s="267"/>
      <c r="C42" s="267"/>
      <c r="D42" s="267"/>
      <c r="E42" s="267"/>
      <c r="F42" s="267"/>
      <c r="G42" s="267"/>
    </row>
    <row r="43" spans="1:7" x14ac:dyDescent="0.2">
      <c r="A43" s="247"/>
      <c r="B43" s="267"/>
      <c r="C43" s="267"/>
      <c r="D43" s="267"/>
      <c r="E43" s="267"/>
      <c r="F43" s="267"/>
      <c r="G43" s="267"/>
    </row>
    <row r="44" spans="1:7" x14ac:dyDescent="0.2">
      <c r="A44" s="247"/>
      <c r="B44" s="267"/>
      <c r="C44" s="267"/>
      <c r="D44" s="267"/>
      <c r="E44" s="267"/>
      <c r="F44" s="267"/>
      <c r="G44" s="267"/>
    </row>
    <row r="45" spans="1:7" x14ac:dyDescent="0.2">
      <c r="A45" s="247"/>
      <c r="B45" s="267"/>
      <c r="C45" s="267"/>
      <c r="D45" s="267"/>
      <c r="E45" s="267"/>
      <c r="F45" s="267"/>
      <c r="G45" s="267"/>
    </row>
    <row r="46" spans="1:7" ht="1.5" customHeight="1" x14ac:dyDescent="0.2">
      <c r="A46" s="247"/>
      <c r="B46" s="267"/>
      <c r="C46" s="267"/>
      <c r="D46" s="267"/>
      <c r="E46" s="267"/>
      <c r="F46" s="267"/>
      <c r="G46" s="267"/>
    </row>
  </sheetData>
  <mergeCells count="15">
    <mergeCell ref="A34:A46"/>
    <mergeCell ref="B34:G46"/>
    <mergeCell ref="A2:J3"/>
    <mergeCell ref="B11:G12"/>
    <mergeCell ref="B14:G16"/>
    <mergeCell ref="A7:A9"/>
    <mergeCell ref="A11:A12"/>
    <mergeCell ref="A14:A16"/>
    <mergeCell ref="B7:G9"/>
    <mergeCell ref="A22:A26"/>
    <mergeCell ref="B18:G18"/>
    <mergeCell ref="A28:A32"/>
    <mergeCell ref="B28:G32"/>
    <mergeCell ref="B20:G20"/>
    <mergeCell ref="B22:G26"/>
  </mergeCells>
  <phoneticPr fontId="3"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43" workbookViewId="0">
      <selection activeCell="A50" sqref="A50:F62"/>
    </sheetView>
  </sheetViews>
  <sheetFormatPr defaultRowHeight="12.75" x14ac:dyDescent="0.2"/>
  <cols>
    <col min="1" max="1" width="65.5703125" customWidth="1"/>
    <col min="2" max="2" width="17.140625" customWidth="1"/>
    <col min="3" max="3" width="10.7109375" bestFit="1" customWidth="1"/>
    <col min="4" max="4" width="11.85546875" bestFit="1" customWidth="1"/>
    <col min="5" max="5" width="14.42578125" bestFit="1" customWidth="1"/>
    <col min="6" max="6" width="14.42578125" customWidth="1"/>
    <col min="7" max="7" width="10.5703125" bestFit="1" customWidth="1"/>
  </cols>
  <sheetData>
    <row r="1" spans="1:6" ht="29.25" customHeight="1" x14ac:dyDescent="0.4">
      <c r="A1" s="269" t="s">
        <v>294</v>
      </c>
      <c r="B1" s="269"/>
      <c r="C1" s="269"/>
      <c r="D1" s="269"/>
      <c r="E1" s="269"/>
      <c r="F1" s="269"/>
    </row>
    <row r="2" spans="1:6" ht="29.25" customHeight="1" x14ac:dyDescent="0.4">
      <c r="A2" s="153"/>
      <c r="B2" s="153"/>
      <c r="C2" s="153"/>
      <c r="D2" s="153"/>
      <c r="E2" s="153"/>
      <c r="F2" s="153"/>
    </row>
    <row r="3" spans="1:6" ht="18" x14ac:dyDescent="0.25">
      <c r="A3" s="99" t="s">
        <v>15</v>
      </c>
    </row>
    <row r="4" spans="1:6" x14ac:dyDescent="0.2">
      <c r="A4" s="1"/>
    </row>
    <row r="5" spans="1:6" x14ac:dyDescent="0.2">
      <c r="A5" s="283" t="s">
        <v>303</v>
      </c>
      <c r="B5" s="284"/>
      <c r="C5" s="285"/>
    </row>
    <row r="6" spans="1:6" x14ac:dyDescent="0.2">
      <c r="A6" s="286"/>
      <c r="B6" s="287"/>
      <c r="C6" s="288"/>
    </row>
    <row r="7" spans="1:6" x14ac:dyDescent="0.2">
      <c r="A7" s="286"/>
      <c r="B7" s="287"/>
      <c r="C7" s="288"/>
    </row>
    <row r="8" spans="1:6" x14ac:dyDescent="0.2">
      <c r="A8" s="286"/>
      <c r="B8" s="287"/>
      <c r="C8" s="288"/>
    </row>
    <row r="9" spans="1:6" x14ac:dyDescent="0.2">
      <c r="A9" s="289"/>
      <c r="B9" s="290"/>
      <c r="C9" s="291"/>
    </row>
    <row r="10" spans="1:6" x14ac:dyDescent="0.2">
      <c r="A10" s="1"/>
    </row>
    <row r="11" spans="1:6" ht="12.75" customHeight="1" x14ac:dyDescent="0.2">
      <c r="A11" s="270" t="s">
        <v>304</v>
      </c>
      <c r="B11" s="270"/>
      <c r="C11" s="270"/>
    </row>
    <row r="12" spans="1:6" x14ac:dyDescent="0.2">
      <c r="A12" s="270"/>
      <c r="B12" s="270"/>
      <c r="C12" s="270"/>
    </row>
    <row r="13" spans="1:6" x14ac:dyDescent="0.2">
      <c r="A13" s="270"/>
      <c r="B13" s="270"/>
      <c r="C13" s="270"/>
    </row>
    <row r="14" spans="1:6" x14ac:dyDescent="0.2">
      <c r="A14" s="270"/>
      <c r="B14" s="270"/>
      <c r="C14" s="270"/>
    </row>
    <row r="15" spans="1:6" x14ac:dyDescent="0.2">
      <c r="A15" s="6"/>
    </row>
    <row r="16" spans="1:6" x14ac:dyDescent="0.2">
      <c r="A16" s="6" t="s">
        <v>262</v>
      </c>
    </row>
    <row r="17" spans="1:5" x14ac:dyDescent="0.2">
      <c r="A17" s="6" t="s">
        <v>360</v>
      </c>
    </row>
    <row r="18" spans="1:5" x14ac:dyDescent="0.2">
      <c r="A18" s="6" t="s">
        <v>305</v>
      </c>
    </row>
    <row r="19" spans="1:5" x14ac:dyDescent="0.2">
      <c r="A19" s="179" t="s">
        <v>377</v>
      </c>
    </row>
    <row r="20" spans="1:5" x14ac:dyDescent="0.2">
      <c r="A20" s="179" t="s">
        <v>263</v>
      </c>
    </row>
    <row r="21" spans="1:5" x14ac:dyDescent="0.2">
      <c r="A21" s="6"/>
    </row>
    <row r="22" spans="1:5" ht="12.75" customHeight="1" x14ac:dyDescent="0.2">
      <c r="A22" s="270" t="s">
        <v>378</v>
      </c>
      <c r="B22" s="268" t="s">
        <v>73</v>
      </c>
      <c r="C22" s="268"/>
      <c r="D22" s="268"/>
      <c r="E22" s="268"/>
    </row>
    <row r="23" spans="1:5" x14ac:dyDescent="0.2">
      <c r="A23" s="270"/>
      <c r="B23" s="268"/>
      <c r="C23" s="268"/>
      <c r="D23" s="268"/>
      <c r="E23" s="268"/>
    </row>
    <row r="24" spans="1:5" x14ac:dyDescent="0.2">
      <c r="A24" s="270"/>
      <c r="B24" s="268"/>
      <c r="C24" s="268"/>
      <c r="D24" s="268"/>
      <c r="E24" s="268"/>
    </row>
    <row r="25" spans="1:5" x14ac:dyDescent="0.2">
      <c r="A25" s="270"/>
      <c r="B25" s="268"/>
      <c r="C25" s="268"/>
      <c r="D25" s="268"/>
      <c r="E25" s="268"/>
    </row>
    <row r="26" spans="1:5" x14ac:dyDescent="0.2">
      <c r="A26" s="270"/>
      <c r="B26" s="268"/>
      <c r="C26" s="268"/>
      <c r="D26" s="268"/>
      <c r="E26" s="268"/>
    </row>
    <row r="27" spans="1:5" x14ac:dyDescent="0.2">
      <c r="A27" s="270"/>
      <c r="B27" s="268"/>
      <c r="C27" s="268"/>
      <c r="D27" s="268"/>
      <c r="E27" s="268"/>
    </row>
    <row r="28" spans="1:5" x14ac:dyDescent="0.2">
      <c r="A28" s="270"/>
      <c r="B28" s="268"/>
      <c r="C28" s="268"/>
      <c r="D28" s="268"/>
      <c r="E28" s="268"/>
    </row>
    <row r="29" spans="1:5" x14ac:dyDescent="0.2">
      <c r="A29" s="169"/>
      <c r="B29" s="168"/>
      <c r="C29" s="168"/>
      <c r="D29" s="168"/>
      <c r="E29" s="168"/>
    </row>
    <row r="30" spans="1:5" x14ac:dyDescent="0.2">
      <c r="A30" s="6" t="s">
        <v>307</v>
      </c>
    </row>
    <row r="31" spans="1:5" x14ac:dyDescent="0.2">
      <c r="A31" s="68" t="s">
        <v>257</v>
      </c>
      <c r="B31" t="s">
        <v>163</v>
      </c>
      <c r="C31" t="s">
        <v>86</v>
      </c>
    </row>
    <row r="32" spans="1:5" x14ac:dyDescent="0.2">
      <c r="A32" s="68" t="s">
        <v>65</v>
      </c>
      <c r="B32" t="s">
        <v>163</v>
      </c>
      <c r="C32" t="s">
        <v>86</v>
      </c>
    </row>
    <row r="33" spans="1:11" x14ac:dyDescent="0.2">
      <c r="A33" s="68" t="s">
        <v>258</v>
      </c>
      <c r="B33" t="s">
        <v>163</v>
      </c>
      <c r="C33" s="180" t="s">
        <v>308</v>
      </c>
    </row>
    <row r="34" spans="1:11" x14ac:dyDescent="0.2">
      <c r="A34" s="68" t="s">
        <v>66</v>
      </c>
      <c r="B34" t="s">
        <v>163</v>
      </c>
      <c r="C34" s="180" t="s">
        <v>308</v>
      </c>
    </row>
    <row r="35" spans="1:11" x14ac:dyDescent="0.2">
      <c r="A35" s="68" t="s">
        <v>67</v>
      </c>
      <c r="B35" t="s">
        <v>163</v>
      </c>
    </row>
    <row r="36" spans="1:11" x14ac:dyDescent="0.2">
      <c r="A36" s="68" t="s">
        <v>68</v>
      </c>
      <c r="B36" t="s">
        <v>163</v>
      </c>
    </row>
    <row r="37" spans="1:11" x14ac:dyDescent="0.2">
      <c r="A37" s="6"/>
    </row>
    <row r="38" spans="1:11" x14ac:dyDescent="0.2">
      <c r="A38" s="189" t="s">
        <v>379</v>
      </c>
    </row>
    <row r="39" spans="1:11" x14ac:dyDescent="0.2">
      <c r="B39" s="37"/>
      <c r="C39" s="37"/>
      <c r="D39" s="37"/>
      <c r="E39" s="37"/>
      <c r="F39" s="37"/>
      <c r="G39" s="37"/>
    </row>
    <row r="40" spans="1:11" ht="31.5" customHeight="1" x14ac:dyDescent="0.2">
      <c r="A40" s="246" t="s">
        <v>380</v>
      </c>
      <c r="B40" s="271"/>
      <c r="C40" s="272"/>
      <c r="D40" s="272"/>
      <c r="E40" s="272"/>
      <c r="F40" s="272"/>
      <c r="G40" s="272"/>
      <c r="H40" s="272"/>
      <c r="I40" s="273"/>
      <c r="J40" s="273"/>
      <c r="K40" s="274"/>
    </row>
    <row r="41" spans="1:11" ht="28.5" customHeight="1" x14ac:dyDescent="0.2">
      <c r="A41" s="247"/>
      <c r="B41" s="275"/>
      <c r="C41" s="276"/>
      <c r="D41" s="276"/>
      <c r="E41" s="276"/>
      <c r="F41" s="276"/>
      <c r="G41" s="276"/>
      <c r="H41" s="276"/>
      <c r="I41" s="277"/>
      <c r="J41" s="277"/>
      <c r="K41" s="278"/>
    </row>
    <row r="43" spans="1:11" ht="27.75" customHeight="1" x14ac:dyDescent="0.2">
      <c r="A43" s="260" t="s">
        <v>358</v>
      </c>
      <c r="B43" s="271" t="s">
        <v>135</v>
      </c>
      <c r="C43" s="272"/>
      <c r="D43" s="272"/>
      <c r="E43" s="272"/>
      <c r="F43" s="272"/>
      <c r="G43" s="272"/>
      <c r="H43" s="272"/>
      <c r="I43" s="273"/>
      <c r="J43" s="273"/>
      <c r="K43" s="274"/>
    </row>
    <row r="44" spans="1:11" ht="27.75" customHeight="1" x14ac:dyDescent="0.2">
      <c r="A44" s="281"/>
      <c r="B44" s="275"/>
      <c r="C44" s="276"/>
      <c r="D44" s="276"/>
      <c r="E44" s="276"/>
      <c r="F44" s="276"/>
      <c r="G44" s="276"/>
      <c r="H44" s="276"/>
      <c r="I44" s="277"/>
      <c r="J44" s="277"/>
      <c r="K44" s="278"/>
    </row>
    <row r="46" spans="1:11" ht="30" customHeight="1" x14ac:dyDescent="0.2">
      <c r="A46" s="282" t="s">
        <v>233</v>
      </c>
      <c r="B46" s="279" t="s">
        <v>135</v>
      </c>
      <c r="C46" s="273"/>
      <c r="D46" s="273"/>
      <c r="E46" s="273"/>
      <c r="F46" s="273"/>
      <c r="G46" s="273"/>
      <c r="H46" s="273"/>
      <c r="I46" s="273"/>
      <c r="J46" s="273"/>
      <c r="K46" s="274"/>
    </row>
    <row r="47" spans="1:11" ht="30" customHeight="1" x14ac:dyDescent="0.2">
      <c r="A47" s="282"/>
      <c r="B47" s="280"/>
      <c r="C47" s="277"/>
      <c r="D47" s="277"/>
      <c r="E47" s="277"/>
      <c r="F47" s="277"/>
      <c r="G47" s="277"/>
      <c r="H47" s="277"/>
      <c r="I47" s="277"/>
      <c r="J47" s="277"/>
      <c r="K47" s="278"/>
    </row>
  </sheetData>
  <mergeCells count="11">
    <mergeCell ref="A1:F1"/>
    <mergeCell ref="A11:C14"/>
    <mergeCell ref="B40:K41"/>
    <mergeCell ref="B43:K44"/>
    <mergeCell ref="B46:K47"/>
    <mergeCell ref="A22:A28"/>
    <mergeCell ref="B22:E28"/>
    <mergeCell ref="A40:A41"/>
    <mergeCell ref="A43:A44"/>
    <mergeCell ref="A46:A47"/>
    <mergeCell ref="A5:C9"/>
  </mergeCells>
  <phoneticPr fontId="3"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85"/>
  <sheetViews>
    <sheetView topLeftCell="G73" workbookViewId="0">
      <selection activeCell="P81" sqref="P81"/>
    </sheetView>
  </sheetViews>
  <sheetFormatPr defaultRowHeight="12.75" x14ac:dyDescent="0.2"/>
  <cols>
    <col min="1" max="1" width="61.42578125" customWidth="1"/>
    <col min="2" max="2" width="21.85546875" customWidth="1"/>
    <col min="3" max="3" width="10.7109375" bestFit="1" customWidth="1"/>
    <col min="4" max="4" width="11.85546875" bestFit="1" customWidth="1"/>
    <col min="5" max="5" width="16.28515625" customWidth="1"/>
    <col min="6" max="6" width="11.140625" customWidth="1"/>
    <col min="7" max="7" width="9.85546875" customWidth="1"/>
    <col min="9" max="9" width="11.28515625" bestFit="1" customWidth="1"/>
    <col min="10" max="10" width="9.85546875" bestFit="1" customWidth="1"/>
    <col min="11" max="12" width="10" customWidth="1"/>
    <col min="14" max="14" width="13.42578125" customWidth="1"/>
  </cols>
  <sheetData>
    <row r="1" spans="1:7" ht="30" customHeight="1" x14ac:dyDescent="0.4">
      <c r="A1" s="269" t="s">
        <v>294</v>
      </c>
      <c r="B1" s="269"/>
      <c r="C1" s="269"/>
      <c r="D1" s="269"/>
      <c r="E1" s="269"/>
      <c r="F1" s="269"/>
    </row>
    <row r="3" spans="1:7" ht="18" x14ac:dyDescent="0.25">
      <c r="A3" s="99" t="s">
        <v>74</v>
      </c>
    </row>
    <row r="4" spans="1:7" x14ac:dyDescent="0.2">
      <c r="A4" s="1"/>
    </row>
    <row r="5" spans="1:7" x14ac:dyDescent="0.2">
      <c r="A5" s="296" t="s">
        <v>381</v>
      </c>
      <c r="B5" s="296"/>
      <c r="C5" s="296"/>
      <c r="D5" s="296"/>
      <c r="E5" s="296"/>
      <c r="F5" s="296"/>
      <c r="G5" s="296"/>
    </row>
    <row r="6" spans="1:7" x14ac:dyDescent="0.2">
      <c r="A6" s="296"/>
      <c r="B6" s="296"/>
      <c r="C6" s="296"/>
      <c r="D6" s="296"/>
      <c r="E6" s="296"/>
      <c r="F6" s="296"/>
      <c r="G6" s="296"/>
    </row>
    <row r="7" spans="1:7" x14ac:dyDescent="0.2">
      <c r="A7" s="296"/>
      <c r="B7" s="296"/>
      <c r="C7" s="296"/>
      <c r="D7" s="296"/>
      <c r="E7" s="296"/>
      <c r="F7" s="296"/>
      <c r="G7" s="296"/>
    </row>
    <row r="8" spans="1:7" x14ac:dyDescent="0.2">
      <c r="A8" s="7"/>
      <c r="B8" s="7"/>
      <c r="C8" s="7"/>
      <c r="D8" s="7"/>
      <c r="E8" s="7"/>
      <c r="F8" s="7"/>
      <c r="G8" s="7"/>
    </row>
    <row r="9" spans="1:7" ht="27.75" customHeight="1" x14ac:dyDescent="0.2">
      <c r="A9" s="270" t="s">
        <v>82</v>
      </c>
      <c r="B9" s="270"/>
      <c r="C9" s="270"/>
      <c r="D9" s="270"/>
      <c r="E9" s="270"/>
      <c r="F9" s="270"/>
      <c r="G9" s="270"/>
    </row>
    <row r="10" spans="1:7" ht="27.75" customHeight="1" x14ac:dyDescent="0.2">
      <c r="A10" s="8"/>
      <c r="B10" s="8"/>
      <c r="C10" s="8"/>
      <c r="D10" s="8"/>
      <c r="E10" s="8"/>
      <c r="F10" s="8"/>
      <c r="G10" s="8"/>
    </row>
    <row r="11" spans="1:7" x14ac:dyDescent="0.2">
      <c r="A11" s="296" t="s">
        <v>382</v>
      </c>
      <c r="B11" s="260"/>
      <c r="C11" s="260"/>
      <c r="D11" s="260"/>
      <c r="E11" s="260"/>
      <c r="F11" s="260"/>
      <c r="G11" s="37"/>
    </row>
    <row r="12" spans="1:7" x14ac:dyDescent="0.2">
      <c r="A12" s="260"/>
      <c r="B12" s="260"/>
      <c r="C12" s="260"/>
      <c r="D12" s="260"/>
      <c r="E12" s="260"/>
      <c r="F12" s="260"/>
      <c r="G12" s="37"/>
    </row>
    <row r="13" spans="1:7" x14ac:dyDescent="0.2">
      <c r="A13" s="260"/>
      <c r="B13" s="260"/>
      <c r="C13" s="260"/>
      <c r="D13" s="260"/>
      <c r="E13" s="260"/>
      <c r="F13" s="260"/>
      <c r="G13" s="37"/>
    </row>
    <row r="14" spans="1:7" x14ac:dyDescent="0.2">
      <c r="A14" s="6"/>
      <c r="B14" s="37"/>
      <c r="C14" s="37"/>
      <c r="D14" s="37"/>
      <c r="E14" s="37"/>
      <c r="F14" s="37"/>
      <c r="G14" s="37"/>
    </row>
    <row r="15" spans="1:7" x14ac:dyDescent="0.2">
      <c r="A15" s="208" t="s">
        <v>383</v>
      </c>
    </row>
    <row r="16" spans="1:7" x14ac:dyDescent="0.2">
      <c r="A16" s="208"/>
    </row>
    <row r="17" spans="1:15" x14ac:dyDescent="0.2">
      <c r="A17" s="180" t="s">
        <v>390</v>
      </c>
      <c r="B17" s="43">
        <v>0</v>
      </c>
    </row>
    <row r="18" spans="1:15" x14ac:dyDescent="0.2">
      <c r="A18" t="s">
        <v>16</v>
      </c>
      <c r="B18" s="43" t="s">
        <v>27</v>
      </c>
    </row>
    <row r="19" spans="1:15" x14ac:dyDescent="0.2">
      <c r="A19" s="112" t="s">
        <v>245</v>
      </c>
      <c r="B19" s="43">
        <v>0</v>
      </c>
    </row>
    <row r="20" spans="1:15" x14ac:dyDescent="0.2">
      <c r="A20" s="112" t="s">
        <v>245</v>
      </c>
      <c r="B20" s="43">
        <v>0</v>
      </c>
    </row>
    <row r="21" spans="1:15" x14ac:dyDescent="0.2">
      <c r="A21" s="112" t="s">
        <v>245</v>
      </c>
      <c r="B21" s="43">
        <v>0</v>
      </c>
    </row>
    <row r="22" spans="1:15" x14ac:dyDescent="0.2">
      <c r="A22" s="112" t="s">
        <v>245</v>
      </c>
      <c r="B22" s="43">
        <v>0</v>
      </c>
    </row>
    <row r="23" spans="1:15" x14ac:dyDescent="0.2">
      <c r="A23" t="s">
        <v>27</v>
      </c>
      <c r="B23" s="43"/>
    </row>
    <row r="24" spans="1:15" x14ac:dyDescent="0.2">
      <c r="A24" s="1" t="s">
        <v>18</v>
      </c>
      <c r="B24" s="43">
        <f>B17+B19+B20+B21+B22</f>
        <v>0</v>
      </c>
      <c r="C24" s="295" t="s">
        <v>309</v>
      </c>
      <c r="D24" s="295"/>
      <c r="E24" s="295"/>
      <c r="F24" s="295"/>
      <c r="G24" s="295"/>
      <c r="H24" s="295"/>
    </row>
    <row r="25" spans="1:15" x14ac:dyDescent="0.2">
      <c r="A25" s="1"/>
      <c r="C25" s="295"/>
      <c r="D25" s="295"/>
      <c r="E25" s="295"/>
      <c r="F25" s="295"/>
      <c r="G25" s="295"/>
      <c r="H25" s="295"/>
    </row>
    <row r="26" spans="1:15" ht="12.75" customHeight="1" x14ac:dyDescent="0.2">
      <c r="A26" s="260" t="s">
        <v>136</v>
      </c>
      <c r="B26" s="297">
        <v>0</v>
      </c>
      <c r="C26" s="295" t="s">
        <v>175</v>
      </c>
      <c r="D26" s="295"/>
      <c r="E26" s="295"/>
      <c r="F26" s="295"/>
      <c r="G26" s="295"/>
      <c r="H26" s="295"/>
      <c r="I26" s="141"/>
      <c r="J26" s="111"/>
      <c r="K26" s="111"/>
      <c r="L26" s="111"/>
      <c r="M26" s="111"/>
      <c r="N26" s="111"/>
      <c r="O26" s="111"/>
    </row>
    <row r="27" spans="1:15" x14ac:dyDescent="0.2">
      <c r="A27" s="260"/>
      <c r="B27" s="297"/>
      <c r="C27" s="295"/>
      <c r="D27" s="295"/>
      <c r="E27" s="295"/>
      <c r="F27" s="295"/>
      <c r="G27" s="295"/>
      <c r="H27" s="295"/>
      <c r="I27" s="141"/>
      <c r="J27" s="111"/>
      <c r="K27" s="111"/>
      <c r="L27" s="111"/>
      <c r="M27" s="111"/>
      <c r="N27" s="111"/>
      <c r="O27" s="111"/>
    </row>
    <row r="28" spans="1:15" x14ac:dyDescent="0.2">
      <c r="A28" s="3"/>
      <c r="B28" s="150"/>
      <c r="C28" s="157"/>
      <c r="D28" s="157"/>
      <c r="E28" s="157"/>
      <c r="F28" s="157"/>
      <c r="G28" s="157"/>
      <c r="H28" s="157"/>
      <c r="I28" s="141"/>
      <c r="J28" s="111"/>
      <c r="K28" s="111"/>
      <c r="L28" s="111"/>
      <c r="M28" s="111"/>
      <c r="N28" s="111"/>
      <c r="O28" s="111"/>
    </row>
    <row r="29" spans="1:15" x14ac:dyDescent="0.2">
      <c r="A29" t="s">
        <v>19</v>
      </c>
      <c r="B29" s="43">
        <f>B24-B26</f>
        <v>0</v>
      </c>
      <c r="C29" s="159"/>
      <c r="D29" s="159"/>
      <c r="E29" s="159"/>
      <c r="F29" s="159"/>
      <c r="G29" s="159"/>
      <c r="H29" s="159"/>
      <c r="I29" s="111"/>
      <c r="J29" s="111"/>
      <c r="K29" s="111"/>
      <c r="L29" s="111"/>
      <c r="M29" s="111"/>
      <c r="N29" s="111"/>
      <c r="O29" s="111"/>
    </row>
    <row r="30" spans="1:15" x14ac:dyDescent="0.2">
      <c r="B30" s="43"/>
      <c r="C30" s="159"/>
      <c r="D30" s="159"/>
      <c r="E30" s="159"/>
      <c r="F30" s="159"/>
      <c r="G30" s="159"/>
      <c r="H30" s="159"/>
      <c r="I30" s="111"/>
      <c r="J30" s="111"/>
      <c r="K30" s="111"/>
      <c r="L30" s="111"/>
      <c r="M30" s="111"/>
      <c r="N30" s="111"/>
      <c r="O30" s="111"/>
    </row>
    <row r="31" spans="1:15" x14ac:dyDescent="0.2">
      <c r="A31" t="s">
        <v>20</v>
      </c>
      <c r="B31" s="19" t="s">
        <v>27</v>
      </c>
      <c r="C31" s="159"/>
      <c r="D31" s="159"/>
      <c r="E31" s="159"/>
      <c r="F31" s="159"/>
      <c r="G31" s="159"/>
      <c r="H31" s="159"/>
      <c r="I31" s="111"/>
      <c r="J31" s="111"/>
      <c r="K31" s="111"/>
      <c r="L31" s="111"/>
      <c r="M31" s="111"/>
      <c r="N31" s="111"/>
      <c r="O31" s="111"/>
    </row>
    <row r="32" spans="1:15" x14ac:dyDescent="0.2">
      <c r="C32" s="159"/>
      <c r="D32" s="159"/>
      <c r="E32" s="159"/>
      <c r="F32" s="159"/>
      <c r="G32" s="159"/>
      <c r="H32" s="159"/>
      <c r="I32" s="111"/>
      <c r="J32" s="111"/>
      <c r="K32" s="111"/>
      <c r="L32" s="111"/>
      <c r="M32" s="111"/>
      <c r="N32" s="111"/>
      <c r="O32" s="111"/>
    </row>
    <row r="33" spans="1:15" x14ac:dyDescent="0.2">
      <c r="A33" t="s">
        <v>21</v>
      </c>
      <c r="B33">
        <v>0.02</v>
      </c>
      <c r="C33" s="295" t="s">
        <v>310</v>
      </c>
      <c r="D33" s="295"/>
      <c r="E33" s="295"/>
      <c r="F33" s="295"/>
      <c r="G33" s="295"/>
      <c r="H33" s="295"/>
      <c r="I33" s="111"/>
      <c r="J33" s="111"/>
      <c r="K33" s="111"/>
      <c r="L33" s="111"/>
      <c r="M33" s="111"/>
      <c r="N33" s="111"/>
      <c r="O33" s="111"/>
    </row>
    <row r="34" spans="1:15" x14ac:dyDescent="0.2">
      <c r="C34" s="295"/>
      <c r="D34" s="295"/>
      <c r="E34" s="295"/>
      <c r="F34" s="295"/>
      <c r="G34" s="295"/>
      <c r="H34" s="295"/>
      <c r="I34" s="111"/>
      <c r="J34" s="111"/>
      <c r="K34" s="111"/>
      <c r="L34" s="111"/>
      <c r="M34" s="111"/>
      <c r="N34" s="111"/>
      <c r="O34" s="111"/>
    </row>
    <row r="35" spans="1:15" x14ac:dyDescent="0.2">
      <c r="A35" t="s">
        <v>22</v>
      </c>
      <c r="B35">
        <v>20</v>
      </c>
      <c r="C35" s="159"/>
      <c r="D35" s="159"/>
      <c r="E35" s="159"/>
      <c r="F35" s="159"/>
      <c r="G35" s="159"/>
      <c r="H35" s="159"/>
      <c r="I35" s="111"/>
      <c r="J35" s="111"/>
      <c r="K35" s="111"/>
      <c r="L35" s="111"/>
      <c r="M35" s="111"/>
      <c r="N35" s="111"/>
      <c r="O35" s="111"/>
    </row>
    <row r="36" spans="1:15" x14ac:dyDescent="0.2">
      <c r="C36" s="159"/>
      <c r="D36" s="159"/>
      <c r="E36" s="159"/>
      <c r="F36" s="159"/>
      <c r="G36" s="159"/>
      <c r="H36" s="159"/>
      <c r="I36" s="111"/>
      <c r="J36" s="111"/>
      <c r="K36" s="111"/>
      <c r="L36" s="111"/>
      <c r="M36" s="111"/>
      <c r="N36" s="111"/>
      <c r="O36" s="111"/>
    </row>
    <row r="37" spans="1:15" x14ac:dyDescent="0.2">
      <c r="C37" s="159"/>
      <c r="D37" s="159"/>
      <c r="E37" s="159"/>
      <c r="F37" s="159"/>
      <c r="G37" s="159"/>
      <c r="H37" s="159"/>
      <c r="I37" s="111"/>
      <c r="J37" s="111"/>
      <c r="K37" s="111"/>
      <c r="L37" s="111"/>
      <c r="M37" s="111"/>
      <c r="N37" s="111"/>
      <c r="O37" s="111"/>
    </row>
    <row r="38" spans="1:15" ht="51" customHeight="1" x14ac:dyDescent="0.2">
      <c r="A38" s="3" t="s">
        <v>185</v>
      </c>
      <c r="B38">
        <f>((B33)/((((1+B33)^B35)-1))+B33)</f>
        <v>6.1156718125290402E-2</v>
      </c>
      <c r="C38" s="295" t="s">
        <v>174</v>
      </c>
      <c r="D38" s="295"/>
      <c r="E38" s="295"/>
      <c r="F38" s="295"/>
      <c r="G38" s="295"/>
      <c r="H38" s="295"/>
      <c r="I38" s="113"/>
      <c r="J38" s="113"/>
      <c r="K38" s="113"/>
      <c r="L38" s="113"/>
      <c r="M38" s="113"/>
      <c r="N38" s="113"/>
      <c r="O38" s="113"/>
    </row>
    <row r="39" spans="1:15" x14ac:dyDescent="0.2">
      <c r="A39" t="s">
        <v>27</v>
      </c>
    </row>
    <row r="41" spans="1:15" x14ac:dyDescent="0.2">
      <c r="A41" s="180" t="s">
        <v>384</v>
      </c>
      <c r="B41" s="43">
        <f>B29*B38</f>
        <v>0</v>
      </c>
    </row>
    <row r="43" spans="1:15" x14ac:dyDescent="0.2">
      <c r="A43" s="5" t="s">
        <v>23</v>
      </c>
    </row>
    <row r="44" spans="1:15" x14ac:dyDescent="0.2">
      <c r="A44" s="259" t="s">
        <v>389</v>
      </c>
      <c r="B44" s="43" t="s">
        <v>27</v>
      </c>
    </row>
    <row r="45" spans="1:15" x14ac:dyDescent="0.2">
      <c r="A45" s="260"/>
      <c r="B45" s="43" t="s">
        <v>27</v>
      </c>
    </row>
    <row r="46" spans="1:15" x14ac:dyDescent="0.2">
      <c r="A46" s="260"/>
      <c r="B46" s="43" t="s">
        <v>27</v>
      </c>
    </row>
    <row r="47" spans="1:15" x14ac:dyDescent="0.2">
      <c r="A47" s="260"/>
      <c r="B47" s="43" t="s">
        <v>27</v>
      </c>
    </row>
    <row r="48" spans="1:15" x14ac:dyDescent="0.2">
      <c r="A48" s="190" t="s">
        <v>385</v>
      </c>
      <c r="B48" s="43">
        <v>0</v>
      </c>
    </row>
    <row r="49" spans="1:5" x14ac:dyDescent="0.2">
      <c r="A49" s="190" t="s">
        <v>386</v>
      </c>
      <c r="B49" s="43">
        <v>0</v>
      </c>
    </row>
    <row r="50" spans="1:5" x14ac:dyDescent="0.2">
      <c r="A50" s="190" t="s">
        <v>387</v>
      </c>
      <c r="B50" s="43">
        <v>0</v>
      </c>
    </row>
    <row r="51" spans="1:5" x14ac:dyDescent="0.2">
      <c r="A51" s="180" t="s">
        <v>388</v>
      </c>
      <c r="B51" s="43">
        <v>0</v>
      </c>
    </row>
    <row r="52" spans="1:5" x14ac:dyDescent="0.2">
      <c r="A52" s="1" t="s">
        <v>24</v>
      </c>
      <c r="B52" s="43">
        <f>SUM(B48,B49,B50,B51)</f>
        <v>0</v>
      </c>
    </row>
    <row r="53" spans="1:5" x14ac:dyDescent="0.2">
      <c r="A53" s="1"/>
    </row>
    <row r="54" spans="1:5" x14ac:dyDescent="0.2">
      <c r="A54" s="1"/>
    </row>
    <row r="55" spans="1:5" x14ac:dyDescent="0.2">
      <c r="A55" s="5" t="s">
        <v>25</v>
      </c>
    </row>
    <row r="56" spans="1:5" x14ac:dyDescent="0.2">
      <c r="A56" t="s">
        <v>26</v>
      </c>
      <c r="B56" s="43">
        <f>B41+B52</f>
        <v>0</v>
      </c>
    </row>
    <row r="59" spans="1:5" x14ac:dyDescent="0.2">
      <c r="A59" s="208" t="s">
        <v>428</v>
      </c>
    </row>
    <row r="61" spans="1:5" ht="15" customHeight="1" x14ac:dyDescent="0.2">
      <c r="A61" s="292" t="s">
        <v>425</v>
      </c>
      <c r="B61" s="292"/>
      <c r="C61" s="292"/>
      <c r="D61" s="292"/>
      <c r="E61" s="292"/>
    </row>
    <row r="62" spans="1:5" x14ac:dyDescent="0.2">
      <c r="A62" s="292"/>
      <c r="B62" s="292"/>
      <c r="C62" s="292"/>
      <c r="D62" s="292"/>
      <c r="E62" s="292"/>
    </row>
    <row r="63" spans="1:5" x14ac:dyDescent="0.2">
      <c r="A63" s="292"/>
      <c r="B63" s="292"/>
      <c r="C63" s="292"/>
      <c r="D63" s="292"/>
      <c r="E63" s="292"/>
    </row>
    <row r="64" spans="1:5" x14ac:dyDescent="0.2">
      <c r="A64" s="292"/>
      <c r="B64" s="292"/>
      <c r="C64" s="292"/>
      <c r="D64" s="292"/>
      <c r="E64" s="292"/>
    </row>
    <row r="65" spans="1:15" x14ac:dyDescent="0.2">
      <c r="A65" s="292"/>
      <c r="B65" s="292"/>
      <c r="C65" s="292"/>
      <c r="D65" s="292"/>
      <c r="E65" s="292"/>
    </row>
    <row r="66" spans="1:15" x14ac:dyDescent="0.2">
      <c r="A66" s="292"/>
      <c r="B66" s="292"/>
      <c r="C66" s="292"/>
      <c r="D66" s="292"/>
      <c r="E66" s="292"/>
    </row>
    <row r="67" spans="1:15" x14ac:dyDescent="0.2">
      <c r="A67" s="292"/>
      <c r="B67" s="292"/>
      <c r="C67" s="292"/>
      <c r="D67" s="292"/>
      <c r="E67" s="292"/>
    </row>
    <row r="68" spans="1:15" x14ac:dyDescent="0.2">
      <c r="A68" s="292"/>
      <c r="B68" s="292"/>
      <c r="C68" s="292"/>
      <c r="D68" s="292"/>
      <c r="E68" s="292"/>
    </row>
    <row r="70" spans="1:15" ht="15.75" thickBot="1" x14ac:dyDescent="0.25">
      <c r="A70" s="293" t="s">
        <v>391</v>
      </c>
      <c r="B70" s="293"/>
      <c r="C70" s="293"/>
      <c r="D70" s="294"/>
      <c r="E70" s="209"/>
    </row>
    <row r="71" spans="1:15" ht="64.5" thickBot="1" x14ac:dyDescent="0.25">
      <c r="A71" s="210" t="s">
        <v>392</v>
      </c>
      <c r="B71" s="211" t="s">
        <v>393</v>
      </c>
      <c r="C71" s="212" t="s">
        <v>394</v>
      </c>
      <c r="D71" s="217" t="s">
        <v>395</v>
      </c>
      <c r="E71" s="219" t="s">
        <v>406</v>
      </c>
    </row>
    <row r="72" spans="1:15" ht="13.5" thickBot="1" x14ac:dyDescent="0.25">
      <c r="A72" s="213" t="s">
        <v>396</v>
      </c>
      <c r="B72" s="214" t="s">
        <v>397</v>
      </c>
      <c r="C72" s="215">
        <v>9.3000000000000007</v>
      </c>
      <c r="D72" s="218">
        <v>250</v>
      </c>
      <c r="E72" s="220" t="s">
        <v>407</v>
      </c>
    </row>
    <row r="73" spans="1:15" ht="13.5" thickBot="1" x14ac:dyDescent="0.25">
      <c r="A73" s="213" t="s">
        <v>398</v>
      </c>
      <c r="B73" s="214" t="s">
        <v>399</v>
      </c>
      <c r="C73" s="215">
        <v>12.7</v>
      </c>
      <c r="D73" s="218">
        <v>350</v>
      </c>
      <c r="E73" s="220" t="s">
        <v>408</v>
      </c>
    </row>
    <row r="74" spans="1:15" ht="26.25" thickBot="1" x14ac:dyDescent="0.25">
      <c r="A74" s="213" t="s">
        <v>400</v>
      </c>
      <c r="B74" s="214" t="s">
        <v>401</v>
      </c>
      <c r="C74" s="215">
        <v>14.4</v>
      </c>
      <c r="D74" s="218">
        <v>640</v>
      </c>
      <c r="E74" s="220"/>
    </row>
    <row r="75" spans="1:15" ht="13.5" thickBot="1" x14ac:dyDescent="0.25">
      <c r="A75" s="213" t="s">
        <v>402</v>
      </c>
      <c r="B75" s="214" t="s">
        <v>403</v>
      </c>
      <c r="C75" s="215">
        <v>15.3</v>
      </c>
      <c r="D75" s="218">
        <v>880</v>
      </c>
      <c r="E75" s="220"/>
    </row>
    <row r="76" spans="1:15" ht="28.5" customHeight="1" thickBot="1" x14ac:dyDescent="0.25">
      <c r="A76" s="213" t="s">
        <v>404</v>
      </c>
      <c r="B76" s="214" t="s">
        <v>405</v>
      </c>
      <c r="C76" s="215">
        <v>21.8</v>
      </c>
      <c r="D76" s="218">
        <v>1370</v>
      </c>
      <c r="E76" s="220" t="s">
        <v>409</v>
      </c>
    </row>
    <row r="77" spans="1:15" ht="15.75" thickBot="1" x14ac:dyDescent="0.25">
      <c r="A77" s="216"/>
      <c r="B77" s="216"/>
      <c r="C77" s="216"/>
      <c r="D77" s="216"/>
      <c r="E77" s="216"/>
    </row>
    <row r="78" spans="1:15" ht="123" customHeight="1" thickBot="1" x14ac:dyDescent="0.25">
      <c r="A78" s="221" t="s">
        <v>410</v>
      </c>
      <c r="B78" s="222" t="s">
        <v>411</v>
      </c>
      <c r="C78" s="222" t="s">
        <v>421</v>
      </c>
      <c r="D78" s="222" t="s">
        <v>422</v>
      </c>
      <c r="E78" s="223" t="s">
        <v>434</v>
      </c>
      <c r="F78" s="223" t="s">
        <v>430</v>
      </c>
      <c r="G78" s="223" t="s">
        <v>423</v>
      </c>
      <c r="H78" s="224" t="s">
        <v>424</v>
      </c>
      <c r="I78" s="225" t="s">
        <v>412</v>
      </c>
      <c r="J78" s="226" t="s">
        <v>413</v>
      </c>
      <c r="K78" s="227" t="s">
        <v>414</v>
      </c>
      <c r="L78" s="228" t="s">
        <v>415</v>
      </c>
      <c r="M78" s="221" t="s">
        <v>416</v>
      </c>
      <c r="N78" s="229" t="s">
        <v>417</v>
      </c>
      <c r="O78" s="239" t="s">
        <v>418</v>
      </c>
    </row>
    <row r="79" spans="1:15" ht="16.5" thickBot="1" x14ac:dyDescent="0.25">
      <c r="A79" s="230" t="s">
        <v>426</v>
      </c>
      <c r="B79" s="231" t="s">
        <v>419</v>
      </c>
      <c r="C79" s="232">
        <v>0.8</v>
      </c>
      <c r="D79" s="232">
        <v>0.5</v>
      </c>
      <c r="E79" s="233">
        <v>1500</v>
      </c>
      <c r="F79" s="234">
        <v>580.36</v>
      </c>
      <c r="G79" s="236">
        <v>52147</v>
      </c>
      <c r="H79" s="235">
        <f>C76*C79</f>
        <v>17.440000000000001</v>
      </c>
      <c r="I79" s="236">
        <f>H79*0.0802*1000000</f>
        <v>1398688</v>
      </c>
      <c r="J79" s="236">
        <f>D76*D79*365</f>
        <v>250025</v>
      </c>
      <c r="K79" s="236">
        <f t="shared" ref="K79" si="0">J79+I79</f>
        <v>1648713</v>
      </c>
      <c r="L79" s="237">
        <f t="shared" ref="L79" si="1">K79/E79</f>
        <v>1099.1420000000001</v>
      </c>
      <c r="M79" s="237">
        <f t="shared" ref="M79" si="2">L79+F79</f>
        <v>1679.502</v>
      </c>
      <c r="N79" s="238">
        <f>M79/G79</f>
        <v>3.2207068479490668E-2</v>
      </c>
      <c r="O79" s="238">
        <f>(M79-F79)/F79</f>
        <v>1.8938968915845333</v>
      </c>
    </row>
    <row r="80" spans="1:15" ht="16.5" thickBot="1" x14ac:dyDescent="0.25">
      <c r="A80" s="230" t="s">
        <v>420</v>
      </c>
      <c r="B80" s="231" t="s">
        <v>419</v>
      </c>
      <c r="C80" s="232">
        <v>0</v>
      </c>
      <c r="D80" s="232">
        <v>0</v>
      </c>
      <c r="E80" s="233">
        <v>0</v>
      </c>
      <c r="F80" s="234">
        <v>0</v>
      </c>
      <c r="G80" s="236">
        <v>0</v>
      </c>
      <c r="H80" s="235">
        <f>C76*C80</f>
        <v>0</v>
      </c>
      <c r="I80" s="236">
        <f>H80*0.0802*1000000</f>
        <v>0</v>
      </c>
      <c r="J80" s="236">
        <f>D76*D80*365</f>
        <v>0</v>
      </c>
      <c r="K80" s="236">
        <f t="shared" ref="K80" si="3">J80+I80</f>
        <v>0</v>
      </c>
      <c r="L80" s="237" t="e">
        <f t="shared" ref="L80" si="4">K80/E80</f>
        <v>#DIV/0!</v>
      </c>
      <c r="M80" s="237" t="e">
        <f t="shared" ref="M80" si="5">L80+F80</f>
        <v>#DIV/0!</v>
      </c>
      <c r="N80" s="238" t="e">
        <f>M80/G80</f>
        <v>#DIV/0!</v>
      </c>
      <c r="O80" s="238" t="e">
        <f>(M80-F80)/F80</f>
        <v>#DIV/0!</v>
      </c>
    </row>
    <row r="81" spans="2:15" x14ac:dyDescent="0.2">
      <c r="B81" s="180" t="s">
        <v>427</v>
      </c>
    </row>
    <row r="82" spans="2:15" ht="12.75" customHeight="1" x14ac:dyDescent="0.2"/>
    <row r="83" spans="2:15" ht="12.75" customHeight="1" x14ac:dyDescent="0.2">
      <c r="M83" s="246" t="s">
        <v>429</v>
      </c>
      <c r="N83" s="246"/>
      <c r="O83" s="246"/>
    </row>
    <row r="84" spans="2:15" x14ac:dyDescent="0.2">
      <c r="M84" s="246"/>
      <c r="N84" s="246"/>
      <c r="O84" s="246"/>
    </row>
    <row r="85" spans="2:15" x14ac:dyDescent="0.2">
      <c r="M85" s="246"/>
      <c r="N85" s="246"/>
      <c r="O85" s="246"/>
    </row>
  </sheetData>
  <mergeCells count="14">
    <mergeCell ref="M83:O85"/>
    <mergeCell ref="A61:E68"/>
    <mergeCell ref="A70:D70"/>
    <mergeCell ref="A1:F1"/>
    <mergeCell ref="C24:H25"/>
    <mergeCell ref="A44:A47"/>
    <mergeCell ref="A5:G7"/>
    <mergeCell ref="A9:G9"/>
    <mergeCell ref="A26:A27"/>
    <mergeCell ref="C38:H38"/>
    <mergeCell ref="B26:B27"/>
    <mergeCell ref="C33:H34"/>
    <mergeCell ref="C26:H27"/>
    <mergeCell ref="A11:F13"/>
  </mergeCells>
  <phoneticPr fontId="3" type="noConversion"/>
  <pageMargins left="0.75" right="0.75" top="1" bottom="1" header="0.5" footer="0.5"/>
  <pageSetup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M80"/>
  <sheetViews>
    <sheetView topLeftCell="A13" workbookViewId="0">
      <selection activeCell="A22" sqref="A22"/>
    </sheetView>
  </sheetViews>
  <sheetFormatPr defaultRowHeight="12.75" x14ac:dyDescent="0.2"/>
  <cols>
    <col min="1" max="1" width="23.28515625" customWidth="1"/>
    <col min="2" max="2" width="17.28515625" customWidth="1"/>
    <col min="5" max="5" width="13.140625" customWidth="1"/>
    <col min="6" max="6" width="10.7109375" bestFit="1" customWidth="1"/>
  </cols>
  <sheetData>
    <row r="1" spans="1:12" ht="26.25" x14ac:dyDescent="0.4">
      <c r="A1" s="269" t="s">
        <v>294</v>
      </c>
      <c r="B1" s="269"/>
      <c r="C1" s="269"/>
      <c r="D1" s="269"/>
      <c r="E1" s="269"/>
      <c r="F1" s="269"/>
      <c r="G1" s="269"/>
      <c r="H1" s="269"/>
      <c r="I1" s="269"/>
      <c r="J1" s="269"/>
    </row>
    <row r="3" spans="1:12" ht="18" x14ac:dyDescent="0.25">
      <c r="A3" s="101" t="s">
        <v>234</v>
      </c>
      <c r="B3" s="42"/>
      <c r="C3" s="42"/>
      <c r="D3" s="42"/>
      <c r="E3" s="42"/>
    </row>
    <row r="4" spans="1:12" x14ac:dyDescent="0.2">
      <c r="A4" t="s">
        <v>27</v>
      </c>
    </row>
    <row r="5" spans="1:12" x14ac:dyDescent="0.2">
      <c r="A5" s="257" t="s">
        <v>431</v>
      </c>
      <c r="B5" s="257"/>
      <c r="C5" s="257"/>
      <c r="D5" s="257"/>
      <c r="E5" s="257"/>
      <c r="F5" s="257"/>
      <c r="G5" s="257"/>
      <c r="H5" s="257"/>
      <c r="I5" s="257"/>
      <c r="J5" s="257"/>
      <c r="K5" s="257"/>
    </row>
    <row r="6" spans="1:12" x14ac:dyDescent="0.2">
      <c r="A6" s="257"/>
      <c r="B6" s="257"/>
      <c r="C6" s="257"/>
      <c r="D6" s="257"/>
      <c r="E6" s="257"/>
      <c r="F6" s="257"/>
      <c r="G6" s="257"/>
      <c r="H6" s="257"/>
      <c r="I6" s="257"/>
      <c r="J6" s="257"/>
      <c r="K6" s="257"/>
    </row>
    <row r="7" spans="1:12" ht="12.75" customHeight="1" thickBot="1" x14ac:dyDescent="0.25">
      <c r="D7" s="182" t="s">
        <v>27</v>
      </c>
      <c r="E7" s="181"/>
      <c r="F7" s="181"/>
      <c r="G7" s="181"/>
      <c r="H7" s="181"/>
      <c r="I7" s="181"/>
      <c r="J7" s="181"/>
      <c r="K7" s="181"/>
      <c r="L7" s="181"/>
    </row>
    <row r="8" spans="1:12" x14ac:dyDescent="0.2">
      <c r="A8" s="301" t="s">
        <v>432</v>
      </c>
      <c r="B8" s="302"/>
      <c r="C8" s="302"/>
      <c r="D8" s="302"/>
      <c r="E8" s="302"/>
      <c r="F8" s="302"/>
      <c r="G8" s="302"/>
      <c r="H8" s="302"/>
      <c r="I8" s="302"/>
      <c r="J8" s="302"/>
      <c r="K8" s="303"/>
      <c r="L8" s="181"/>
    </row>
    <row r="9" spans="1:12" x14ac:dyDescent="0.2">
      <c r="A9" s="304"/>
      <c r="B9" s="305"/>
      <c r="C9" s="305"/>
      <c r="D9" s="305"/>
      <c r="E9" s="305"/>
      <c r="F9" s="305"/>
      <c r="G9" s="305"/>
      <c r="H9" s="305"/>
      <c r="I9" s="305"/>
      <c r="J9" s="305"/>
      <c r="K9" s="306"/>
      <c r="L9" s="181"/>
    </row>
    <row r="10" spans="1:12" x14ac:dyDescent="0.2">
      <c r="A10" s="304"/>
      <c r="B10" s="305"/>
      <c r="C10" s="305"/>
      <c r="D10" s="305"/>
      <c r="E10" s="305"/>
      <c r="F10" s="305"/>
      <c r="G10" s="305"/>
      <c r="H10" s="305"/>
      <c r="I10" s="305"/>
      <c r="J10" s="305"/>
      <c r="K10" s="306"/>
      <c r="L10" s="181"/>
    </row>
    <row r="11" spans="1:12" x14ac:dyDescent="0.2">
      <c r="A11" s="304"/>
      <c r="B11" s="305"/>
      <c r="C11" s="305"/>
      <c r="D11" s="305"/>
      <c r="E11" s="305"/>
      <c r="F11" s="305"/>
      <c r="G11" s="305"/>
      <c r="H11" s="305"/>
      <c r="I11" s="305"/>
      <c r="J11" s="305"/>
      <c r="K11" s="306"/>
      <c r="L11" s="181"/>
    </row>
    <row r="12" spans="1:12" x14ac:dyDescent="0.2">
      <c r="A12" s="304"/>
      <c r="B12" s="305"/>
      <c r="C12" s="305"/>
      <c r="D12" s="305"/>
      <c r="E12" s="305"/>
      <c r="F12" s="305"/>
      <c r="G12" s="305"/>
      <c r="H12" s="305"/>
      <c r="I12" s="305"/>
      <c r="J12" s="305"/>
      <c r="K12" s="306"/>
      <c r="L12" s="181"/>
    </row>
    <row r="13" spans="1:12" ht="13.5" thickBot="1" x14ac:dyDescent="0.25">
      <c r="A13" s="307"/>
      <c r="B13" s="308"/>
      <c r="C13" s="308"/>
      <c r="D13" s="308"/>
      <c r="E13" s="308"/>
      <c r="F13" s="308"/>
      <c r="G13" s="308"/>
      <c r="H13" s="308"/>
      <c r="I13" s="308"/>
      <c r="J13" s="308"/>
      <c r="K13" s="309"/>
      <c r="L13" s="181"/>
    </row>
    <row r="14" spans="1:12" x14ac:dyDescent="0.2">
      <c r="A14" s="168"/>
      <c r="B14" s="168"/>
      <c r="C14" s="168"/>
      <c r="D14" s="168"/>
      <c r="E14" s="168"/>
      <c r="F14" s="168"/>
      <c r="G14" s="168"/>
      <c r="H14" s="168"/>
      <c r="I14" s="168"/>
      <c r="J14" s="168"/>
      <c r="K14" s="168"/>
      <c r="L14" s="181"/>
    </row>
    <row r="15" spans="1:12" x14ac:dyDescent="0.2">
      <c r="A15" s="5" t="s">
        <v>29</v>
      </c>
      <c r="D15" s="181"/>
      <c r="E15" s="181"/>
      <c r="F15" s="181"/>
      <c r="G15" s="181"/>
      <c r="H15" s="181"/>
      <c r="I15" s="181"/>
      <c r="J15" s="181"/>
      <c r="K15" s="181"/>
      <c r="L15" s="181"/>
    </row>
    <row r="16" spans="1:12" ht="25.5" customHeight="1" x14ac:dyDescent="0.2">
      <c r="A16" s="5"/>
      <c r="D16" s="181"/>
      <c r="E16" s="181"/>
      <c r="F16" s="181"/>
      <c r="G16" s="181"/>
      <c r="H16" s="181"/>
      <c r="I16" s="181"/>
      <c r="J16" s="181"/>
      <c r="K16" s="181"/>
      <c r="L16" s="181"/>
    </row>
    <row r="17" spans="1:12" x14ac:dyDescent="0.2">
      <c r="A17" s="5" t="s">
        <v>9</v>
      </c>
    </row>
    <row r="18" spans="1:12" ht="12.75" customHeight="1" x14ac:dyDescent="0.2">
      <c r="A18" s="5"/>
    </row>
    <row r="19" spans="1:12" x14ac:dyDescent="0.2">
      <c r="A19" t="s">
        <v>30</v>
      </c>
      <c r="F19" s="45">
        <v>0</v>
      </c>
      <c r="G19" s="299" t="s">
        <v>286</v>
      </c>
      <c r="H19" s="299"/>
      <c r="I19" s="299"/>
      <c r="J19" s="299"/>
      <c r="K19" s="299"/>
      <c r="L19" s="299"/>
    </row>
    <row r="20" spans="1:12" x14ac:dyDescent="0.2">
      <c r="F20" s="45"/>
      <c r="G20" s="299"/>
      <c r="H20" s="299"/>
      <c r="I20" s="299"/>
      <c r="J20" s="299"/>
      <c r="K20" s="299"/>
      <c r="L20" s="299"/>
    </row>
    <row r="21" spans="1:12" x14ac:dyDescent="0.2">
      <c r="F21" s="45"/>
      <c r="G21" s="299"/>
      <c r="H21" s="299"/>
      <c r="I21" s="299"/>
      <c r="J21" s="299"/>
      <c r="K21" s="299"/>
      <c r="L21" s="299"/>
    </row>
    <row r="22" spans="1:12" x14ac:dyDescent="0.2">
      <c r="A22" t="s">
        <v>31</v>
      </c>
      <c r="F22" s="45">
        <v>0</v>
      </c>
    </row>
    <row r="23" spans="1:12" x14ac:dyDescent="0.2">
      <c r="A23" t="s">
        <v>32</v>
      </c>
      <c r="F23" s="41" t="s">
        <v>287</v>
      </c>
    </row>
    <row r="24" spans="1:12" x14ac:dyDescent="0.2">
      <c r="A24" t="s">
        <v>33</v>
      </c>
      <c r="F24">
        <v>1700</v>
      </c>
    </row>
    <row r="25" spans="1:12" ht="12.75" customHeight="1" x14ac:dyDescent="0.2">
      <c r="A25" s="1" t="s">
        <v>34</v>
      </c>
      <c r="F25" s="45">
        <f>F22/F24</f>
        <v>0</v>
      </c>
      <c r="G25" s="299" t="s">
        <v>433</v>
      </c>
      <c r="H25" s="300"/>
      <c r="I25" s="300"/>
      <c r="J25" s="300"/>
      <c r="K25" s="300"/>
      <c r="L25" s="300"/>
    </row>
    <row r="26" spans="1:12" x14ac:dyDescent="0.2">
      <c r="G26" s="300"/>
      <c r="H26" s="300"/>
      <c r="I26" s="300"/>
      <c r="J26" s="300"/>
      <c r="K26" s="300"/>
      <c r="L26" s="300"/>
    </row>
    <row r="27" spans="1:12" x14ac:dyDescent="0.2">
      <c r="G27" s="300"/>
      <c r="H27" s="300"/>
      <c r="I27" s="300"/>
      <c r="J27" s="300"/>
      <c r="K27" s="300"/>
      <c r="L27" s="300"/>
    </row>
    <row r="28" spans="1:12" x14ac:dyDescent="0.2">
      <c r="G28" s="300"/>
      <c r="H28" s="300"/>
      <c r="I28" s="300"/>
      <c r="J28" s="300"/>
      <c r="K28" s="300"/>
      <c r="L28" s="300"/>
    </row>
    <row r="29" spans="1:12" x14ac:dyDescent="0.2">
      <c r="A29" t="s">
        <v>35</v>
      </c>
    </row>
    <row r="31" spans="1:12" x14ac:dyDescent="0.2">
      <c r="A31" s="5" t="s">
        <v>36</v>
      </c>
    </row>
    <row r="33" spans="1:9" x14ac:dyDescent="0.2">
      <c r="A33" s="260" t="s">
        <v>79</v>
      </c>
      <c r="B33" s="260"/>
      <c r="C33" s="260"/>
      <c r="D33" s="260"/>
      <c r="E33" s="260"/>
    </row>
    <row r="34" spans="1:9" x14ac:dyDescent="0.2">
      <c r="A34" s="260"/>
      <c r="B34" s="260"/>
      <c r="C34" s="260"/>
      <c r="D34" s="260"/>
      <c r="E34" s="260"/>
    </row>
    <row r="35" spans="1:9" x14ac:dyDescent="0.2">
      <c r="A35" s="260"/>
      <c r="B35" s="260"/>
      <c r="C35" s="260"/>
      <c r="D35" s="260"/>
      <c r="E35" s="260"/>
    </row>
    <row r="36" spans="1:9" ht="0.75" customHeight="1" x14ac:dyDescent="0.2">
      <c r="A36" s="260"/>
      <c r="B36" s="260"/>
      <c r="C36" s="260"/>
      <c r="D36" s="260"/>
      <c r="E36" s="260"/>
    </row>
    <row r="37" spans="1:9" x14ac:dyDescent="0.2">
      <c r="A37" t="s">
        <v>27</v>
      </c>
    </row>
    <row r="39" spans="1:9" ht="18.75" customHeight="1" x14ac:dyDescent="0.2">
      <c r="A39" t="s">
        <v>37</v>
      </c>
      <c r="F39" s="41" t="s">
        <v>135</v>
      </c>
    </row>
    <row r="40" spans="1:9" ht="17.25" customHeight="1" x14ac:dyDescent="0.2">
      <c r="A40" t="s">
        <v>235</v>
      </c>
      <c r="F40" s="41" t="s">
        <v>137</v>
      </c>
    </row>
    <row r="41" spans="1:9" x14ac:dyDescent="0.2">
      <c r="A41" s="260" t="s">
        <v>153</v>
      </c>
      <c r="B41" s="260"/>
      <c r="C41" s="260"/>
      <c r="D41" s="260"/>
      <c r="E41" s="260"/>
      <c r="F41" s="268" t="s">
        <v>137</v>
      </c>
      <c r="G41" s="268"/>
    </row>
    <row r="42" spans="1:9" x14ac:dyDescent="0.2">
      <c r="A42" s="260"/>
      <c r="B42" s="260"/>
      <c r="C42" s="260"/>
      <c r="D42" s="260"/>
      <c r="E42" s="260"/>
      <c r="F42" s="268"/>
      <c r="G42" s="268"/>
    </row>
    <row r="44" spans="1:9" x14ac:dyDescent="0.2">
      <c r="A44" s="260" t="s">
        <v>38</v>
      </c>
      <c r="B44" s="260"/>
      <c r="C44" s="260"/>
      <c r="D44" s="260"/>
      <c r="E44" s="260"/>
      <c r="F44" s="268">
        <f>'B--Annualized Project Costs'!B56</f>
        <v>0</v>
      </c>
    </row>
    <row r="45" spans="1:9" x14ac:dyDescent="0.2">
      <c r="A45" s="260"/>
      <c r="B45" s="260"/>
      <c r="C45" s="260"/>
      <c r="D45" s="260"/>
      <c r="E45" s="260"/>
      <c r="F45" s="268"/>
      <c r="H45" t="s">
        <v>27</v>
      </c>
      <c r="I45" t="s">
        <v>27</v>
      </c>
    </row>
    <row r="46" spans="1:9" x14ac:dyDescent="0.2">
      <c r="A46" s="260" t="s">
        <v>39</v>
      </c>
      <c r="B46" s="260"/>
      <c r="C46" s="260"/>
      <c r="D46" s="260"/>
      <c r="E46" s="260"/>
    </row>
    <row r="47" spans="1:9" x14ac:dyDescent="0.2">
      <c r="A47" s="260"/>
      <c r="B47" s="260"/>
      <c r="C47" s="260"/>
      <c r="D47" s="260"/>
      <c r="E47" s="260"/>
      <c r="F47" s="41">
        <v>1</v>
      </c>
    </row>
    <row r="48" spans="1:9" x14ac:dyDescent="0.2">
      <c r="A48" s="260" t="s">
        <v>80</v>
      </c>
      <c r="B48" s="260"/>
      <c r="C48" s="260"/>
      <c r="D48" s="260"/>
      <c r="E48" s="260"/>
    </row>
    <row r="49" spans="1:13" x14ac:dyDescent="0.2">
      <c r="A49" s="260"/>
      <c r="B49" s="260"/>
      <c r="C49" s="260"/>
      <c r="D49" s="260"/>
      <c r="E49" s="260"/>
      <c r="F49">
        <f>F47*F44</f>
        <v>0</v>
      </c>
    </row>
    <row r="50" spans="1:13" ht="12.75" customHeight="1" x14ac:dyDescent="0.2">
      <c r="A50" s="180" t="s">
        <v>435</v>
      </c>
      <c r="F50">
        <f>F49/F24</f>
        <v>0</v>
      </c>
      <c r="G50" s="299" t="s">
        <v>436</v>
      </c>
      <c r="H50" s="299"/>
      <c r="I50" s="299"/>
      <c r="J50" s="299"/>
      <c r="K50" s="299"/>
      <c r="L50" s="299"/>
      <c r="M50" s="299"/>
    </row>
    <row r="51" spans="1:13" x14ac:dyDescent="0.2">
      <c r="G51" s="299"/>
      <c r="H51" s="299"/>
      <c r="I51" s="299"/>
      <c r="J51" s="299"/>
      <c r="K51" s="299"/>
      <c r="L51" s="299"/>
      <c r="M51" s="299"/>
    </row>
    <row r="52" spans="1:13" x14ac:dyDescent="0.2">
      <c r="G52" s="299"/>
      <c r="H52" s="299"/>
      <c r="I52" s="299"/>
      <c r="J52" s="299"/>
      <c r="K52" s="299"/>
      <c r="L52" s="299"/>
      <c r="M52" s="299"/>
    </row>
    <row r="53" spans="1:13" x14ac:dyDescent="0.2">
      <c r="A53" s="5" t="s">
        <v>40</v>
      </c>
      <c r="G53" s="299"/>
      <c r="H53" s="299"/>
      <c r="I53" s="299"/>
      <c r="J53" s="299"/>
      <c r="K53" s="299"/>
      <c r="L53" s="299"/>
      <c r="M53" s="299"/>
    </row>
    <row r="54" spans="1:13" x14ac:dyDescent="0.2">
      <c r="A54" s="5"/>
      <c r="G54" s="299"/>
      <c r="H54" s="299"/>
      <c r="I54" s="299"/>
      <c r="J54" s="299"/>
      <c r="K54" s="299"/>
      <c r="L54" s="299"/>
      <c r="M54" s="299"/>
    </row>
    <row r="55" spans="1:13" x14ac:dyDescent="0.2">
      <c r="A55" s="260" t="s">
        <v>41</v>
      </c>
      <c r="B55" s="260"/>
      <c r="C55" s="260"/>
      <c r="D55" s="260"/>
      <c r="E55" s="260"/>
      <c r="F55" s="298">
        <f>F50+F25</f>
        <v>0</v>
      </c>
      <c r="G55" s="299"/>
      <c r="H55" s="299"/>
      <c r="I55" s="299"/>
      <c r="J55" s="299"/>
      <c r="K55" s="299"/>
      <c r="L55" s="299"/>
      <c r="M55" s="299"/>
    </row>
    <row r="56" spans="1:13" x14ac:dyDescent="0.2">
      <c r="A56" s="260"/>
      <c r="B56" s="260"/>
      <c r="C56" s="260"/>
      <c r="D56" s="260"/>
      <c r="E56" s="260"/>
      <c r="F56" s="298"/>
      <c r="G56" s="299"/>
      <c r="H56" s="299"/>
      <c r="I56" s="299"/>
      <c r="J56" s="299"/>
      <c r="K56" s="299"/>
      <c r="L56" s="299"/>
      <c r="M56" s="299"/>
    </row>
    <row r="57" spans="1:13" x14ac:dyDescent="0.2">
      <c r="A57" s="203"/>
      <c r="B57" s="203"/>
      <c r="C57" s="203"/>
      <c r="D57" s="203"/>
      <c r="E57" s="203"/>
      <c r="F57" s="204"/>
      <c r="G57" s="299"/>
      <c r="H57" s="299"/>
      <c r="I57" s="299"/>
      <c r="J57" s="299"/>
      <c r="K57" s="299"/>
      <c r="L57" s="299"/>
      <c r="M57" s="299"/>
    </row>
    <row r="58" spans="1:13" x14ac:dyDescent="0.2">
      <c r="G58" s="299"/>
      <c r="H58" s="299"/>
      <c r="I58" s="299"/>
      <c r="J58" s="299"/>
      <c r="K58" s="299"/>
      <c r="L58" s="299"/>
      <c r="M58" s="299"/>
    </row>
    <row r="61" spans="1:13" ht="18" x14ac:dyDescent="0.25">
      <c r="A61" s="158" t="s">
        <v>151</v>
      </c>
    </row>
    <row r="62" spans="1:13" x14ac:dyDescent="0.2">
      <c r="A62" s="9"/>
    </row>
    <row r="63" spans="1:13" x14ac:dyDescent="0.2">
      <c r="A63" s="60" t="s">
        <v>152</v>
      </c>
    </row>
    <row r="64" spans="1:13" x14ac:dyDescent="0.2">
      <c r="A64" s="9"/>
    </row>
    <row r="65" spans="1:3" x14ac:dyDescent="0.2">
      <c r="A65" s="9"/>
    </row>
    <row r="66" spans="1:3" x14ac:dyDescent="0.2">
      <c r="A66" s="40" t="s">
        <v>138</v>
      </c>
    </row>
    <row r="67" spans="1:3" x14ac:dyDescent="0.2">
      <c r="A67" s="9"/>
    </row>
    <row r="68" spans="1:3" ht="38.25" x14ac:dyDescent="0.2">
      <c r="A68" s="11" t="s">
        <v>139</v>
      </c>
      <c r="B68" s="36">
        <v>2</v>
      </c>
      <c r="C68" s="102" t="s">
        <v>164</v>
      </c>
    </row>
    <row r="69" spans="1:3" ht="38.25" x14ac:dyDescent="0.2">
      <c r="A69" s="11" t="s">
        <v>140</v>
      </c>
      <c r="B69" s="36">
        <v>1.7</v>
      </c>
      <c r="C69" s="102" t="s">
        <v>165</v>
      </c>
    </row>
    <row r="70" spans="1:3" ht="38.25" x14ac:dyDescent="0.2">
      <c r="A70" s="11" t="s">
        <v>141</v>
      </c>
      <c r="B70" s="36">
        <f>B69/B68</f>
        <v>0.85</v>
      </c>
      <c r="C70" s="102" t="s">
        <v>166</v>
      </c>
    </row>
    <row r="71" spans="1:3" ht="25.5" x14ac:dyDescent="0.2">
      <c r="A71" s="11" t="s">
        <v>142</v>
      </c>
      <c r="B71" s="103">
        <v>2000000</v>
      </c>
      <c r="C71" s="102" t="s">
        <v>167</v>
      </c>
    </row>
    <row r="72" spans="1:3" ht="25.5" x14ac:dyDescent="0.2">
      <c r="A72" s="11" t="s">
        <v>143</v>
      </c>
      <c r="B72" s="103">
        <v>50000</v>
      </c>
      <c r="C72" s="102" t="s">
        <v>168</v>
      </c>
    </row>
    <row r="73" spans="1:3" ht="25.5" x14ac:dyDescent="0.2">
      <c r="A73" s="11" t="s">
        <v>144</v>
      </c>
      <c r="B73" s="104">
        <f>B71-B72</f>
        <v>1950000</v>
      </c>
      <c r="C73" s="102" t="s">
        <v>169</v>
      </c>
    </row>
    <row r="74" spans="1:3" ht="38.25" x14ac:dyDescent="0.2">
      <c r="A74" s="11" t="s">
        <v>145</v>
      </c>
      <c r="B74" s="104">
        <f>B70*B73</f>
        <v>1657500</v>
      </c>
      <c r="C74" s="102" t="s">
        <v>170</v>
      </c>
    </row>
    <row r="75" spans="1:3" ht="38.25" x14ac:dyDescent="0.2">
      <c r="A75" s="171" t="s">
        <v>311</v>
      </c>
      <c r="B75" s="104">
        <f>B74/F24</f>
        <v>975</v>
      </c>
      <c r="C75" s="102" t="s">
        <v>171</v>
      </c>
    </row>
    <row r="76" spans="1:3" x14ac:dyDescent="0.2">
      <c r="A76" s="9"/>
    </row>
    <row r="77" spans="1:3" x14ac:dyDescent="0.2">
      <c r="A77" s="40" t="s">
        <v>40</v>
      </c>
    </row>
    <row r="78" spans="1:3" x14ac:dyDescent="0.2">
      <c r="A78" s="9"/>
    </row>
    <row r="79" spans="1:3" ht="25.5" x14ac:dyDescent="0.2">
      <c r="A79" s="140" t="s">
        <v>437</v>
      </c>
      <c r="B79" s="105">
        <f>F25</f>
        <v>0</v>
      </c>
      <c r="C79" s="102" t="s">
        <v>172</v>
      </c>
    </row>
    <row r="80" spans="1:3" ht="38.25" x14ac:dyDescent="0.2">
      <c r="A80" s="11" t="s">
        <v>150</v>
      </c>
      <c r="B80" s="105">
        <f>B79+B75</f>
        <v>975</v>
      </c>
      <c r="C80" s="102" t="s">
        <v>173</v>
      </c>
    </row>
  </sheetData>
  <mergeCells count="16">
    <mergeCell ref="A1:J1"/>
    <mergeCell ref="F55:F56"/>
    <mergeCell ref="G19:L21"/>
    <mergeCell ref="A33:E36"/>
    <mergeCell ref="A41:E42"/>
    <mergeCell ref="G41:G42"/>
    <mergeCell ref="F41:F42"/>
    <mergeCell ref="A55:E56"/>
    <mergeCell ref="G25:L28"/>
    <mergeCell ref="A46:E47"/>
    <mergeCell ref="A48:E49"/>
    <mergeCell ref="A44:E45"/>
    <mergeCell ref="F44:F45"/>
    <mergeCell ref="G50:M58"/>
    <mergeCell ref="A8:K13"/>
    <mergeCell ref="A5:K6"/>
  </mergeCells>
  <phoneticPr fontId="3"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workbookViewId="0">
      <selection sqref="A1:J1"/>
    </sheetView>
  </sheetViews>
  <sheetFormatPr defaultRowHeight="12.75" x14ac:dyDescent="0.2"/>
  <cols>
    <col min="6" max="6" width="15.28515625" customWidth="1"/>
    <col min="8" max="8" width="18.140625" customWidth="1"/>
    <col min="9" max="9" width="10.7109375" bestFit="1" customWidth="1"/>
    <col min="10" max="10" width="14.7109375" bestFit="1" customWidth="1"/>
    <col min="11" max="11" width="14.42578125" bestFit="1" customWidth="1"/>
    <col min="12" max="12" width="14.42578125" customWidth="1"/>
    <col min="13" max="13" width="11.7109375" bestFit="1" customWidth="1"/>
  </cols>
  <sheetData>
    <row r="1" spans="1:13" ht="26.25" x14ac:dyDescent="0.4">
      <c r="A1" s="269" t="s">
        <v>294</v>
      </c>
      <c r="B1" s="269"/>
      <c r="C1" s="269"/>
      <c r="D1" s="269"/>
      <c r="E1" s="269"/>
      <c r="F1" s="269"/>
      <c r="G1" s="269"/>
      <c r="H1" s="269"/>
      <c r="I1" s="269"/>
      <c r="J1" s="269"/>
    </row>
    <row r="3" spans="1:13" ht="18" x14ac:dyDescent="0.25">
      <c r="A3" s="99" t="s">
        <v>252</v>
      </c>
    </row>
    <row r="6" spans="1:13" x14ac:dyDescent="0.2">
      <c r="A6" t="s">
        <v>83</v>
      </c>
    </row>
    <row r="7" spans="1:13" x14ac:dyDescent="0.2">
      <c r="A7" t="s">
        <v>99</v>
      </c>
    </row>
    <row r="9" spans="1:13" x14ac:dyDescent="0.2">
      <c r="A9" s="180" t="s">
        <v>438</v>
      </c>
    </row>
    <row r="11" spans="1:13" ht="12.75" customHeight="1" x14ac:dyDescent="0.2">
      <c r="A11" s="246" t="s">
        <v>439</v>
      </c>
      <c r="B11" s="247"/>
      <c r="C11" s="247"/>
      <c r="D11" s="247"/>
      <c r="E11" s="247"/>
      <c r="F11" s="247"/>
      <c r="G11" s="247"/>
      <c r="H11" s="247"/>
    </row>
    <row r="12" spans="1:13" x14ac:dyDescent="0.2">
      <c r="A12" s="247"/>
      <c r="B12" s="247"/>
      <c r="C12" s="247"/>
      <c r="D12" s="247"/>
      <c r="E12" s="247"/>
      <c r="F12" s="247"/>
      <c r="G12" s="247"/>
      <c r="H12" s="247"/>
    </row>
    <row r="13" spans="1:13" x14ac:dyDescent="0.2">
      <c r="A13" s="247"/>
      <c r="B13" s="247"/>
      <c r="C13" s="247"/>
      <c r="D13" s="247"/>
      <c r="E13" s="247"/>
      <c r="F13" s="247"/>
      <c r="G13" s="247"/>
      <c r="H13" s="247"/>
    </row>
    <row r="14" spans="1:13" x14ac:dyDescent="0.2">
      <c r="A14" t="s">
        <v>27</v>
      </c>
      <c r="H14" s="37"/>
      <c r="I14" s="37" t="s">
        <v>27</v>
      </c>
      <c r="J14" s="37" t="s">
        <v>27</v>
      </c>
      <c r="K14" s="37" t="s">
        <v>27</v>
      </c>
      <c r="L14" s="37" t="s">
        <v>27</v>
      </c>
      <c r="M14" s="37" t="s">
        <v>27</v>
      </c>
    </row>
    <row r="15" spans="1:13" x14ac:dyDescent="0.2">
      <c r="A15" s="5" t="s">
        <v>101</v>
      </c>
    </row>
    <row r="16" spans="1:13" x14ac:dyDescent="0.2">
      <c r="A16" s="5"/>
    </row>
    <row r="17" spans="1:13" x14ac:dyDescent="0.2">
      <c r="A17" s="260" t="s">
        <v>87</v>
      </c>
      <c r="B17" s="260"/>
      <c r="C17" s="260"/>
      <c r="D17" s="260"/>
      <c r="E17" s="260"/>
      <c r="F17" s="260"/>
      <c r="G17" s="3"/>
    </row>
    <row r="18" spans="1:13" x14ac:dyDescent="0.2">
      <c r="A18" s="260"/>
      <c r="B18" s="260"/>
      <c r="C18" s="260"/>
      <c r="D18" s="260"/>
      <c r="E18" s="260"/>
      <c r="F18" s="260"/>
      <c r="G18" s="3" t="s">
        <v>135</v>
      </c>
      <c r="H18" s="295" t="s">
        <v>216</v>
      </c>
      <c r="I18" s="295"/>
      <c r="J18" s="295"/>
      <c r="K18" s="295"/>
      <c r="L18" s="295"/>
    </row>
    <row r="19" spans="1:13" ht="25.5" customHeight="1" x14ac:dyDescent="0.2">
      <c r="A19" s="3"/>
      <c r="B19" s="3"/>
      <c r="C19" s="3"/>
      <c r="D19" s="3"/>
      <c r="E19" s="3"/>
      <c r="F19" s="3"/>
      <c r="G19" s="3"/>
      <c r="H19" s="295"/>
      <c r="I19" s="295"/>
      <c r="J19" s="295"/>
      <c r="K19" s="295"/>
      <c r="L19" s="295"/>
    </row>
    <row r="20" spans="1:13" x14ac:dyDescent="0.2">
      <c r="A20" s="310" t="s">
        <v>295</v>
      </c>
      <c r="B20" s="310"/>
      <c r="C20" s="310"/>
      <c r="D20" s="310"/>
      <c r="E20" s="310"/>
      <c r="F20" s="310"/>
      <c r="H20" s="295" t="s">
        <v>440</v>
      </c>
      <c r="I20" s="295"/>
      <c r="J20" s="295"/>
      <c r="K20" s="295"/>
      <c r="L20" s="295"/>
    </row>
    <row r="21" spans="1:13" ht="12.75" customHeight="1" x14ac:dyDescent="0.2">
      <c r="A21" s="310"/>
      <c r="B21" s="310"/>
      <c r="C21" s="310"/>
      <c r="D21" s="310"/>
      <c r="E21" s="310"/>
      <c r="F21" s="310"/>
      <c r="H21" s="295"/>
      <c r="I21" s="295"/>
      <c r="J21" s="295"/>
      <c r="K21" s="295"/>
      <c r="L21" s="295"/>
      <c r="M21" t="s">
        <v>27</v>
      </c>
    </row>
    <row r="22" spans="1:13" ht="12.75" customHeight="1" x14ac:dyDescent="0.2">
      <c r="A22" s="310"/>
      <c r="B22" s="310"/>
      <c r="C22" s="310"/>
      <c r="D22" s="310"/>
      <c r="E22" s="310"/>
      <c r="F22" s="310"/>
      <c r="H22" s="295"/>
      <c r="I22" s="295"/>
      <c r="J22" s="295"/>
      <c r="K22" s="295"/>
      <c r="L22" s="295"/>
    </row>
    <row r="23" spans="1:13" x14ac:dyDescent="0.2">
      <c r="A23" s="310"/>
      <c r="B23" s="310"/>
      <c r="C23" s="310"/>
      <c r="D23" s="310"/>
      <c r="E23" s="310"/>
      <c r="F23" s="310"/>
      <c r="G23" s="3" t="s">
        <v>135</v>
      </c>
      <c r="H23" s="295"/>
      <c r="I23" s="295"/>
      <c r="J23" s="295"/>
      <c r="K23" s="295"/>
      <c r="L23" s="295"/>
    </row>
    <row r="24" spans="1:13" x14ac:dyDescent="0.2">
      <c r="H24" s="160"/>
      <c r="I24" s="160"/>
      <c r="J24" s="160"/>
      <c r="K24" s="160"/>
      <c r="L24" s="160"/>
    </row>
    <row r="25" spans="1:13" x14ac:dyDescent="0.2">
      <c r="A25" t="s">
        <v>102</v>
      </c>
      <c r="G25" s="3" t="e">
        <f>(G18/G23)*100</f>
        <v>#VALUE!</v>
      </c>
      <c r="H25" s="161"/>
      <c r="I25" s="161"/>
      <c r="J25" s="161"/>
      <c r="K25" s="161"/>
      <c r="L25" s="161"/>
      <c r="M25" s="41"/>
    </row>
    <row r="26" spans="1:13" x14ac:dyDescent="0.2">
      <c r="G26" s="3"/>
      <c r="H26" s="161"/>
      <c r="I26" s="161"/>
      <c r="J26" s="161"/>
      <c r="K26" s="161"/>
      <c r="L26" s="161"/>
      <c r="M26" s="41"/>
    </row>
    <row r="27" spans="1:13" x14ac:dyDescent="0.2">
      <c r="A27" s="5" t="s">
        <v>103</v>
      </c>
      <c r="B27" s="5"/>
      <c r="C27" s="5"/>
      <c r="D27" s="5"/>
      <c r="E27" s="5"/>
      <c r="H27" s="160"/>
      <c r="I27" s="160"/>
      <c r="J27" s="160"/>
      <c r="K27" s="160"/>
      <c r="L27" s="160"/>
    </row>
    <row r="28" spans="1:13" x14ac:dyDescent="0.2">
      <c r="G28" s="3"/>
      <c r="H28" s="160"/>
      <c r="I28" s="160"/>
      <c r="J28" s="160"/>
      <c r="K28" s="160"/>
      <c r="L28" s="160"/>
    </row>
    <row r="29" spans="1:13" x14ac:dyDescent="0.2">
      <c r="A29" s="247" t="s">
        <v>296</v>
      </c>
      <c r="B29" s="247"/>
      <c r="C29" s="247"/>
      <c r="D29" s="247"/>
      <c r="E29" s="247"/>
      <c r="F29" s="247"/>
      <c r="G29" s="314" t="s">
        <v>135</v>
      </c>
      <c r="H29" s="162"/>
      <c r="I29" s="160"/>
      <c r="J29" s="160"/>
      <c r="K29" s="160"/>
      <c r="L29" s="160"/>
    </row>
    <row r="30" spans="1:13" x14ac:dyDescent="0.2">
      <c r="A30" s="247"/>
      <c r="B30" s="247"/>
      <c r="C30" s="247"/>
      <c r="D30" s="247"/>
      <c r="E30" s="247"/>
      <c r="F30" s="247"/>
      <c r="G30" s="314"/>
      <c r="H30" s="162"/>
      <c r="I30" s="160"/>
      <c r="J30" s="160"/>
      <c r="K30" s="160"/>
      <c r="L30" s="160"/>
    </row>
    <row r="31" spans="1:13" x14ac:dyDescent="0.2">
      <c r="G31" s="38"/>
      <c r="H31" s="157"/>
      <c r="I31" s="160"/>
      <c r="J31" s="160"/>
      <c r="K31" s="160"/>
      <c r="L31" s="160"/>
    </row>
    <row r="32" spans="1:13" ht="24" customHeight="1" x14ac:dyDescent="0.2">
      <c r="A32" s="264" t="s">
        <v>297</v>
      </c>
      <c r="B32" s="264"/>
      <c r="C32" s="264"/>
      <c r="D32" s="264"/>
      <c r="E32" s="264"/>
      <c r="F32" s="264"/>
      <c r="G32" s="314" t="s">
        <v>135</v>
      </c>
      <c r="H32" s="295" t="s">
        <v>312</v>
      </c>
      <c r="I32" s="295"/>
      <c r="J32" s="295"/>
      <c r="K32" s="295"/>
      <c r="L32" s="295"/>
    </row>
    <row r="33" spans="1:12" ht="12.75" customHeight="1" x14ac:dyDescent="0.2">
      <c r="A33" s="264"/>
      <c r="B33" s="264"/>
      <c r="C33" s="264"/>
      <c r="D33" s="264"/>
      <c r="E33" s="264"/>
      <c r="F33" s="264"/>
      <c r="G33" s="314"/>
      <c r="H33" s="295"/>
      <c r="I33" s="295"/>
      <c r="J33" s="295"/>
      <c r="K33" s="295"/>
      <c r="L33" s="295"/>
    </row>
    <row r="34" spans="1:12" x14ac:dyDescent="0.2">
      <c r="G34" s="38"/>
      <c r="H34" s="38"/>
    </row>
    <row r="35" spans="1:12" ht="12.75" customHeight="1" x14ac:dyDescent="0.2">
      <c r="A35" s="315" t="s">
        <v>313</v>
      </c>
      <c r="B35" s="315"/>
      <c r="C35" s="315"/>
      <c r="D35" s="315"/>
      <c r="E35" s="315"/>
      <c r="F35" s="315"/>
      <c r="G35" s="315"/>
      <c r="H35" s="315"/>
      <c r="I35" s="315"/>
      <c r="J35" s="315"/>
      <c r="K35" s="315"/>
    </row>
    <row r="36" spans="1:12" x14ac:dyDescent="0.2">
      <c r="A36" s="315"/>
      <c r="B36" s="315"/>
      <c r="C36" s="315"/>
      <c r="D36" s="315"/>
      <c r="E36" s="315"/>
      <c r="F36" s="315"/>
      <c r="G36" s="315"/>
      <c r="H36" s="315"/>
      <c r="I36" s="315"/>
      <c r="J36" s="315"/>
      <c r="K36" s="315"/>
    </row>
    <row r="37" spans="1:12" x14ac:dyDescent="0.2">
      <c r="A37" s="315"/>
      <c r="B37" s="315"/>
      <c r="C37" s="315"/>
      <c r="D37" s="315"/>
      <c r="E37" s="315"/>
      <c r="F37" s="315"/>
      <c r="G37" s="315"/>
      <c r="H37" s="315"/>
      <c r="I37" s="315"/>
      <c r="J37" s="315"/>
      <c r="K37" s="315"/>
    </row>
    <row r="38" spans="1:12" x14ac:dyDescent="0.2">
      <c r="A38" s="315"/>
      <c r="B38" s="315"/>
      <c r="C38" s="315"/>
      <c r="D38" s="315"/>
      <c r="E38" s="315"/>
      <c r="F38" s="315"/>
      <c r="G38" s="315"/>
      <c r="H38" s="315"/>
      <c r="I38" s="315"/>
      <c r="J38" s="315"/>
      <c r="K38" s="315"/>
    </row>
    <row r="39" spans="1:12" ht="25.5" customHeight="1" x14ac:dyDescent="0.2">
      <c r="A39" s="315"/>
      <c r="B39" s="315"/>
      <c r="C39" s="315"/>
      <c r="D39" s="315"/>
      <c r="E39" s="315"/>
      <c r="F39" s="315"/>
      <c r="G39" s="315"/>
      <c r="H39" s="315"/>
      <c r="I39" s="315"/>
      <c r="J39" s="315"/>
      <c r="K39" s="315"/>
    </row>
    <row r="40" spans="1:12" x14ac:dyDescent="0.2">
      <c r="A40" s="138"/>
      <c r="B40" s="138"/>
      <c r="C40" s="138"/>
      <c r="D40" s="138"/>
      <c r="E40" s="138"/>
      <c r="F40" s="138"/>
      <c r="G40" s="138"/>
      <c r="H40" s="138"/>
      <c r="I40" s="138"/>
      <c r="J40" s="138"/>
      <c r="K40" s="138"/>
    </row>
    <row r="41" spans="1:12" x14ac:dyDescent="0.2">
      <c r="A41" s="37" t="s">
        <v>246</v>
      </c>
      <c r="G41" s="38" t="s">
        <v>135</v>
      </c>
    </row>
    <row r="44" spans="1:12" x14ac:dyDescent="0.2">
      <c r="A44" s="152" t="s">
        <v>288</v>
      </c>
    </row>
    <row r="45" spans="1:12" s="1" customFormat="1" x14ac:dyDescent="0.2">
      <c r="A45" s="1" t="s">
        <v>109</v>
      </c>
      <c r="F45" s="1" t="s">
        <v>104</v>
      </c>
      <c r="J45" s="1" t="s">
        <v>106</v>
      </c>
    </row>
    <row r="46" spans="1:12" ht="13.5" thickBot="1" x14ac:dyDescent="0.25">
      <c r="A46" t="s">
        <v>108</v>
      </c>
      <c r="F46" t="s">
        <v>105</v>
      </c>
      <c r="J46" t="s">
        <v>107</v>
      </c>
    </row>
    <row r="47" spans="1:12" ht="13.5" thickBot="1" x14ac:dyDescent="0.25">
      <c r="A47" s="70" t="s">
        <v>111</v>
      </c>
      <c r="B47" s="71"/>
      <c r="C47" s="71"/>
      <c r="D47" s="71"/>
      <c r="E47" s="72"/>
      <c r="F47" s="312" t="s">
        <v>110</v>
      </c>
      <c r="G47" s="312"/>
      <c r="H47" s="312"/>
      <c r="I47" s="312"/>
      <c r="J47" s="312"/>
      <c r="K47" s="313"/>
      <c r="L47" s="42"/>
    </row>
    <row r="48" spans="1:12" x14ac:dyDescent="0.2">
      <c r="A48" t="s">
        <v>27</v>
      </c>
    </row>
    <row r="49" spans="1:13" x14ac:dyDescent="0.2">
      <c r="A49" s="152" t="s">
        <v>289</v>
      </c>
    </row>
    <row r="50" spans="1:13" ht="13.5" thickBot="1" x14ac:dyDescent="0.25">
      <c r="A50" s="1" t="s">
        <v>292</v>
      </c>
      <c r="B50" s="1"/>
      <c r="C50" s="1"/>
      <c r="D50" s="1"/>
      <c r="E50" s="1"/>
      <c r="F50" s="1" t="s">
        <v>291</v>
      </c>
      <c r="G50" s="1"/>
      <c r="H50" s="1"/>
      <c r="I50" s="1"/>
      <c r="J50" s="1" t="s">
        <v>290</v>
      </c>
    </row>
    <row r="51" spans="1:13" ht="13.5" thickBot="1" x14ac:dyDescent="0.25">
      <c r="A51" s="311" t="s">
        <v>356</v>
      </c>
      <c r="B51" s="311"/>
      <c r="C51" s="311"/>
      <c r="D51" s="311"/>
      <c r="E51" s="311"/>
      <c r="F51" s="311" t="s">
        <v>357</v>
      </c>
      <c r="G51" s="311"/>
      <c r="H51" s="311"/>
      <c r="I51" s="311"/>
      <c r="J51" s="311" t="s">
        <v>355</v>
      </c>
      <c r="K51" s="311"/>
    </row>
    <row r="53" spans="1:13" x14ac:dyDescent="0.2">
      <c r="A53" t="s">
        <v>27</v>
      </c>
    </row>
    <row r="54" spans="1:13" ht="15.75" customHeight="1" x14ac:dyDescent="0.25">
      <c r="A54" s="151" t="s">
        <v>27</v>
      </c>
      <c r="B54" s="151"/>
      <c r="C54" s="151"/>
      <c r="D54" s="151"/>
      <c r="E54" s="151"/>
      <c r="F54" s="151"/>
      <c r="G54" s="151"/>
      <c r="H54" s="151"/>
      <c r="I54" s="151"/>
      <c r="J54" s="151"/>
      <c r="K54" s="151"/>
    </row>
    <row r="55" spans="1:13" ht="12.75" customHeight="1" x14ac:dyDescent="0.25">
      <c r="A55" s="151"/>
      <c r="B55" s="151"/>
      <c r="C55" s="151"/>
      <c r="D55" s="151"/>
      <c r="E55" s="151"/>
      <c r="F55" s="151"/>
      <c r="G55" s="151"/>
      <c r="H55" s="151"/>
      <c r="I55" s="151"/>
      <c r="J55" s="151"/>
      <c r="K55" s="151"/>
    </row>
    <row r="56" spans="1:13" ht="12.75" customHeight="1" x14ac:dyDescent="0.25">
      <c r="A56" s="151"/>
      <c r="B56" s="151"/>
      <c r="C56" s="151"/>
      <c r="D56" s="151"/>
      <c r="E56" s="151"/>
      <c r="F56" s="151"/>
      <c r="G56" s="151"/>
      <c r="H56" s="151"/>
      <c r="I56" s="151"/>
      <c r="J56" s="151"/>
      <c r="K56" s="151"/>
    </row>
    <row r="57" spans="1:13" ht="15" x14ac:dyDescent="0.25">
      <c r="A57" s="151"/>
      <c r="B57" s="151"/>
      <c r="C57" s="151"/>
      <c r="D57" s="151"/>
      <c r="E57" s="151"/>
      <c r="F57" s="151"/>
      <c r="G57" s="151"/>
      <c r="H57" s="151"/>
      <c r="I57" s="151"/>
      <c r="J57" s="151"/>
      <c r="K57" s="151"/>
    </row>
    <row r="59" spans="1:13" x14ac:dyDescent="0.2">
      <c r="L59" t="s">
        <v>27</v>
      </c>
      <c r="M59" t="s">
        <v>27</v>
      </c>
    </row>
  </sheetData>
  <mergeCells count="16">
    <mergeCell ref="A20:F23"/>
    <mergeCell ref="A51:E51"/>
    <mergeCell ref="F51:I51"/>
    <mergeCell ref="J51:K51"/>
    <mergeCell ref="A1:J1"/>
    <mergeCell ref="A11:H13"/>
    <mergeCell ref="H20:L23"/>
    <mergeCell ref="A29:F30"/>
    <mergeCell ref="A17:F18"/>
    <mergeCell ref="F47:K47"/>
    <mergeCell ref="A32:F33"/>
    <mergeCell ref="H18:L19"/>
    <mergeCell ref="G32:G33"/>
    <mergeCell ref="G29:G30"/>
    <mergeCell ref="A35:K39"/>
    <mergeCell ref="H32:L33"/>
  </mergeCells>
  <phoneticPr fontId="3"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pane ySplit="13" topLeftCell="A14" activePane="bottomLeft" state="frozen"/>
      <selection pane="bottomLeft" activeCell="A14" sqref="A14:A15"/>
    </sheetView>
  </sheetViews>
  <sheetFormatPr defaultRowHeight="12.75" x14ac:dyDescent="0.2"/>
  <cols>
    <col min="1" max="1" width="32.140625" customWidth="1"/>
    <col min="2" max="2" width="3.85546875" customWidth="1"/>
    <col min="3" max="3" width="54.7109375" customWidth="1"/>
    <col min="4" max="4" width="15.7109375" style="51" customWidth="1"/>
    <col min="5" max="5" width="18.5703125" style="51" customWidth="1"/>
    <col min="6" max="6" width="21.5703125" customWidth="1"/>
    <col min="7" max="7" width="18.42578125" customWidth="1"/>
    <col min="8" max="8" width="16.85546875" customWidth="1"/>
    <col min="9" max="9" width="14.42578125" customWidth="1"/>
  </cols>
  <sheetData>
    <row r="1" spans="1:10" ht="26.25" x14ac:dyDescent="0.4">
      <c r="A1" s="269" t="s">
        <v>294</v>
      </c>
      <c r="B1" s="269"/>
      <c r="C1" s="269"/>
      <c r="D1" s="269"/>
      <c r="E1" s="269"/>
      <c r="F1" s="154"/>
      <c r="G1" s="154"/>
      <c r="H1" s="154"/>
      <c r="I1" s="154"/>
      <c r="J1" s="154"/>
    </row>
    <row r="3" spans="1:10" ht="18" x14ac:dyDescent="0.25">
      <c r="A3" s="98" t="s">
        <v>314</v>
      </c>
    </row>
    <row r="4" spans="1:10" ht="13.5" thickBot="1" x14ac:dyDescent="0.25">
      <c r="A4" s="1"/>
    </row>
    <row r="5" spans="1:10" ht="12.75" customHeight="1" x14ac:dyDescent="0.2">
      <c r="A5" s="318" t="s">
        <v>449</v>
      </c>
      <c r="B5" s="319"/>
      <c r="C5" s="319"/>
      <c r="D5" s="319"/>
      <c r="E5" s="320"/>
      <c r="F5" s="114"/>
      <c r="G5" s="114"/>
      <c r="H5" s="114"/>
    </row>
    <row r="6" spans="1:10" x14ac:dyDescent="0.2">
      <c r="A6" s="321"/>
      <c r="B6" s="254"/>
      <c r="C6" s="254"/>
      <c r="D6" s="254"/>
      <c r="E6" s="322"/>
      <c r="F6" s="114"/>
      <c r="G6" s="114"/>
      <c r="H6" s="114"/>
    </row>
    <row r="7" spans="1:10" x14ac:dyDescent="0.2">
      <c r="A7" s="321"/>
      <c r="B7" s="254"/>
      <c r="C7" s="254"/>
      <c r="D7" s="254"/>
      <c r="E7" s="322"/>
      <c r="F7" s="114"/>
      <c r="G7" s="114"/>
      <c r="H7" s="114"/>
    </row>
    <row r="8" spans="1:10" x14ac:dyDescent="0.2">
      <c r="A8" s="321"/>
      <c r="B8" s="254"/>
      <c r="C8" s="254"/>
      <c r="D8" s="254"/>
      <c r="E8" s="322"/>
      <c r="F8" s="114"/>
      <c r="G8" s="114"/>
      <c r="H8" s="114"/>
    </row>
    <row r="9" spans="1:10" ht="26.25" customHeight="1" thickBot="1" x14ac:dyDescent="0.25">
      <c r="A9" s="323"/>
      <c r="B9" s="324"/>
      <c r="C9" s="324"/>
      <c r="D9" s="324"/>
      <c r="E9" s="325"/>
      <c r="F9" s="114"/>
      <c r="G9" s="114"/>
      <c r="H9" s="114"/>
    </row>
    <row r="11" spans="1:10" x14ac:dyDescent="0.2">
      <c r="A11" s="183" t="s">
        <v>130</v>
      </c>
      <c r="B11" s="184"/>
      <c r="C11" s="184" t="s">
        <v>226</v>
      </c>
      <c r="D11" s="185" t="s">
        <v>227</v>
      </c>
      <c r="E11" s="186" t="s">
        <v>228</v>
      </c>
    </row>
    <row r="12" spans="1:10" x14ac:dyDescent="0.2">
      <c r="A12" s="35"/>
    </row>
    <row r="13" spans="1:10" ht="13.5" thickBot="1" x14ac:dyDescent="0.25">
      <c r="A13" s="240" t="s">
        <v>131</v>
      </c>
      <c r="B13" s="241" t="s">
        <v>132</v>
      </c>
      <c r="C13" s="240" t="s">
        <v>133</v>
      </c>
      <c r="D13" s="240" t="s">
        <v>134</v>
      </c>
      <c r="E13" s="242" t="s">
        <v>81</v>
      </c>
      <c r="F13" s="243"/>
      <c r="G13" s="37"/>
      <c r="H13" s="37"/>
      <c r="I13" s="37"/>
      <c r="J13" s="37"/>
    </row>
    <row r="14" spans="1:10" ht="25.5" customHeight="1" thickTop="1" x14ac:dyDescent="0.2">
      <c r="A14" s="326" t="s">
        <v>333</v>
      </c>
      <c r="B14" s="329"/>
      <c r="C14" s="326" t="s">
        <v>450</v>
      </c>
      <c r="D14" s="332" t="s">
        <v>281</v>
      </c>
      <c r="E14" s="263" t="s">
        <v>451</v>
      </c>
      <c r="F14" s="263"/>
      <c r="G14" s="331"/>
      <c r="H14" s="314"/>
    </row>
    <row r="15" spans="1:10" ht="60" customHeight="1" x14ac:dyDescent="0.2">
      <c r="A15" s="326"/>
      <c r="B15" s="329"/>
      <c r="C15" s="326"/>
      <c r="D15" s="332"/>
      <c r="E15" s="263"/>
      <c r="F15" s="263"/>
      <c r="G15" s="314"/>
      <c r="H15" s="314"/>
    </row>
    <row r="16" spans="1:10" ht="76.5" x14ac:dyDescent="0.2">
      <c r="A16" s="193" t="s">
        <v>334</v>
      </c>
      <c r="B16" s="139"/>
      <c r="C16" s="140" t="s">
        <v>332</v>
      </c>
      <c r="D16" s="48" t="s">
        <v>281</v>
      </c>
      <c r="E16" s="263" t="s">
        <v>315</v>
      </c>
      <c r="F16" s="263"/>
    </row>
    <row r="17" spans="1:10" ht="108" customHeight="1" x14ac:dyDescent="0.2">
      <c r="A17" s="11" t="s">
        <v>280</v>
      </c>
      <c r="B17" s="11"/>
      <c r="C17" s="140" t="s">
        <v>316</v>
      </c>
      <c r="D17" s="106" t="s">
        <v>181</v>
      </c>
      <c r="E17" s="62"/>
      <c r="F17" s="44"/>
      <c r="G17" s="44"/>
      <c r="H17" s="44"/>
      <c r="I17" s="44"/>
      <c r="J17" s="44"/>
    </row>
    <row r="18" spans="1:10" ht="25.5" x14ac:dyDescent="0.2">
      <c r="A18" s="140" t="s">
        <v>89</v>
      </c>
      <c r="B18" s="140"/>
      <c r="C18" s="166" t="s">
        <v>301</v>
      </c>
      <c r="D18" s="165" t="s">
        <v>339</v>
      </c>
      <c r="E18" s="328" t="s">
        <v>341</v>
      </c>
      <c r="F18" s="260"/>
      <c r="G18" s="260"/>
      <c r="H18" s="44"/>
      <c r="I18" s="44"/>
      <c r="J18" s="44"/>
    </row>
    <row r="19" spans="1:10" ht="84.75" customHeight="1" x14ac:dyDescent="0.2">
      <c r="A19" s="11" t="s">
        <v>147</v>
      </c>
      <c r="B19" s="11"/>
      <c r="C19" s="140" t="s">
        <v>350</v>
      </c>
      <c r="D19" s="147"/>
      <c r="E19" s="192" t="s">
        <v>345</v>
      </c>
      <c r="F19" s="178" t="s">
        <v>349</v>
      </c>
      <c r="G19" s="43"/>
      <c r="H19" s="43"/>
      <c r="I19" s="43"/>
      <c r="J19" s="43"/>
    </row>
    <row r="20" spans="1:10" ht="71.25" customHeight="1" x14ac:dyDescent="0.2">
      <c r="A20" s="11" t="s">
        <v>282</v>
      </c>
      <c r="B20" s="11"/>
      <c r="C20" s="140" t="s">
        <v>348</v>
      </c>
      <c r="D20" s="156">
        <v>45324</v>
      </c>
      <c r="E20" s="69" t="s">
        <v>345</v>
      </c>
      <c r="F20" s="69" t="s">
        <v>349</v>
      </c>
      <c r="G20" s="45"/>
      <c r="H20" s="45"/>
      <c r="I20" s="45"/>
      <c r="J20" s="45"/>
    </row>
    <row r="21" spans="1:10" ht="64.5" customHeight="1" x14ac:dyDescent="0.2">
      <c r="A21" s="330" t="s">
        <v>283</v>
      </c>
      <c r="B21" s="330"/>
      <c r="C21" s="155" t="s">
        <v>318</v>
      </c>
      <c r="D21" s="148"/>
      <c r="E21" s="327" t="s">
        <v>330</v>
      </c>
      <c r="F21" s="46" t="s">
        <v>331</v>
      </c>
      <c r="I21" s="45"/>
    </row>
    <row r="22" spans="1:10" ht="25.5" customHeight="1" x14ac:dyDescent="0.2">
      <c r="A22" s="330"/>
      <c r="B22" s="330"/>
      <c r="C22" s="11" t="s">
        <v>1</v>
      </c>
      <c r="D22" s="137"/>
      <c r="E22" s="327"/>
    </row>
    <row r="23" spans="1:10" ht="25.5" x14ac:dyDescent="0.2">
      <c r="A23" s="330"/>
      <c r="B23" s="330"/>
      <c r="C23" s="11" t="s">
        <v>284</v>
      </c>
      <c r="D23" s="137"/>
      <c r="E23" s="327"/>
    </row>
    <row r="24" spans="1:10" ht="25.5" x14ac:dyDescent="0.2">
      <c r="A24" s="11" t="s">
        <v>285</v>
      </c>
      <c r="B24" s="11"/>
      <c r="C24" s="188" t="s">
        <v>317</v>
      </c>
      <c r="D24" s="149"/>
      <c r="E24" s="61"/>
    </row>
    <row r="25" spans="1:10" x14ac:dyDescent="0.2">
      <c r="A25" s="4"/>
    </row>
    <row r="26" spans="1:10" x14ac:dyDescent="0.2">
      <c r="A26" t="s">
        <v>27</v>
      </c>
    </row>
    <row r="27" spans="1:10" x14ac:dyDescent="0.2">
      <c r="A27" s="317" t="s">
        <v>190</v>
      </c>
      <c r="B27" s="268"/>
      <c r="C27" s="314" t="s">
        <v>209</v>
      </c>
      <c r="D27" s="316" t="e">
        <f>(D21/D19/D24)*100</f>
        <v>#DIV/0!</v>
      </c>
    </row>
    <row r="28" spans="1:10" x14ac:dyDescent="0.2">
      <c r="A28" s="317"/>
      <c r="B28" s="268"/>
      <c r="C28" s="314"/>
      <c r="D28" s="316"/>
    </row>
    <row r="30" spans="1:10" ht="12.75" customHeight="1" x14ac:dyDescent="0.2">
      <c r="A30" s="246" t="s">
        <v>335</v>
      </c>
      <c r="B30" s="246"/>
      <c r="C30" s="246"/>
      <c r="D30" s="246"/>
    </row>
    <row r="31" spans="1:10" x14ac:dyDescent="0.2">
      <c r="A31" s="246"/>
      <c r="B31" s="246"/>
      <c r="C31" s="246"/>
      <c r="D31" s="246"/>
    </row>
    <row r="32" spans="1:10" x14ac:dyDescent="0.2">
      <c r="A32" s="246"/>
      <c r="B32" s="246"/>
      <c r="C32" s="246"/>
      <c r="D32" s="246"/>
    </row>
    <row r="33" spans="1:4" x14ac:dyDescent="0.2">
      <c r="A33" s="246"/>
      <c r="B33" s="246"/>
      <c r="C33" s="246"/>
      <c r="D33" s="246"/>
    </row>
    <row r="34" spans="1:4" x14ac:dyDescent="0.2">
      <c r="A34" s="246"/>
      <c r="B34" s="246"/>
      <c r="C34" s="246"/>
      <c r="D34" s="246"/>
    </row>
    <row r="35" spans="1:4" x14ac:dyDescent="0.2">
      <c r="A35" s="246"/>
      <c r="B35" s="246"/>
      <c r="C35" s="246"/>
      <c r="D35" s="246"/>
    </row>
    <row r="36" spans="1:4" x14ac:dyDescent="0.2">
      <c r="A36" s="246"/>
      <c r="B36" s="246"/>
      <c r="C36" s="246"/>
      <c r="D36" s="246"/>
    </row>
  </sheetData>
  <mergeCells count="18">
    <mergeCell ref="A1:E1"/>
    <mergeCell ref="A5:E9"/>
    <mergeCell ref="A14:A15"/>
    <mergeCell ref="E21:E23"/>
    <mergeCell ref="E14:F15"/>
    <mergeCell ref="E18:G18"/>
    <mergeCell ref="C14:C15"/>
    <mergeCell ref="B14:B15"/>
    <mergeCell ref="A21:A23"/>
    <mergeCell ref="B21:B23"/>
    <mergeCell ref="G14:H15"/>
    <mergeCell ref="E16:F16"/>
    <mergeCell ref="D14:D15"/>
    <mergeCell ref="D27:D28"/>
    <mergeCell ref="C27:C28"/>
    <mergeCell ref="B27:B28"/>
    <mergeCell ref="A30:D36"/>
    <mergeCell ref="A27:A28"/>
  </mergeCells>
  <phoneticPr fontId="3" type="noConversion"/>
  <hyperlinks>
    <hyperlink ref="E18" r:id="rId1" display="http://www.ourfactsyourfuture.org/cgi/databrowsing/?PAGEID=4"/>
    <hyperlink ref="C24" r:id="rId2" display="http://ceic.mt.gov/   Look for the &quot;Current Population&quot; on the left hand side of the web page."/>
  </hyperlinks>
  <pageMargins left="0.75" right="0.75" top="1" bottom="1" header="0.5" footer="0.5"/>
  <pageSetup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opLeftCell="A34" zoomScaleNormal="100" workbookViewId="0">
      <selection activeCell="A24" sqref="A24:H25"/>
    </sheetView>
  </sheetViews>
  <sheetFormatPr defaultRowHeight="12.75" x14ac:dyDescent="0.2"/>
  <cols>
    <col min="1" max="2" width="15.140625" customWidth="1"/>
    <col min="3" max="3" width="15.7109375" customWidth="1"/>
    <col min="4" max="4" width="15.140625" customWidth="1"/>
    <col min="5" max="6" width="14.5703125" customWidth="1"/>
    <col min="7" max="7" width="12.5703125" customWidth="1"/>
    <col min="8" max="8" width="18.140625" customWidth="1"/>
    <col min="9" max="10" width="11.7109375" bestFit="1" customWidth="1"/>
    <col min="11" max="11" width="12.42578125" customWidth="1"/>
    <col min="12" max="12" width="11.140625" customWidth="1"/>
    <col min="13" max="14" width="10.7109375" bestFit="1" customWidth="1"/>
  </cols>
  <sheetData>
    <row r="1" spans="1:8" ht="26.25" x14ac:dyDescent="0.4">
      <c r="A1" s="269" t="s">
        <v>294</v>
      </c>
      <c r="B1" s="269"/>
      <c r="C1" s="269"/>
      <c r="D1" s="269"/>
      <c r="E1" s="269"/>
      <c r="F1" s="269"/>
      <c r="G1" s="269"/>
      <c r="H1" s="269"/>
    </row>
    <row r="3" spans="1:8" ht="25.5" customHeight="1" x14ac:dyDescent="0.25">
      <c r="A3" s="99" t="s">
        <v>148</v>
      </c>
    </row>
    <row r="4" spans="1:8" ht="18.75" customHeight="1" x14ac:dyDescent="0.25">
      <c r="A4" s="99"/>
    </row>
    <row r="5" spans="1:8" x14ac:dyDescent="0.2">
      <c r="A5" s="189" t="s">
        <v>146</v>
      </c>
    </row>
    <row r="6" spans="1:8" x14ac:dyDescent="0.2">
      <c r="A6" s="189" t="s">
        <v>191</v>
      </c>
    </row>
    <row r="8" spans="1:8" x14ac:dyDescent="0.2">
      <c r="A8" s="189" t="s">
        <v>149</v>
      </c>
      <c r="B8" s="189"/>
      <c r="C8" s="189"/>
      <c r="D8" s="189"/>
      <c r="E8" s="189"/>
      <c r="F8" s="189"/>
      <c r="G8" s="189"/>
      <c r="H8" s="189"/>
    </row>
    <row r="9" spans="1:8" x14ac:dyDescent="0.2">
      <c r="A9" s="333" t="s">
        <v>319</v>
      </c>
      <c r="B9" s="333"/>
      <c r="C9" s="333"/>
      <c r="D9" s="333"/>
      <c r="E9" s="333"/>
      <c r="F9" s="333"/>
      <c r="G9" s="333"/>
      <c r="H9" s="333"/>
    </row>
    <row r="10" spans="1:8" x14ac:dyDescent="0.2">
      <c r="A10" s="333"/>
      <c r="B10" s="333"/>
      <c r="C10" s="333"/>
      <c r="D10" s="333"/>
      <c r="E10" s="333"/>
      <c r="F10" s="333"/>
      <c r="G10" s="333"/>
      <c r="H10" s="333"/>
    </row>
    <row r="11" spans="1:8" ht="12.75" customHeight="1" x14ac:dyDescent="0.2">
      <c r="A11" s="333" t="s">
        <v>320</v>
      </c>
      <c r="B11" s="333"/>
      <c r="C11" s="333"/>
      <c r="D11" s="333"/>
      <c r="E11" s="333"/>
      <c r="F11" s="333"/>
      <c r="G11" s="333"/>
      <c r="H11" s="333"/>
    </row>
    <row r="12" spans="1:8" x14ac:dyDescent="0.2">
      <c r="A12" s="333"/>
      <c r="B12" s="333"/>
      <c r="C12" s="333"/>
      <c r="D12" s="333"/>
      <c r="E12" s="333"/>
      <c r="F12" s="333"/>
      <c r="G12" s="333"/>
      <c r="H12" s="333"/>
    </row>
    <row r="13" spans="1:8" x14ac:dyDescent="0.2">
      <c r="A13" s="333"/>
      <c r="B13" s="333"/>
      <c r="C13" s="333"/>
      <c r="D13" s="333"/>
      <c r="E13" s="333"/>
      <c r="F13" s="333"/>
      <c r="G13" s="333"/>
      <c r="H13" s="333"/>
    </row>
    <row r="14" spans="1:8" x14ac:dyDescent="0.2">
      <c r="A14" s="189"/>
      <c r="B14" s="189"/>
      <c r="C14" s="189"/>
      <c r="D14" s="189"/>
      <c r="E14" s="189"/>
      <c r="F14" s="189"/>
      <c r="G14" s="189"/>
      <c r="H14" s="189"/>
    </row>
    <row r="15" spans="1:8" x14ac:dyDescent="0.2">
      <c r="A15" s="333" t="s">
        <v>321</v>
      </c>
      <c r="B15" s="333"/>
      <c r="C15" s="333"/>
      <c r="D15" s="333"/>
      <c r="E15" s="333"/>
      <c r="F15" s="333"/>
      <c r="G15" s="333"/>
      <c r="H15" s="333"/>
    </row>
    <row r="16" spans="1:8" x14ac:dyDescent="0.2">
      <c r="A16" s="333"/>
      <c r="B16" s="333"/>
      <c r="C16" s="333"/>
      <c r="D16" s="333"/>
      <c r="E16" s="333"/>
      <c r="F16" s="333"/>
      <c r="G16" s="333"/>
      <c r="H16" s="333"/>
    </row>
    <row r="17" spans="1:13" x14ac:dyDescent="0.2">
      <c r="A17" s="333"/>
      <c r="B17" s="333"/>
      <c r="C17" s="333"/>
      <c r="D17" s="333"/>
      <c r="E17" s="333"/>
      <c r="F17" s="333"/>
      <c r="G17" s="333"/>
      <c r="H17" s="333"/>
    </row>
    <row r="18" spans="1:13" x14ac:dyDescent="0.2">
      <c r="A18" s="187"/>
    </row>
    <row r="19" spans="1:13" ht="12.75" customHeight="1" x14ac:dyDescent="0.2">
      <c r="A19" s="333" t="s">
        <v>192</v>
      </c>
      <c r="B19" s="333"/>
      <c r="C19" s="333"/>
      <c r="D19" s="333"/>
      <c r="E19" s="333"/>
      <c r="F19" s="333"/>
      <c r="G19" s="333"/>
      <c r="H19" s="333"/>
    </row>
    <row r="20" spans="1:13" x14ac:dyDescent="0.2">
      <c r="A20" s="333"/>
      <c r="B20" s="333"/>
      <c r="C20" s="333"/>
      <c r="D20" s="333"/>
      <c r="E20" s="333"/>
      <c r="F20" s="333"/>
      <c r="G20" s="333"/>
      <c r="H20" s="333"/>
    </row>
    <row r="21" spans="1:13" x14ac:dyDescent="0.2">
      <c r="A21" s="333"/>
      <c r="B21" s="333"/>
      <c r="C21" s="333"/>
      <c r="D21" s="333"/>
      <c r="E21" s="333"/>
      <c r="F21" s="333"/>
      <c r="G21" s="333"/>
      <c r="H21" s="333"/>
    </row>
    <row r="22" spans="1:13" x14ac:dyDescent="0.2">
      <c r="A22" s="333"/>
      <c r="B22" s="333"/>
      <c r="C22" s="333"/>
      <c r="D22" s="333"/>
      <c r="E22" s="333"/>
      <c r="F22" s="333"/>
      <c r="G22" s="333"/>
      <c r="H22" s="333"/>
    </row>
    <row r="24" spans="1:13" x14ac:dyDescent="0.2">
      <c r="A24" s="333" t="s">
        <v>322</v>
      </c>
      <c r="B24" s="333"/>
      <c r="C24" s="333"/>
      <c r="D24" s="333"/>
      <c r="E24" s="333"/>
      <c r="F24" s="333"/>
      <c r="G24" s="333"/>
      <c r="H24" s="333"/>
    </row>
    <row r="25" spans="1:13" x14ac:dyDescent="0.2">
      <c r="A25" s="333"/>
      <c r="B25" s="333"/>
      <c r="C25" s="333"/>
      <c r="D25" s="333"/>
      <c r="E25" s="333"/>
      <c r="F25" s="333"/>
      <c r="G25" s="333"/>
      <c r="H25" s="333"/>
    </row>
    <row r="27" spans="1:13" x14ac:dyDescent="0.2">
      <c r="C27" s="164" t="s">
        <v>299</v>
      </c>
    </row>
    <row r="28" spans="1:13" x14ac:dyDescent="0.2">
      <c r="A28" s="167" t="s">
        <v>336</v>
      </c>
      <c r="C28" s="9"/>
    </row>
    <row r="29" spans="1:13" x14ac:dyDescent="0.2">
      <c r="C29" s="10"/>
      <c r="D29" s="336" t="s">
        <v>113</v>
      </c>
      <c r="E29" s="337"/>
      <c r="F29" s="338"/>
      <c r="K29" s="145"/>
    </row>
    <row r="30" spans="1:13" ht="12.75" customHeight="1" thickBot="1" x14ac:dyDescent="0.25">
      <c r="C30" s="77" t="s">
        <v>114</v>
      </c>
      <c r="D30" s="77" t="s">
        <v>236</v>
      </c>
      <c r="E30" s="77" t="s">
        <v>237</v>
      </c>
      <c r="F30" s="77" t="s">
        <v>238</v>
      </c>
      <c r="G30" s="84" t="s">
        <v>122</v>
      </c>
      <c r="L30" s="63"/>
      <c r="M30" s="63"/>
    </row>
    <row r="31" spans="1:13" ht="39" thickBot="1" x14ac:dyDescent="0.25">
      <c r="A31" s="335" t="s">
        <v>0</v>
      </c>
      <c r="B31" s="73"/>
      <c r="C31" s="133" t="s">
        <v>203</v>
      </c>
      <c r="D31" s="133" t="s">
        <v>352</v>
      </c>
      <c r="E31" s="133" t="s">
        <v>353</v>
      </c>
      <c r="F31" s="133" t="s">
        <v>351</v>
      </c>
      <c r="G31" s="134">
        <v>2</v>
      </c>
      <c r="H31" s="144" t="s">
        <v>253</v>
      </c>
      <c r="I31" s="67"/>
      <c r="K31" s="145"/>
      <c r="L31" s="65"/>
      <c r="M31" s="64"/>
    </row>
    <row r="32" spans="1:13" ht="40.5" customHeight="1" thickBot="1" x14ac:dyDescent="0.25">
      <c r="A32" s="335"/>
      <c r="B32" s="73"/>
      <c r="C32" s="135" t="s">
        <v>118</v>
      </c>
      <c r="D32" s="133" t="s">
        <v>355</v>
      </c>
      <c r="E32" s="133" t="s">
        <v>354</v>
      </c>
      <c r="F32" s="133" t="s">
        <v>356</v>
      </c>
      <c r="G32" s="134">
        <v>2</v>
      </c>
      <c r="H32" s="144" t="s">
        <v>253</v>
      </c>
      <c r="I32" s="67"/>
      <c r="L32" s="65"/>
      <c r="M32" s="64"/>
    </row>
    <row r="33" spans="1:13" ht="51.75" thickBot="1" x14ac:dyDescent="0.25">
      <c r="A33" s="335"/>
      <c r="B33" s="73"/>
      <c r="C33" s="135" t="s">
        <v>115</v>
      </c>
      <c r="D33" s="133" t="s">
        <v>343</v>
      </c>
      <c r="E33" s="133" t="s">
        <v>340</v>
      </c>
      <c r="F33" s="133" t="s">
        <v>342</v>
      </c>
      <c r="G33" s="136">
        <v>2</v>
      </c>
      <c r="H33" s="144" t="s">
        <v>253</v>
      </c>
      <c r="L33" s="66"/>
      <c r="M33" s="66"/>
    </row>
    <row r="34" spans="1:13" ht="51.75" thickBot="1" x14ac:dyDescent="0.25">
      <c r="A34" s="335"/>
      <c r="B34" s="73"/>
      <c r="C34" s="135" t="s">
        <v>100</v>
      </c>
      <c r="D34" s="133" t="s">
        <v>347</v>
      </c>
      <c r="E34" s="133" t="s">
        <v>344</v>
      </c>
      <c r="F34" s="133" t="s">
        <v>346</v>
      </c>
      <c r="G34" s="136">
        <v>1</v>
      </c>
      <c r="H34" s="144" t="s">
        <v>253</v>
      </c>
      <c r="L34" s="59"/>
      <c r="M34" s="59"/>
    </row>
    <row r="35" spans="1:13" ht="66.75" customHeight="1" thickBot="1" x14ac:dyDescent="0.25">
      <c r="A35" s="335"/>
      <c r="B35" s="73"/>
      <c r="C35" s="142" t="s">
        <v>2</v>
      </c>
      <c r="D35" s="146" t="s">
        <v>300</v>
      </c>
      <c r="E35" s="146" t="s">
        <v>338</v>
      </c>
      <c r="F35" s="146" t="s">
        <v>337</v>
      </c>
      <c r="G35" s="136">
        <v>3</v>
      </c>
      <c r="H35" s="144" t="s">
        <v>253</v>
      </c>
      <c r="I35" s="143"/>
      <c r="J35" s="132"/>
      <c r="K35" s="132"/>
      <c r="L35" s="132"/>
      <c r="M35" s="64"/>
    </row>
    <row r="36" spans="1:13" ht="14.25" x14ac:dyDescent="0.2">
      <c r="C36" s="340" t="s">
        <v>210</v>
      </c>
      <c r="D36" s="340"/>
      <c r="E36" s="340"/>
    </row>
    <row r="37" spans="1:13" ht="14.25" x14ac:dyDescent="0.2">
      <c r="C37" s="339" t="s">
        <v>211</v>
      </c>
      <c r="D37" s="339"/>
      <c r="E37" s="339"/>
    </row>
    <row r="38" spans="1:13" ht="14.25" customHeight="1" x14ac:dyDescent="0.2">
      <c r="C38" s="339" t="s">
        <v>212</v>
      </c>
      <c r="D38" s="339"/>
      <c r="E38" s="339"/>
      <c r="F38" s="80" t="s">
        <v>239</v>
      </c>
      <c r="G38" s="82">
        <f>SUM(G31,G32,G33,G34,G35)</f>
        <v>10</v>
      </c>
      <c r="L38" s="9"/>
    </row>
    <row r="39" spans="1:13" x14ac:dyDescent="0.2">
      <c r="F39" s="78"/>
      <c r="G39" s="79"/>
      <c r="K39" s="13"/>
      <c r="L39" s="13"/>
    </row>
    <row r="40" spans="1:13" ht="14.25" customHeight="1" x14ac:dyDescent="0.2">
      <c r="F40" s="78"/>
      <c r="G40" s="79"/>
      <c r="H40" s="39"/>
      <c r="K40" s="13"/>
      <c r="L40" s="13"/>
    </row>
    <row r="41" spans="1:13" ht="14.25" customHeight="1" x14ac:dyDescent="0.2">
      <c r="F41" s="81" t="s">
        <v>240</v>
      </c>
      <c r="G41" s="83">
        <f>G38/5</f>
        <v>2</v>
      </c>
      <c r="H41" s="334" t="s">
        <v>88</v>
      </c>
      <c r="I41" s="334"/>
      <c r="J41" s="334"/>
      <c r="K41" s="13"/>
      <c r="L41" s="13"/>
    </row>
    <row r="42" spans="1:13" x14ac:dyDescent="0.2">
      <c r="G42" s="4"/>
      <c r="H42" s="334"/>
      <c r="I42" s="334"/>
      <c r="J42" s="334"/>
      <c r="K42" s="13"/>
      <c r="L42" s="13"/>
    </row>
    <row r="43" spans="1:13" x14ac:dyDescent="0.2">
      <c r="G43" s="4"/>
      <c r="K43" s="13"/>
      <c r="L43" s="13"/>
    </row>
    <row r="44" spans="1:13" x14ac:dyDescent="0.2">
      <c r="C44" t="s">
        <v>119</v>
      </c>
      <c r="K44" s="13"/>
      <c r="L44" s="13"/>
    </row>
    <row r="45" spans="1:13" x14ac:dyDescent="0.2">
      <c r="K45" s="13"/>
      <c r="L45" s="13"/>
    </row>
    <row r="46" spans="1:13" ht="12.75" customHeight="1" x14ac:dyDescent="0.2">
      <c r="C46" s="247" t="s">
        <v>193</v>
      </c>
      <c r="D46" s="247"/>
      <c r="E46" s="247"/>
      <c r="F46" s="247"/>
      <c r="G46" s="247"/>
      <c r="H46" s="3"/>
      <c r="K46" s="13"/>
      <c r="L46" s="13"/>
    </row>
    <row r="47" spans="1:13" x14ac:dyDescent="0.2">
      <c r="C47" s="247"/>
      <c r="D47" s="247"/>
      <c r="E47" s="247"/>
      <c r="F47" s="247"/>
      <c r="G47" s="247"/>
      <c r="H47" s="3"/>
      <c r="K47" s="13"/>
      <c r="L47" s="13"/>
    </row>
    <row r="48" spans="1:13" x14ac:dyDescent="0.2">
      <c r="C48" s="3"/>
      <c r="D48" s="3"/>
      <c r="E48" s="3"/>
      <c r="F48" s="3"/>
      <c r="G48" s="3"/>
      <c r="H48" s="3"/>
      <c r="K48" s="13"/>
      <c r="L48" s="13"/>
    </row>
    <row r="49" spans="3:12" x14ac:dyDescent="0.2">
      <c r="C49" s="3"/>
      <c r="D49" s="3"/>
      <c r="E49" s="3"/>
      <c r="F49" s="3"/>
      <c r="G49" s="3"/>
      <c r="H49" s="3"/>
    </row>
    <row r="50" spans="3:12" x14ac:dyDescent="0.2">
      <c r="C50" s="3"/>
      <c r="D50" s="3"/>
      <c r="E50" s="3"/>
      <c r="F50" s="3"/>
      <c r="G50" s="3"/>
      <c r="H50" s="3"/>
    </row>
    <row r="51" spans="3:12" x14ac:dyDescent="0.2">
      <c r="C51" s="3"/>
      <c r="D51" s="3"/>
      <c r="E51" s="3"/>
      <c r="F51" s="3"/>
      <c r="G51" s="3"/>
      <c r="H51" s="3"/>
      <c r="K51" s="9"/>
      <c r="L51" s="9"/>
    </row>
    <row r="52" spans="3:12" x14ac:dyDescent="0.2">
      <c r="C52" s="3"/>
      <c r="D52" s="3"/>
      <c r="E52" s="3"/>
      <c r="F52" s="3"/>
      <c r="G52" s="3"/>
      <c r="H52" s="3"/>
      <c r="K52" s="13"/>
      <c r="L52" s="13"/>
    </row>
    <row r="53" spans="3:12" x14ac:dyDescent="0.2">
      <c r="C53" s="3"/>
      <c r="D53" s="3"/>
      <c r="E53" s="3"/>
      <c r="F53" s="3"/>
      <c r="G53" s="3"/>
      <c r="H53" s="3"/>
      <c r="K53" s="13"/>
      <c r="L53" s="13"/>
    </row>
    <row r="54" spans="3:12" x14ac:dyDescent="0.2">
      <c r="K54" s="13"/>
      <c r="L54" s="13"/>
    </row>
    <row r="56" spans="3:12" x14ac:dyDescent="0.2">
      <c r="K56" t="s">
        <v>27</v>
      </c>
    </row>
    <row r="58" spans="3:12" x14ac:dyDescent="0.2">
      <c r="K58" t="s">
        <v>27</v>
      </c>
    </row>
  </sheetData>
  <mergeCells count="13">
    <mergeCell ref="A1:H1"/>
    <mergeCell ref="A24:H25"/>
    <mergeCell ref="A9:H10"/>
    <mergeCell ref="A11:H13"/>
    <mergeCell ref="C46:G47"/>
    <mergeCell ref="H41:J42"/>
    <mergeCell ref="A31:A35"/>
    <mergeCell ref="A19:H22"/>
    <mergeCell ref="D29:F29"/>
    <mergeCell ref="C38:E38"/>
    <mergeCell ref="C37:E37"/>
    <mergeCell ref="C36:E36"/>
    <mergeCell ref="A15:H17"/>
  </mergeCells>
  <phoneticPr fontId="3" type="noConversion"/>
  <pageMargins left="0.75" right="0.75" top="1" bottom="1" header="0.5" footer="0.5"/>
  <pageSetup scale="75" orientation="portrait" r:id="rId1"/>
  <headerFooter alignWithMargins="0"/>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opLeftCell="A4" workbookViewId="0">
      <selection activeCell="A21" sqref="A21:H25"/>
    </sheetView>
  </sheetViews>
  <sheetFormatPr defaultRowHeight="12.75" x14ac:dyDescent="0.2"/>
  <cols>
    <col min="1" max="1" width="19.5703125" customWidth="1"/>
    <col min="2" max="2" width="12.7109375" customWidth="1"/>
    <col min="3" max="3" width="11.42578125" customWidth="1"/>
    <col min="4" max="4" width="14.85546875" customWidth="1"/>
  </cols>
  <sheetData>
    <row r="1" spans="1:13" ht="26.25" x14ac:dyDescent="0.4">
      <c r="A1" s="269" t="s">
        <v>294</v>
      </c>
      <c r="B1" s="269"/>
      <c r="C1" s="269"/>
      <c r="D1" s="269"/>
      <c r="E1" s="269"/>
      <c r="F1" s="269"/>
      <c r="G1" s="269"/>
      <c r="H1" s="269"/>
    </row>
    <row r="3" spans="1:13" ht="18" x14ac:dyDescent="0.25">
      <c r="A3" s="99" t="s">
        <v>121</v>
      </c>
    </row>
    <row r="5" spans="1:13" x14ac:dyDescent="0.2">
      <c r="A5" s="1" t="s">
        <v>120</v>
      </c>
      <c r="B5" s="1"/>
      <c r="C5" s="1"/>
    </row>
    <row r="6" spans="1:13" ht="13.5" thickBot="1" x14ac:dyDescent="0.25">
      <c r="A6" s="1" t="s">
        <v>121</v>
      </c>
      <c r="B6" s="1"/>
      <c r="C6" s="1"/>
    </row>
    <row r="7" spans="1:13" ht="15.75" x14ac:dyDescent="0.25">
      <c r="A7" s="24"/>
      <c r="B7" s="28" t="s">
        <v>298</v>
      </c>
      <c r="C7" s="14"/>
      <c r="D7" s="15"/>
    </row>
    <row r="8" spans="1:13" x14ac:dyDescent="0.2">
      <c r="A8" s="25"/>
      <c r="B8" s="21" t="s">
        <v>127</v>
      </c>
      <c r="C8" s="17" t="s">
        <v>128</v>
      </c>
      <c r="D8" s="18" t="s">
        <v>107</v>
      </c>
    </row>
    <row r="9" spans="1:13" ht="16.5" thickBot="1" x14ac:dyDescent="0.3">
      <c r="A9" s="34" t="s">
        <v>123</v>
      </c>
      <c r="B9" s="29"/>
      <c r="C9" s="22"/>
      <c r="D9" s="23"/>
      <c r="F9" t="s">
        <v>180</v>
      </c>
      <c r="G9" s="268" t="s">
        <v>247</v>
      </c>
      <c r="H9" s="268"/>
      <c r="I9" s="268"/>
      <c r="J9" s="268"/>
      <c r="K9" s="268"/>
    </row>
    <row r="10" spans="1:13" x14ac:dyDescent="0.2">
      <c r="A10" s="30"/>
      <c r="B10" s="31"/>
      <c r="C10" s="32"/>
      <c r="D10" s="33"/>
      <c r="G10" s="268"/>
      <c r="H10" s="268"/>
      <c r="I10" s="268"/>
      <c r="J10" s="268"/>
      <c r="K10" s="268"/>
    </row>
    <row r="11" spans="1:13" x14ac:dyDescent="0.2">
      <c r="A11" s="26" t="s">
        <v>124</v>
      </c>
      <c r="B11" s="16" t="s">
        <v>194</v>
      </c>
      <c r="C11" s="19" t="s">
        <v>129</v>
      </c>
      <c r="D11" s="20" t="s">
        <v>129</v>
      </c>
      <c r="G11" s="268"/>
      <c r="H11" s="268"/>
      <c r="I11" s="268"/>
      <c r="J11" s="268"/>
      <c r="K11" s="268"/>
    </row>
    <row r="12" spans="1:13" x14ac:dyDescent="0.2">
      <c r="A12" s="26" t="s">
        <v>125</v>
      </c>
      <c r="B12" s="16" t="s">
        <v>17</v>
      </c>
      <c r="C12" s="19" t="s">
        <v>194</v>
      </c>
      <c r="D12" s="20" t="s">
        <v>129</v>
      </c>
      <c r="G12" s="268"/>
      <c r="H12" s="268"/>
      <c r="I12" s="268"/>
      <c r="J12" s="268"/>
      <c r="K12" s="268"/>
    </row>
    <row r="13" spans="1:13" ht="13.5" thickBot="1" x14ac:dyDescent="0.25">
      <c r="A13" s="27" t="s">
        <v>126</v>
      </c>
      <c r="B13" s="29" t="s">
        <v>17</v>
      </c>
      <c r="C13" s="22" t="s">
        <v>17</v>
      </c>
      <c r="D13" s="23" t="s">
        <v>194</v>
      </c>
      <c r="G13" s="268"/>
      <c r="H13" s="268"/>
      <c r="I13" s="268"/>
      <c r="J13" s="268"/>
      <c r="K13" s="268"/>
    </row>
    <row r="15" spans="1:13" ht="12.75" customHeight="1" x14ac:dyDescent="0.2">
      <c r="A15" s="176" t="s">
        <v>217</v>
      </c>
      <c r="F15" s="174"/>
      <c r="G15" s="172"/>
      <c r="H15" s="172"/>
      <c r="I15" s="172"/>
      <c r="J15" s="172"/>
      <c r="K15" s="172"/>
      <c r="L15" s="172"/>
      <c r="M15" s="172"/>
    </row>
    <row r="16" spans="1:13" x14ac:dyDescent="0.2">
      <c r="A16" s="176" t="s">
        <v>218</v>
      </c>
      <c r="F16" s="172"/>
      <c r="G16" s="172"/>
      <c r="H16" s="172"/>
      <c r="I16" s="172"/>
      <c r="J16" s="172"/>
      <c r="K16" s="172"/>
      <c r="L16" s="172"/>
      <c r="M16" s="172"/>
    </row>
    <row r="17" spans="1:13" x14ac:dyDescent="0.2">
      <c r="A17" s="176" t="s">
        <v>452</v>
      </c>
      <c r="F17" s="172"/>
      <c r="G17" s="172"/>
      <c r="H17" s="172"/>
      <c r="I17" s="172"/>
      <c r="J17" s="172"/>
      <c r="K17" s="172"/>
      <c r="L17" s="172"/>
      <c r="M17" s="172"/>
    </row>
    <row r="18" spans="1:13" x14ac:dyDescent="0.2">
      <c r="F18" s="172"/>
      <c r="G18" s="172"/>
      <c r="H18" s="172"/>
      <c r="I18" s="172"/>
      <c r="J18" s="172"/>
      <c r="K18" s="172"/>
      <c r="L18" s="172"/>
      <c r="M18" s="172"/>
    </row>
    <row r="19" spans="1:13" x14ac:dyDescent="0.2">
      <c r="F19" s="172"/>
      <c r="G19" s="172"/>
      <c r="H19" s="172"/>
      <c r="I19" s="172"/>
      <c r="J19" s="172"/>
      <c r="K19" s="172"/>
      <c r="L19" s="172"/>
      <c r="M19" s="172"/>
    </row>
    <row r="20" spans="1:13" ht="13.5" thickBot="1" x14ac:dyDescent="0.25">
      <c r="F20" s="172"/>
      <c r="G20" s="172"/>
      <c r="H20" s="172"/>
      <c r="I20" s="172"/>
      <c r="J20" s="172"/>
      <c r="K20" s="172"/>
      <c r="L20" s="172"/>
      <c r="M20" s="172"/>
    </row>
    <row r="21" spans="1:13" x14ac:dyDescent="0.2">
      <c r="A21" s="318" t="s">
        <v>323</v>
      </c>
      <c r="B21" s="319"/>
      <c r="C21" s="319"/>
      <c r="D21" s="319"/>
      <c r="E21" s="319"/>
      <c r="F21" s="319"/>
      <c r="G21" s="319"/>
      <c r="H21" s="320"/>
    </row>
    <row r="22" spans="1:13" x14ac:dyDescent="0.2">
      <c r="A22" s="321"/>
      <c r="B22" s="254"/>
      <c r="C22" s="254"/>
      <c r="D22" s="254"/>
      <c r="E22" s="254"/>
      <c r="F22" s="254"/>
      <c r="G22" s="254"/>
      <c r="H22" s="322"/>
    </row>
    <row r="23" spans="1:13" x14ac:dyDescent="0.2">
      <c r="A23" s="321"/>
      <c r="B23" s="254"/>
      <c r="C23" s="254"/>
      <c r="D23" s="254"/>
      <c r="E23" s="254"/>
      <c r="F23" s="254"/>
      <c r="G23" s="254"/>
      <c r="H23" s="322"/>
    </row>
    <row r="24" spans="1:13" x14ac:dyDescent="0.2">
      <c r="A24" s="321"/>
      <c r="B24" s="254"/>
      <c r="C24" s="254"/>
      <c r="D24" s="254"/>
      <c r="E24" s="254"/>
      <c r="F24" s="254"/>
      <c r="G24" s="254"/>
      <c r="H24" s="322"/>
    </row>
    <row r="25" spans="1:13" ht="27" customHeight="1" thickBot="1" x14ac:dyDescent="0.25">
      <c r="A25" s="323"/>
      <c r="B25" s="324"/>
      <c r="C25" s="324"/>
      <c r="D25" s="324"/>
      <c r="E25" s="324"/>
      <c r="F25" s="324"/>
      <c r="G25" s="324"/>
      <c r="H25" s="325"/>
    </row>
  </sheetData>
  <mergeCells count="3">
    <mergeCell ref="G9:K13"/>
    <mergeCell ref="A1:H1"/>
    <mergeCell ref="A21:H25"/>
  </mergeCells>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Instructions (Steps to Take)</vt:lpstr>
      <vt:lpstr>Steps taken-Summary Worksheet</vt:lpstr>
      <vt:lpstr>Worksheet A-Project Summary</vt:lpstr>
      <vt:lpstr>B--Annualized Project Costs</vt:lpstr>
      <vt:lpstr>C--Annual cost per HH</vt:lpstr>
      <vt:lpstr>D--Municipal Prelim Screener</vt:lpstr>
      <vt:lpstr>E--Data for Secondary Test</vt:lpstr>
      <vt:lpstr>F--Calculating Secondary Score</vt:lpstr>
      <vt:lpstr>G-Substantial Impacts Matrix</vt:lpstr>
      <vt:lpstr>H-DEQ Widespread Criteria</vt:lpstr>
      <vt:lpstr>Worksheet I-Remedy</vt:lpstr>
      <vt:lpstr>Benefits of Water Quality</vt:lpstr>
      <vt:lpstr>Non_Deg</vt:lpstr>
      <vt:lpstr>Non_Deg Summary</vt:lpstr>
      <vt:lpstr>'B--Annualized Project Costs'!_Toc307994378</vt:lpstr>
    </vt:vector>
  </TitlesOfParts>
  <Company>MT DEQ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Montana</dc:creator>
  <cp:lastModifiedBy>Mike Suplee</cp:lastModifiedBy>
  <cp:lastPrinted>2013-09-24T14:51:11Z</cp:lastPrinted>
  <dcterms:created xsi:type="dcterms:W3CDTF">2007-10-25T13:52:40Z</dcterms:created>
  <dcterms:modified xsi:type="dcterms:W3CDTF">2013-10-18T20:16:27Z</dcterms:modified>
</cp:coreProperties>
</file>