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'Sheet1'!$A$1:$D$53</definedName>
  </definedNames>
  <calcPr fullCalcOnLoad="1"/>
</workbook>
</file>

<file path=xl/sharedStrings.xml><?xml version="1.0" encoding="utf-8"?>
<sst xmlns="http://schemas.openxmlformats.org/spreadsheetml/2006/main" count="92" uniqueCount="66">
  <si>
    <t>SITE NAME:</t>
  </si>
  <si>
    <t>COUNTY:</t>
  </si>
  <si>
    <t>LOT #:</t>
  </si>
  <si>
    <t>DESCRIPTION</t>
  </si>
  <si>
    <t>VALUE</t>
  </si>
  <si>
    <t>L</t>
  </si>
  <si>
    <t>Ne</t>
  </si>
  <si>
    <t>#l</t>
  </si>
  <si>
    <t>VARIABLES</t>
  </si>
  <si>
    <t>UNITS</t>
  </si>
  <si>
    <t>Number of Single Family Homes on the Drainfield</t>
  </si>
  <si>
    <t>ft</t>
  </si>
  <si>
    <t>EQUATIONS</t>
  </si>
  <si>
    <t>SOLUTION</t>
  </si>
  <si>
    <t xml:space="preserve"> </t>
  </si>
  <si>
    <t>BY:</t>
  </si>
  <si>
    <t>DATE:</t>
  </si>
  <si>
    <t>MONTANA DEPARTMENT OF ENVIRONMENTAL QUALITY</t>
  </si>
  <si>
    <t>D</t>
  </si>
  <si>
    <t>W</t>
  </si>
  <si>
    <t>NOTES:</t>
  </si>
  <si>
    <t>PHOSPHOROUS BREAKTHROUGH ANALYSIS</t>
  </si>
  <si>
    <t>B</t>
  </si>
  <si>
    <t>Distance from Drainfield to Surface Water</t>
  </si>
  <si>
    <t>T</t>
  </si>
  <si>
    <t xml:space="preserve">Phosphorous Mixing Depth in Ground Water (0.5 ft for coarse soils, </t>
  </si>
  <si>
    <t>CONSTANTS</t>
  </si>
  <si>
    <t>Sw</t>
  </si>
  <si>
    <t>Pl</t>
  </si>
  <si>
    <t>X</t>
  </si>
  <si>
    <t>lb/ft3</t>
  </si>
  <si>
    <t>ppm</t>
  </si>
  <si>
    <t>lbs/yr</t>
  </si>
  <si>
    <t>W1</t>
  </si>
  <si>
    <t>lbs</t>
  </si>
  <si>
    <t>W2</t>
  </si>
  <si>
    <t xml:space="preserve">P </t>
  </si>
  <si>
    <t>BT</t>
  </si>
  <si>
    <t>years</t>
  </si>
  <si>
    <t>Length of Primary Drainfield as Measured Perpendicular to Ground</t>
  </si>
  <si>
    <t>Lg</t>
  </si>
  <si>
    <t>Pt</t>
  </si>
  <si>
    <t>Total Phosphorous Load = (Pl)(#l)</t>
  </si>
  <si>
    <t>Breakthrough Time to Surface Water = P / Pt</t>
  </si>
  <si>
    <t>Soil Weight under Drainfield = (L)(W)(B)(Sw)</t>
  </si>
  <si>
    <t>Pa</t>
  </si>
  <si>
    <t xml:space="preserve">     1.0 ft for fine soils)**</t>
  </si>
  <si>
    <t xml:space="preserve">     Water Flow </t>
  </si>
  <si>
    <t>Soil Weight (usually constant)</t>
  </si>
  <si>
    <t>Phosphorous Adsorption Capacity of Soil (usually constant)</t>
  </si>
  <si>
    <t>Phosphorous Load per Single Family Home (constant)</t>
  </si>
  <si>
    <t>Conversion Factor for ppm to percentage (constant)</t>
  </si>
  <si>
    <t>Depth to Limiting Layer from Bottom of Drainfield Laterals*</t>
  </si>
  <si>
    <t>Length of Primary Drainfield's Long Axis</t>
  </si>
  <si>
    <t>Width of Primary Drainfield's Short Axis</t>
  </si>
  <si>
    <t>Soil Weight from Drainfield to Surface Water</t>
  </si>
  <si>
    <t>Total Phosphorous Adsorption by Soils = (W1 + W2)[(Pa)/(X)]</t>
  </si>
  <si>
    <t xml:space="preserve">      = [(Lg)(D) + (0.0875)(D)(D)] (T)(Sw)</t>
  </si>
  <si>
    <t>**  Material type is usually based on test pit.  A soil that can be described as loam</t>
  </si>
  <si>
    <t>(e.g. gravelly loam, sandy loam, etc.) or finer according to the USDA soil texture</t>
  </si>
  <si>
    <t>classification system is considered a "fine" soil.</t>
  </si>
  <si>
    <t>REV. 12/2007</t>
  </si>
  <si>
    <t>burial depth of standard drainfield laterals.</t>
  </si>
  <si>
    <t>Appendix N</t>
  </si>
  <si>
    <t>*  Depth to limiting layer is typically based on depth to a limiting layer (such as clay,</t>
  </si>
  <si>
    <t xml:space="preserve">bedrock or water) in a test pit or bottom of a dry test pit minus two feet to account for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</si>
</sst>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mmmm\ d\,\ yyyy"/>
    <numFmt numFmtId="167" formatCode="0.0E+00"/>
  </numFmts>
  <fonts count="1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0"/>
      <color indexed="10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2" fontId="0" fillId="0" borderId="0" xfId="0" applyAlignment="1">
      <alignment/>
    </xf>
    <xf numFmtId="165" fontId="0" fillId="0" borderId="0" xfId="0" applyNumberFormat="1" applyAlignment="1">
      <alignment/>
    </xf>
    <xf numFmtId="2" fontId="0" fillId="0" borderId="0" xfId="0" applyAlignment="1" applyProtection="1">
      <alignment/>
      <protection locked="0"/>
    </xf>
    <xf numFmtId="2" fontId="2" fillId="0" borderId="0" xfId="0" applyFont="1" applyAlignment="1" applyProtection="1">
      <alignment horizontal="center"/>
      <protection locked="0"/>
    </xf>
    <xf numFmtId="2" fontId="0" fillId="0" borderId="0" xfId="0" applyAlignment="1" applyProtection="1">
      <alignment horizontal="center"/>
      <protection locked="0"/>
    </xf>
    <xf numFmtId="2" fontId="4" fillId="0" borderId="0" xfId="0" applyFont="1" applyAlignment="1" applyProtection="1">
      <alignment horizontal="center"/>
      <protection locked="0"/>
    </xf>
    <xf numFmtId="2" fontId="1" fillId="0" borderId="0" xfId="0" applyFont="1" applyAlignment="1" applyProtection="1">
      <alignment horizontal="center"/>
      <protection locked="0"/>
    </xf>
    <xf numFmtId="2" fontId="4" fillId="0" borderId="0" xfId="0" applyFont="1" applyAlignment="1" applyProtection="1">
      <alignment/>
      <protection locked="0"/>
    </xf>
    <xf numFmtId="2" fontId="3" fillId="0" borderId="0" xfId="0" applyFont="1" applyAlignment="1" applyProtection="1">
      <alignment/>
      <protection locked="0"/>
    </xf>
    <xf numFmtId="2" fontId="3" fillId="0" borderId="0" xfId="0" applyFont="1" applyAlignment="1" applyProtection="1">
      <alignment horizontal="right"/>
      <protection locked="0"/>
    </xf>
    <xf numFmtId="165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2" fontId="0" fillId="0" borderId="0" xfId="0" applyFont="1" applyAlignment="1" applyProtection="1">
      <alignment/>
      <protection locked="0"/>
    </xf>
    <xf numFmtId="2" fontId="1" fillId="0" borderId="0" xfId="0" applyFont="1" applyAlignment="1" applyProtection="1">
      <alignment/>
      <protection locked="0"/>
    </xf>
    <xf numFmtId="2" fontId="0" fillId="0" borderId="0" xfId="0" applyAlignment="1" applyProtection="1">
      <alignment horizontal="left"/>
      <protection locked="0"/>
    </xf>
    <xf numFmtId="166" fontId="0" fillId="0" borderId="0" xfId="0" applyNumberFormat="1" applyAlignment="1" applyProtection="1">
      <alignment horizontal="left"/>
      <protection locked="0"/>
    </xf>
    <xf numFmtId="166" fontId="5" fillId="0" borderId="0" xfId="0" applyNumberFormat="1" applyFont="1" applyAlignment="1" applyProtection="1">
      <alignment/>
      <protection locked="0"/>
    </xf>
    <xf numFmtId="2" fontId="5" fillId="0" borderId="0" xfId="0" applyFont="1" applyAlignment="1" applyProtection="1">
      <alignment/>
      <protection locked="0"/>
    </xf>
    <xf numFmtId="2" fontId="0" fillId="0" borderId="1" xfId="0" applyBorder="1" applyAlignment="1" applyProtection="1">
      <alignment/>
      <protection locked="0"/>
    </xf>
    <xf numFmtId="2" fontId="6" fillId="0" borderId="0" xfId="0" applyFont="1" applyAlignment="1">
      <alignment/>
    </xf>
    <xf numFmtId="0" fontId="0" fillId="0" borderId="2" xfId="0" applyNumberFormat="1" applyFont="1" applyBorder="1" applyAlignment="1" applyProtection="1">
      <alignment horizontal="left"/>
      <protection locked="0"/>
    </xf>
    <xf numFmtId="165" fontId="9" fillId="0" borderId="0" xfId="0" applyNumberFormat="1" applyFont="1" applyAlignment="1">
      <alignment/>
    </xf>
    <xf numFmtId="2" fontId="0" fillId="0" borderId="0" xfId="0" applyAlignment="1" quotePrefix="1">
      <alignment/>
    </xf>
    <xf numFmtId="2" fontId="7" fillId="0" borderId="0" xfId="0" applyFon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65" fontId="0" fillId="2" borderId="0" xfId="0" applyNumberFormat="1" applyFont="1" applyFill="1" applyAlignment="1">
      <alignment/>
    </xf>
    <xf numFmtId="2" fontId="7" fillId="0" borderId="0" xfId="0" applyFont="1" applyBorder="1" applyAlignment="1">
      <alignment horizontal="right"/>
    </xf>
    <xf numFmtId="2" fontId="0" fillId="0" borderId="0" xfId="0" applyBorder="1" applyAlignment="1">
      <alignment/>
    </xf>
    <xf numFmtId="165" fontId="0" fillId="0" borderId="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2" fontId="0" fillId="0" borderId="0" xfId="0" applyBorder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165" fontId="0" fillId="0" borderId="0" xfId="0" applyNumberFormat="1" applyBorder="1" applyAlignment="1">
      <alignment/>
    </xf>
    <xf numFmtId="165" fontId="9" fillId="0" borderId="0" xfId="0" applyNumberFormat="1" applyFont="1" applyBorder="1" applyAlignment="1">
      <alignment/>
    </xf>
    <xf numFmtId="165" fontId="10" fillId="0" borderId="0" xfId="0" applyNumberFormat="1" applyFont="1" applyFill="1" applyBorder="1" applyAlignment="1">
      <alignment/>
    </xf>
    <xf numFmtId="2" fontId="8" fillId="0" borderId="0" xfId="0" applyFont="1" applyBorder="1" applyAlignment="1" applyProtection="1">
      <alignment horizontal="right"/>
      <protection locked="0"/>
    </xf>
    <xf numFmtId="2" fontId="3" fillId="0" borderId="0" xfId="0" applyFont="1" applyBorder="1" applyAlignment="1" applyProtection="1">
      <alignment/>
      <protection locked="0"/>
    </xf>
    <xf numFmtId="2" fontId="0" fillId="0" borderId="0" xfId="0" applyFont="1" applyBorder="1" applyAlignment="1">
      <alignment/>
    </xf>
    <xf numFmtId="2" fontId="9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" fontId="5" fillId="0" borderId="0" xfId="0" applyFont="1" applyAlignment="1">
      <alignment/>
    </xf>
    <xf numFmtId="2" fontId="9" fillId="0" borderId="0" xfId="0" applyFont="1" applyAlignment="1">
      <alignment horizontal="center"/>
    </xf>
    <xf numFmtId="2" fontId="11" fillId="0" borderId="0" xfId="0" applyFont="1" applyAlignment="1" applyProtection="1">
      <alignment/>
      <protection locked="0"/>
    </xf>
    <xf numFmtId="2" fontId="12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25">
      <selection activeCell="E47" sqref="E47"/>
    </sheetView>
  </sheetViews>
  <sheetFormatPr defaultColWidth="9.140625" defaultRowHeight="12.75"/>
  <cols>
    <col min="1" max="1" width="13.7109375" style="0" customWidth="1"/>
    <col min="2" max="2" width="58.421875" style="0" customWidth="1"/>
    <col min="3" max="3" width="13.28125" style="0" customWidth="1"/>
    <col min="4" max="4" width="6.7109375" style="0" customWidth="1"/>
    <col min="5" max="5" width="14.140625" style="0" customWidth="1"/>
  </cols>
  <sheetData>
    <row r="1" ht="15.75">
      <c r="B1" s="46" t="s">
        <v>63</v>
      </c>
    </row>
    <row r="3" spans="1:4" ht="18">
      <c r="A3" s="2"/>
      <c r="B3" s="3" t="s">
        <v>17</v>
      </c>
      <c r="C3" s="2"/>
      <c r="D3" s="2"/>
    </row>
    <row r="4" spans="1:4" ht="12.75">
      <c r="A4" s="2"/>
      <c r="B4" s="2"/>
      <c r="C4" s="2"/>
      <c r="D4" s="2"/>
    </row>
    <row r="5" spans="1:4" ht="15.75">
      <c r="A5" s="4"/>
      <c r="B5" s="5" t="s">
        <v>21</v>
      </c>
      <c r="C5" s="4"/>
      <c r="D5" s="2"/>
    </row>
    <row r="6" spans="1:4" ht="12.75">
      <c r="A6" s="2"/>
      <c r="B6" s="6" t="s">
        <v>14</v>
      </c>
      <c r="C6" s="2"/>
      <c r="D6" s="2"/>
    </row>
    <row r="7" spans="1:4" ht="12.75">
      <c r="A7" s="2"/>
      <c r="B7" s="2"/>
      <c r="C7" s="2"/>
      <c r="D7" s="2"/>
    </row>
    <row r="8" spans="1:4" ht="15.75">
      <c r="A8" s="7" t="s">
        <v>0</v>
      </c>
      <c r="B8" s="23" t="s">
        <v>14</v>
      </c>
      <c r="C8" s="2"/>
      <c r="D8" s="2"/>
    </row>
    <row r="9" spans="1:4" ht="15.75">
      <c r="A9" s="7" t="s">
        <v>1</v>
      </c>
      <c r="B9" s="23" t="s">
        <v>14</v>
      </c>
      <c r="C9" s="2"/>
      <c r="D9" s="2"/>
    </row>
    <row r="10" spans="1:4" ht="15.75">
      <c r="A10" s="7" t="s">
        <v>2</v>
      </c>
      <c r="B10" s="23" t="s">
        <v>14</v>
      </c>
      <c r="C10" s="2"/>
      <c r="D10" s="2"/>
    </row>
    <row r="11" spans="1:4" ht="15.75">
      <c r="A11" s="7" t="s">
        <v>20</v>
      </c>
      <c r="B11" s="23" t="s">
        <v>14</v>
      </c>
      <c r="C11" s="2"/>
      <c r="D11" s="2"/>
    </row>
    <row r="12" spans="1:4" ht="12.75">
      <c r="A12" s="2"/>
      <c r="B12" s="44" t="s">
        <v>14</v>
      </c>
      <c r="C12" s="2"/>
      <c r="D12" s="2"/>
    </row>
    <row r="13" spans="1:4" ht="12.75">
      <c r="A13" s="2"/>
      <c r="B13" s="44" t="s">
        <v>14</v>
      </c>
      <c r="C13" s="2"/>
      <c r="D13" s="2"/>
    </row>
    <row r="14" spans="1:4" ht="12.75">
      <c r="A14" s="2"/>
      <c r="B14" s="44" t="s">
        <v>14</v>
      </c>
      <c r="C14" s="2"/>
      <c r="D14" s="2"/>
    </row>
    <row r="15" spans="1:5" ht="14.25" customHeight="1">
      <c r="A15" s="2"/>
      <c r="B15" s="2"/>
      <c r="C15" s="26"/>
      <c r="D15" s="40"/>
      <c r="E15" s="29"/>
    </row>
    <row r="16" spans="1:5" ht="12.75">
      <c r="A16" s="8" t="s">
        <v>8</v>
      </c>
      <c r="B16" s="8" t="s">
        <v>3</v>
      </c>
      <c r="C16" s="9" t="s">
        <v>4</v>
      </c>
      <c r="D16" s="41" t="s">
        <v>9</v>
      </c>
      <c r="E16" s="30"/>
    </row>
    <row r="17" spans="1:5" ht="12.75">
      <c r="A17" s="2" t="s">
        <v>40</v>
      </c>
      <c r="B17" s="2" t="s">
        <v>39</v>
      </c>
      <c r="C17" s="10">
        <v>27</v>
      </c>
      <c r="D17" s="35" t="s">
        <v>11</v>
      </c>
      <c r="E17" s="31"/>
    </row>
    <row r="18" spans="1:5" ht="12.75">
      <c r="A18" s="2" t="s">
        <v>14</v>
      </c>
      <c r="B18" s="2" t="s">
        <v>47</v>
      </c>
      <c r="C18" s="11"/>
      <c r="D18" s="35" t="s">
        <v>14</v>
      </c>
      <c r="E18" s="32"/>
    </row>
    <row r="19" spans="1:5" ht="12.75">
      <c r="A19" s="2" t="s">
        <v>5</v>
      </c>
      <c r="B19" s="2" t="s">
        <v>53</v>
      </c>
      <c r="C19" s="12">
        <v>40</v>
      </c>
      <c r="D19" s="35" t="s">
        <v>11</v>
      </c>
      <c r="E19" s="33"/>
    </row>
    <row r="20" spans="1:5" ht="12.75">
      <c r="A20" s="2" t="s">
        <v>19</v>
      </c>
      <c r="B20" s="2" t="s">
        <v>54</v>
      </c>
      <c r="C20" s="10">
        <v>12</v>
      </c>
      <c r="D20" s="35" t="s">
        <v>11</v>
      </c>
      <c r="E20" s="31"/>
    </row>
    <row r="21" spans="1:5" ht="12.75">
      <c r="A21" s="2" t="s">
        <v>22</v>
      </c>
      <c r="B21" s="13" t="s">
        <v>52</v>
      </c>
      <c r="C21" s="10">
        <v>8</v>
      </c>
      <c r="D21" s="35" t="s">
        <v>11</v>
      </c>
      <c r="E21" s="31"/>
    </row>
    <row r="22" spans="1:5" ht="12.75">
      <c r="A22" s="2" t="s">
        <v>18</v>
      </c>
      <c r="B22" s="2" t="s">
        <v>23</v>
      </c>
      <c r="C22" s="10">
        <v>120</v>
      </c>
      <c r="D22" s="35" t="s">
        <v>11</v>
      </c>
      <c r="E22" s="31"/>
    </row>
    <row r="23" spans="1:5" ht="12.75">
      <c r="A23" s="2" t="s">
        <v>24</v>
      </c>
      <c r="B23" s="2" t="s">
        <v>25</v>
      </c>
      <c r="C23" s="12">
        <v>1</v>
      </c>
      <c r="D23" s="35" t="s">
        <v>11</v>
      </c>
      <c r="E23" s="33"/>
    </row>
    <row r="24" spans="1:5" ht="12.75">
      <c r="A24" s="47" t="s">
        <v>6</v>
      </c>
      <c r="B24" s="2" t="s">
        <v>46</v>
      </c>
      <c r="C24" s="13"/>
      <c r="D24" s="35" t="s">
        <v>14</v>
      </c>
      <c r="E24" s="34"/>
    </row>
    <row r="25" spans="1:5" ht="12.75">
      <c r="A25" s="2" t="s">
        <v>27</v>
      </c>
      <c r="B25" s="2" t="s">
        <v>48</v>
      </c>
      <c r="C25" s="10">
        <v>100</v>
      </c>
      <c r="D25" s="35" t="s">
        <v>30</v>
      </c>
      <c r="E25" s="31"/>
    </row>
    <row r="26" spans="1:5" ht="12.75">
      <c r="A26" s="2" t="s">
        <v>45</v>
      </c>
      <c r="B26" s="2" t="s">
        <v>49</v>
      </c>
      <c r="C26" s="12">
        <v>200</v>
      </c>
      <c r="D26" s="35" t="s">
        <v>31</v>
      </c>
      <c r="E26" s="33"/>
    </row>
    <row r="27" spans="1:5" ht="12.75">
      <c r="A27" s="2" t="s">
        <v>7</v>
      </c>
      <c r="B27" s="2" t="s">
        <v>10</v>
      </c>
      <c r="C27" s="12">
        <v>1</v>
      </c>
      <c r="D27" s="35"/>
      <c r="E27" s="33"/>
    </row>
    <row r="28" spans="1:5" ht="12.75">
      <c r="A28" s="2"/>
      <c r="B28" s="2"/>
      <c r="C28" s="2"/>
      <c r="D28" s="35"/>
      <c r="E28" s="35"/>
    </row>
    <row r="29" spans="1:5" ht="12.75">
      <c r="A29" s="8" t="s">
        <v>26</v>
      </c>
      <c r="B29" s="2"/>
      <c r="C29" s="2"/>
      <c r="D29" s="35"/>
      <c r="E29" s="35"/>
    </row>
    <row r="30" spans="1:5" ht="12.75">
      <c r="A30" s="2" t="s">
        <v>28</v>
      </c>
      <c r="B30" s="2" t="s">
        <v>50</v>
      </c>
      <c r="C30" s="2">
        <v>6.44</v>
      </c>
      <c r="D30" s="35" t="s">
        <v>32</v>
      </c>
      <c r="E30" s="35"/>
    </row>
    <row r="31" spans="1:5" ht="12.75">
      <c r="A31" s="2" t="s">
        <v>29</v>
      </c>
      <c r="B31" s="2" t="s">
        <v>51</v>
      </c>
      <c r="C31" s="14">
        <v>1000000</v>
      </c>
      <c r="D31" s="35"/>
      <c r="E31" s="36"/>
    </row>
    <row r="32" spans="1:5" ht="12.75">
      <c r="A32" s="2"/>
      <c r="B32" s="2"/>
      <c r="C32" s="14"/>
      <c r="D32" s="35"/>
      <c r="E32" s="36"/>
    </row>
    <row r="33" spans="1:5" ht="12.75">
      <c r="A33" s="8" t="s">
        <v>12</v>
      </c>
      <c r="B33" s="2"/>
      <c r="C33" s="2"/>
      <c r="D33" s="35"/>
      <c r="E33" s="35"/>
    </row>
    <row r="34" spans="1:5" ht="12.75">
      <c r="A34" s="15" t="s">
        <v>41</v>
      </c>
      <c r="B34" s="2" t="s">
        <v>42</v>
      </c>
      <c r="C34">
        <f>(C27)*(C30)</f>
        <v>6.44</v>
      </c>
      <c r="D34" s="30" t="s">
        <v>32</v>
      </c>
      <c r="E34" s="30"/>
    </row>
    <row r="35" spans="1:5" ht="12.75">
      <c r="A35" s="2" t="s">
        <v>33</v>
      </c>
      <c r="B35" s="2" t="s">
        <v>44</v>
      </c>
      <c r="C35" s="1">
        <f>(C19)*(C20)*(C21)*(C25)</f>
        <v>384000</v>
      </c>
      <c r="D35" s="30" t="s">
        <v>34</v>
      </c>
      <c r="E35" s="37"/>
    </row>
    <row r="36" spans="1:6" ht="15.75">
      <c r="A36" s="2" t="s">
        <v>35</v>
      </c>
      <c r="B36" s="15" t="s">
        <v>55</v>
      </c>
      <c r="C36" s="27">
        <f>((C17)*(C22)+(0.0875)*(C22)*(C22))*(C23)*(C25)</f>
        <v>450000</v>
      </c>
      <c r="D36" s="42" t="s">
        <v>34</v>
      </c>
      <c r="E36" s="38"/>
      <c r="F36" s="25"/>
    </row>
    <row r="37" spans="1:5" ht="15.75">
      <c r="A37" s="2"/>
      <c r="B37" s="15" t="s">
        <v>57</v>
      </c>
      <c r="C37" s="24"/>
      <c r="D37" s="43"/>
      <c r="E37" s="38"/>
    </row>
    <row r="38" spans="1:5" ht="12.75">
      <c r="A38" s="2" t="s">
        <v>36</v>
      </c>
      <c r="B38" s="2" t="s">
        <v>56</v>
      </c>
      <c r="C38" s="1">
        <f>((C35)+(C36))*((C26)/(C31))</f>
        <v>166.8</v>
      </c>
      <c r="D38" s="30" t="s">
        <v>34</v>
      </c>
      <c r="E38" s="37"/>
    </row>
    <row r="39" spans="1:5" ht="12.75">
      <c r="A39" s="2" t="s">
        <v>14</v>
      </c>
      <c r="B39" s="2"/>
      <c r="C39" t="s">
        <v>14</v>
      </c>
      <c r="D39" s="30" t="s">
        <v>14</v>
      </c>
      <c r="E39" s="30"/>
    </row>
    <row r="40" spans="1:5" ht="12.75">
      <c r="A40" s="8" t="s">
        <v>13</v>
      </c>
      <c r="B40" s="2"/>
      <c r="D40" s="30"/>
      <c r="E40" s="30"/>
    </row>
    <row r="41" spans="1:5" ht="15">
      <c r="A41" s="16" t="s">
        <v>37</v>
      </c>
      <c r="B41" s="16" t="s">
        <v>43</v>
      </c>
      <c r="C41" s="28">
        <f>(C38)/(C34)</f>
        <v>25.900621118012424</v>
      </c>
      <c r="D41" s="42" t="s">
        <v>38</v>
      </c>
      <c r="E41" s="39"/>
    </row>
    <row r="42" spans="1:5" ht="13.5" thickBot="1">
      <c r="A42" s="21"/>
      <c r="B42" s="21"/>
      <c r="C42" s="21" t="s">
        <v>14</v>
      </c>
      <c r="D42" s="21" t="s">
        <v>14</v>
      </c>
      <c r="E42" s="30"/>
    </row>
    <row r="43" spans="1:4" ht="12.75">
      <c r="A43" s="2"/>
      <c r="B43" s="17"/>
      <c r="C43" s="2"/>
      <c r="D43" s="2"/>
    </row>
    <row r="44" spans="1:4" ht="12.75">
      <c r="A44" s="2" t="s">
        <v>15</v>
      </c>
      <c r="B44" s="18" t="s">
        <v>14</v>
      </c>
      <c r="C44" s="2"/>
      <c r="D44" s="2"/>
    </row>
    <row r="45" spans="1:4" ht="12.75">
      <c r="A45" s="2" t="s">
        <v>16</v>
      </c>
      <c r="B45" s="18">
        <f ca="1">TODAY()</f>
        <v>39492</v>
      </c>
      <c r="C45" s="2"/>
      <c r="D45" s="2"/>
    </row>
    <row r="46" spans="1:4" ht="12.75">
      <c r="A46" s="2"/>
      <c r="B46" s="2"/>
      <c r="C46" s="2"/>
      <c r="D46" s="2"/>
    </row>
    <row r="47" spans="1:4" ht="12.75">
      <c r="A47" s="48" t="s">
        <v>20</v>
      </c>
      <c r="B47" s="19" t="s">
        <v>64</v>
      </c>
      <c r="C47" s="20"/>
      <c r="D47" s="20"/>
    </row>
    <row r="48" spans="1:4" ht="12.75">
      <c r="A48" s="20"/>
      <c r="B48" s="20" t="s">
        <v>65</v>
      </c>
      <c r="C48" s="20"/>
      <c r="D48" s="20"/>
    </row>
    <row r="49" spans="1:4" ht="12.75">
      <c r="A49" s="20"/>
      <c r="B49" s="20" t="s">
        <v>62</v>
      </c>
      <c r="C49" s="20"/>
      <c r="D49" s="20"/>
    </row>
    <row r="50" spans="1:4" ht="12.75">
      <c r="A50" s="20"/>
      <c r="B50" s="20" t="s">
        <v>58</v>
      </c>
      <c r="C50" s="20"/>
      <c r="D50" s="20"/>
    </row>
    <row r="51" spans="1:4" ht="12.75">
      <c r="A51" s="20"/>
      <c r="B51" s="20" t="s">
        <v>59</v>
      </c>
      <c r="C51" s="20"/>
      <c r="D51" s="20"/>
    </row>
    <row r="52" ht="12.75">
      <c r="B52" s="45" t="s">
        <v>60</v>
      </c>
    </row>
    <row r="53" spans="1:3" ht="12.75">
      <c r="A53" s="22" t="s">
        <v>14</v>
      </c>
      <c r="C53" s="22" t="s">
        <v>61</v>
      </c>
    </row>
  </sheetData>
  <printOptions/>
  <pageMargins left="0.75" right="0.75" top="1" bottom="0.5" header="0.5" footer="0.5"/>
  <pageSetup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 Environmental Quality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cb5427</dc:creator>
  <cp:keywords/>
  <dc:description/>
  <cp:lastModifiedBy>Eric Regenburger</cp:lastModifiedBy>
  <cp:lastPrinted>2008-02-14T21:31:05Z</cp:lastPrinted>
  <dcterms:created xsi:type="dcterms:W3CDTF">1998-11-15T18:55:47Z</dcterms:created>
  <dcterms:modified xsi:type="dcterms:W3CDTF">2008-02-14T21:31:47Z</dcterms:modified>
  <cp:category/>
  <cp:version/>
  <cp:contentType/>
  <cp:contentStatus/>
</cp:coreProperties>
</file>