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485" yWindow="45" windowWidth="11085" windowHeight="10275"/>
  </bookViews>
  <sheets>
    <sheet name="Table P1" sheetId="1" r:id="rId1"/>
    <sheet name="Table P2" sheetId="2" r:id="rId2"/>
    <sheet name="Table P3" sheetId="3" r:id="rId3"/>
    <sheet name="Table P4" sheetId="4" r:id="rId4"/>
    <sheet name="Table P5" sheetId="5" r:id="rId5"/>
    <sheet name="Table P6" sheetId="6" r:id="rId6"/>
    <sheet name="Table P7" sheetId="7" r:id="rId7"/>
    <sheet name="Table P8" sheetId="8" r:id="rId8"/>
    <sheet name="Table P9" sheetId="9" r:id="rId9"/>
    <sheet name="Table P10" sheetId="10" r:id="rId10"/>
    <sheet name="Table P11" sheetId="11" r:id="rId11"/>
    <sheet name="Table P12" sheetId="12" r:id="rId12"/>
    <sheet name="Table P13" sheetId="13" r:id="rId13"/>
    <sheet name="Table P14" sheetId="14" r:id="rId14"/>
  </sheets>
  <calcPr calcId="145621"/>
</workbook>
</file>

<file path=xl/calcChain.xml><?xml version="1.0" encoding="utf-8"?>
<calcChain xmlns="http://schemas.openxmlformats.org/spreadsheetml/2006/main">
  <c r="M4" i="5" l="1"/>
  <c r="M5" i="5"/>
  <c r="B32" i="13" l="1"/>
  <c r="J6" i="5" l="1"/>
  <c r="J5" i="5"/>
  <c r="J4" i="5"/>
  <c r="J3" i="5"/>
  <c r="H6" i="5"/>
  <c r="H5" i="5"/>
  <c r="F6" i="5"/>
  <c r="F5" i="5"/>
  <c r="F4" i="5"/>
  <c r="D6" i="5"/>
  <c r="D5" i="5"/>
  <c r="D4" i="5"/>
  <c r="D3" i="5"/>
  <c r="B6" i="5"/>
  <c r="B5" i="5"/>
  <c r="B4" i="5"/>
  <c r="B3" i="5"/>
  <c r="J12" i="5"/>
  <c r="J11" i="5"/>
  <c r="J10" i="5"/>
  <c r="J9" i="5"/>
  <c r="I11" i="5"/>
  <c r="H12" i="5"/>
  <c r="G11" i="5"/>
  <c r="G10" i="5"/>
  <c r="F12" i="5"/>
  <c r="C11" i="5"/>
  <c r="C10" i="5"/>
  <c r="E11" i="5"/>
  <c r="E10" i="5"/>
  <c r="E9" i="5"/>
  <c r="D12" i="5"/>
  <c r="B12" i="5"/>
  <c r="C9" i="5" s="1"/>
  <c r="N102" i="12" l="1"/>
  <c r="M102" i="12"/>
  <c r="L102" i="12"/>
  <c r="K102" i="12"/>
  <c r="J102" i="12"/>
  <c r="I102" i="12"/>
  <c r="H102" i="12"/>
  <c r="G102" i="12"/>
  <c r="F102" i="12"/>
  <c r="E102" i="12"/>
  <c r="D102" i="12"/>
  <c r="C102" i="12"/>
  <c r="B102" i="12"/>
  <c r="N77" i="12"/>
  <c r="M77" i="12"/>
  <c r="L77" i="12"/>
  <c r="K77" i="12"/>
  <c r="J77" i="12"/>
  <c r="I77" i="12"/>
  <c r="H77" i="12"/>
  <c r="G77" i="12"/>
  <c r="F77" i="12"/>
  <c r="E77" i="12"/>
  <c r="D77" i="12"/>
  <c r="C77" i="12"/>
  <c r="B77" i="12"/>
  <c r="N53" i="12"/>
  <c r="C53" i="12"/>
  <c r="D53" i="12"/>
  <c r="E53" i="12"/>
  <c r="F53" i="12"/>
  <c r="G53" i="12"/>
  <c r="H53" i="12"/>
  <c r="I53" i="12"/>
  <c r="J53" i="12"/>
  <c r="K53" i="12"/>
  <c r="L53" i="12"/>
  <c r="M53" i="12"/>
  <c r="B53" i="12"/>
  <c r="N24" i="12"/>
  <c r="C24" i="12"/>
  <c r="D24" i="12"/>
  <c r="E24" i="12"/>
  <c r="F24" i="12"/>
  <c r="G24" i="12"/>
  <c r="H24" i="12"/>
  <c r="I24" i="12"/>
  <c r="J24" i="12"/>
  <c r="K24" i="12"/>
  <c r="L24" i="12"/>
  <c r="M24" i="12"/>
  <c r="B24" i="12"/>
  <c r="H60" i="2"/>
  <c r="H59" i="2"/>
  <c r="H58" i="2"/>
  <c r="H57" i="2"/>
  <c r="M33" i="13" l="1"/>
  <c r="L33" i="13"/>
  <c r="K33" i="13"/>
  <c r="J33" i="13"/>
  <c r="I33" i="13"/>
  <c r="H33" i="13"/>
  <c r="G33" i="13"/>
  <c r="F33" i="13"/>
  <c r="E33" i="13"/>
  <c r="D33" i="13"/>
  <c r="C33" i="13"/>
  <c r="B33" i="13"/>
  <c r="M32" i="13"/>
  <c r="L32" i="13"/>
  <c r="K32" i="13"/>
  <c r="J32" i="13"/>
  <c r="I32" i="13"/>
  <c r="H32" i="13"/>
  <c r="G32" i="13"/>
  <c r="F32" i="13"/>
  <c r="E32" i="13"/>
  <c r="D32" i="13"/>
  <c r="C32" i="13"/>
  <c r="J17" i="5" l="1"/>
  <c r="J16" i="5"/>
  <c r="J15" i="5"/>
  <c r="J18" i="5" s="1"/>
  <c r="F18" i="5"/>
  <c r="C15" i="5"/>
  <c r="E16" i="5"/>
  <c r="H18" i="5"/>
  <c r="G16" i="5"/>
  <c r="D18" i="5"/>
  <c r="E17" i="5" s="1"/>
  <c r="B18" i="5"/>
  <c r="K11" i="5" l="1"/>
  <c r="K9" i="5"/>
  <c r="K10" i="5"/>
  <c r="C16" i="5"/>
  <c r="E15" i="5"/>
  <c r="C17" i="5"/>
  <c r="I17" i="5"/>
  <c r="G17" i="5"/>
  <c r="K17" i="5"/>
  <c r="K15" i="5" l="1"/>
  <c r="K16" i="5"/>
  <c r="J23" i="5"/>
  <c r="J24" i="5" s="1"/>
  <c r="K23" i="5" s="1"/>
  <c r="J22" i="5"/>
  <c r="J21" i="5"/>
  <c r="H24" i="5"/>
  <c r="I23" i="5" s="1"/>
  <c r="F24" i="5"/>
  <c r="G23" i="5" s="1"/>
  <c r="D24" i="5"/>
  <c r="E23" i="5" s="1"/>
  <c r="B24" i="5"/>
  <c r="C22" i="5" s="1"/>
  <c r="C23" i="5" l="1"/>
  <c r="G22" i="5"/>
  <c r="C21" i="5"/>
  <c r="K21" i="5"/>
  <c r="K22" i="5"/>
  <c r="E21" i="5"/>
  <c r="E22" i="5"/>
  <c r="B30" i="5" l="1"/>
  <c r="C3" i="5" s="1"/>
  <c r="J27" i="5"/>
  <c r="H30" i="5"/>
  <c r="I6" i="5" s="1"/>
  <c r="F30" i="5"/>
  <c r="G5" i="5" s="1"/>
  <c r="D30" i="5"/>
  <c r="J29" i="5"/>
  <c r="J28" i="5"/>
  <c r="E27" i="5" l="1"/>
  <c r="E3" i="5"/>
  <c r="E28" i="5"/>
  <c r="C29" i="5"/>
  <c r="G29" i="5"/>
  <c r="E29" i="5"/>
  <c r="C28" i="5"/>
  <c r="G28" i="5"/>
  <c r="C27" i="5"/>
  <c r="J30" i="5"/>
  <c r="K27" i="5" l="1"/>
  <c r="K29" i="5"/>
  <c r="K28" i="5"/>
  <c r="D36" i="5" l="1"/>
  <c r="F36" i="5"/>
  <c r="H36" i="5"/>
  <c r="J35" i="5"/>
  <c r="J34" i="5"/>
  <c r="J33" i="5"/>
  <c r="B36" i="5"/>
  <c r="E35" i="5" l="1"/>
  <c r="E33" i="5"/>
  <c r="C34" i="5"/>
  <c r="J36" i="5"/>
  <c r="G35" i="5"/>
  <c r="C35" i="5"/>
  <c r="E34" i="5"/>
  <c r="C33" i="5"/>
  <c r="G34" i="5"/>
  <c r="K34" i="5"/>
  <c r="K33" i="5"/>
  <c r="K35" i="5"/>
  <c r="K6" i="5" l="1"/>
  <c r="K3" i="5"/>
  <c r="K5" i="5"/>
  <c r="K4" i="5"/>
  <c r="H97" i="5"/>
  <c r="I97" i="5" s="1"/>
  <c r="F97" i="5"/>
  <c r="G97" i="5" s="1"/>
  <c r="D97" i="5"/>
  <c r="E97" i="5" s="1"/>
  <c r="B97" i="5"/>
  <c r="C97" i="5" s="1"/>
  <c r="G96" i="5"/>
  <c r="I85" i="5"/>
  <c r="G85" i="5"/>
  <c r="E85" i="5"/>
  <c r="C85" i="5"/>
  <c r="I84" i="5"/>
  <c r="G84" i="5"/>
  <c r="E84" i="5"/>
  <c r="C84" i="5"/>
  <c r="G83" i="5"/>
  <c r="E83" i="5"/>
  <c r="C83" i="5"/>
  <c r="I82" i="5"/>
  <c r="E82" i="5"/>
  <c r="C82" i="5"/>
  <c r="I79" i="5"/>
  <c r="G79" i="5"/>
  <c r="E79" i="5"/>
  <c r="C79" i="5"/>
  <c r="I78" i="5"/>
  <c r="G78" i="5"/>
  <c r="E78" i="5"/>
  <c r="C78" i="5"/>
  <c r="G77" i="5"/>
  <c r="E77" i="5"/>
  <c r="C77" i="5"/>
  <c r="I76" i="5"/>
  <c r="E76" i="5"/>
  <c r="C76" i="5"/>
  <c r="I73" i="5"/>
  <c r="G73" i="5"/>
  <c r="E73" i="5"/>
  <c r="C73" i="5"/>
  <c r="I72" i="5"/>
  <c r="G72" i="5"/>
  <c r="E72" i="5"/>
  <c r="C72" i="5"/>
  <c r="G71" i="5"/>
  <c r="E71" i="5"/>
  <c r="C71" i="5"/>
  <c r="I70" i="5"/>
  <c r="E70" i="5"/>
  <c r="C70" i="5"/>
  <c r="I67" i="5"/>
  <c r="G67" i="5"/>
  <c r="E67" i="5"/>
  <c r="C67" i="5"/>
  <c r="I66" i="5"/>
  <c r="G66" i="5"/>
  <c r="E66" i="5"/>
  <c r="C66" i="5"/>
  <c r="G65" i="5"/>
  <c r="E65" i="5"/>
  <c r="C65" i="5"/>
  <c r="E64" i="5"/>
  <c r="C64" i="5"/>
  <c r="G6" i="5"/>
  <c r="E6" i="5"/>
  <c r="C6" i="5"/>
  <c r="I5" i="5"/>
  <c r="E5" i="5"/>
  <c r="C5" i="5"/>
  <c r="G4" i="5"/>
  <c r="E4" i="5"/>
  <c r="C4" i="5"/>
  <c r="I94" i="5" l="1"/>
  <c r="E95" i="5"/>
  <c r="C96" i="5"/>
  <c r="E94" i="5"/>
  <c r="B91" i="5"/>
  <c r="C90" i="5" s="1"/>
  <c r="H91" i="5"/>
  <c r="I91" i="5" s="1"/>
  <c r="D91" i="5"/>
  <c r="E90" i="5" s="1"/>
  <c r="F91" i="5"/>
  <c r="G91" i="5" s="1"/>
  <c r="E91" i="5"/>
  <c r="C94" i="5"/>
  <c r="G94" i="5"/>
  <c r="C95" i="5"/>
  <c r="G95" i="5"/>
  <c r="E96" i="5"/>
  <c r="I96" i="5"/>
  <c r="G90" i="5" l="1"/>
  <c r="C89" i="5"/>
  <c r="C91" i="5"/>
  <c r="I90" i="5"/>
  <c r="I88" i="5"/>
  <c r="C88" i="5"/>
  <c r="E89" i="5"/>
  <c r="E88" i="5"/>
  <c r="G89" i="5"/>
</calcChain>
</file>

<file path=xl/sharedStrings.xml><?xml version="1.0" encoding="utf-8"?>
<sst xmlns="http://schemas.openxmlformats.org/spreadsheetml/2006/main" count="680" uniqueCount="254">
  <si>
    <t>Average Daily Production per Well (barrels)</t>
  </si>
  <si>
    <t>Oil Production by Region (barrels)</t>
  </si>
  <si>
    <t>Year</t>
  </si>
  <si>
    <t>North</t>
  </si>
  <si>
    <t>Central</t>
  </si>
  <si>
    <t>South
Central</t>
  </si>
  <si>
    <t>Northeastern</t>
  </si>
  <si>
    <t>Southeastern</t>
  </si>
  <si>
    <t>STATE
AVERAGE</t>
  </si>
  <si>
    <t>TOTAL</t>
  </si>
  <si>
    <r>
      <t xml:space="preserve">NOTE: </t>
    </r>
    <r>
      <rPr>
        <sz val="9"/>
        <rFont val="Arial"/>
        <family val="2"/>
      </rPr>
      <t>DNRC</t>
    </r>
    <r>
      <rPr>
        <b/>
        <sz val="9"/>
        <rFont val="Arial"/>
        <family val="2"/>
      </rPr>
      <t xml:space="preserve"> </t>
    </r>
    <r>
      <rPr>
        <i/>
        <sz val="9"/>
        <rFont val="Arial"/>
        <family val="2"/>
      </rPr>
      <t>Annual Review</t>
    </r>
    <r>
      <rPr>
        <sz val="9"/>
        <rFont val="Arial"/>
        <family val="2"/>
      </rPr>
      <t xml:space="preserve"> provide data for the current year and the four previous years. Starting with 1996 data, DNRC does a rolling update and correction of previous year data each annual report.  Thus, the final official data for 2007 were published in the 2011 report.  From 2008 forward, the data in this table are from the most recent update of a year's data; prior data are final.  Corrections have caused final total annual production data to increase over the initial report by less than 0.5 percent, often by much less, with most of the changes, if any, occurring in the year or two after the initial report. These revisions have had little or no impact on average daily production figures.</t>
    </r>
  </si>
  <si>
    <r>
      <t>DNRC Statistics</t>
    </r>
    <r>
      <rPr>
        <sz val="9"/>
        <rFont val="Arial"/>
        <family val="2"/>
      </rPr>
      <t/>
    </r>
  </si>
  <si>
    <t>Crude Oil
Production
(Mbbls)</t>
  </si>
  <si>
    <t>Average
Wellhead
Price
($/bbl)</t>
  </si>
  <si>
    <t>Gross Value
of
Production
(million $)</t>
  </si>
  <si>
    <t>DoR Statistics</t>
  </si>
  <si>
    <r>
      <t>1992</t>
    </r>
    <r>
      <rPr>
        <vertAlign val="superscript"/>
        <sz val="10"/>
        <rFont val="Arial"/>
        <family val="2"/>
      </rPr>
      <t>2</t>
    </r>
  </si>
  <si>
    <r>
      <t>Fiscal Year</t>
    </r>
    <r>
      <rPr>
        <b/>
        <vertAlign val="superscript"/>
        <sz val="10"/>
        <rFont val="Arial"/>
        <family val="2"/>
      </rPr>
      <t>3</t>
    </r>
  </si>
  <si>
    <r>
      <t>1993</t>
    </r>
    <r>
      <rPr>
        <vertAlign val="superscript"/>
        <sz val="10"/>
        <rFont val="Arial"/>
        <family val="2"/>
      </rPr>
      <t>2</t>
    </r>
  </si>
  <si>
    <r>
      <t>1994</t>
    </r>
    <r>
      <rPr>
        <vertAlign val="superscript"/>
        <sz val="10"/>
        <rFont val="Arial"/>
        <family val="2"/>
      </rPr>
      <t>2</t>
    </r>
  </si>
  <si>
    <t>FY1995</t>
  </si>
  <si>
    <r>
      <t>1995</t>
    </r>
    <r>
      <rPr>
        <vertAlign val="superscript"/>
        <sz val="10"/>
        <rFont val="Arial"/>
        <family val="2"/>
      </rPr>
      <t>2</t>
    </r>
  </si>
  <si>
    <t>FY1996</t>
  </si>
  <si>
    <r>
      <t>1996</t>
    </r>
    <r>
      <rPr>
        <vertAlign val="superscript"/>
        <sz val="10"/>
        <rFont val="Arial"/>
        <family val="2"/>
      </rPr>
      <t>2</t>
    </r>
  </si>
  <si>
    <t>FY1997</t>
  </si>
  <si>
    <r>
      <t>1997</t>
    </r>
    <r>
      <rPr>
        <vertAlign val="superscript"/>
        <sz val="10"/>
        <rFont val="Arial"/>
        <family val="2"/>
      </rPr>
      <t>2</t>
    </r>
  </si>
  <si>
    <t>FY1998</t>
  </si>
  <si>
    <t>FY1999</t>
  </si>
  <si>
    <t>FY2000</t>
  </si>
  <si>
    <t>FY2001</t>
  </si>
  <si>
    <t>FY2002</t>
  </si>
  <si>
    <t>FY2003</t>
  </si>
  <si>
    <t>FY2004</t>
  </si>
  <si>
    <t>FY2005</t>
  </si>
  <si>
    <t>FY2006</t>
  </si>
  <si>
    <t>FY2007</t>
  </si>
  <si>
    <t>FY2008</t>
  </si>
  <si>
    <t>FY2009</t>
  </si>
  <si>
    <t>FY2010</t>
  </si>
  <si>
    <t>FY2011</t>
  </si>
  <si>
    <t>FY2012</t>
  </si>
  <si>
    <t>Average wellhead prices were computed by dividing the gross value of production by the number of barrels extracted.</t>
  </si>
  <si>
    <t>Due to a legal opinion on the confidentiality of tax records, the Montana Department of Revenue stopped providing data DNRC used to calculate the average price and valuation for individual fields.  The DNRC data published for these years were summaries prepared by DoR.  Some oil production is exempt from state taxation and is not included in DoR's production figures. Wells are classified for tax purposes as either oil or gas wells; only oil from wells classified as oil wells is included in DoR figures.  After 1997, DNRC stopped publishing this data table.</t>
  </si>
  <si>
    <t>State fiscal years start July 1. They are numbered according to the calendar year in which they end. Thus, FY2001 began July 1, 2000 and ended June 30, 2001. Information from earlier years could not be retrieved from DoR's computer system.</t>
  </si>
  <si>
    <t>Number of Producing Oil Wells</t>
  </si>
  <si>
    <t>Number of Wells Completed</t>
  </si>
  <si>
    <t>Development</t>
  </si>
  <si>
    <t>Exploratory</t>
  </si>
  <si>
    <t xml:space="preserve"> South</t>
  </si>
  <si>
    <t>North-</t>
  </si>
  <si>
    <t>South-</t>
  </si>
  <si>
    <t>Dry</t>
  </si>
  <si>
    <t>Service</t>
  </si>
  <si>
    <t>Sub-</t>
  </si>
  <si>
    <t>eastern</t>
  </si>
  <si>
    <t>Oil</t>
  </si>
  <si>
    <t>Gas</t>
  </si>
  <si>
    <t>Holes</t>
  </si>
  <si>
    <t>Wells</t>
  </si>
  <si>
    <t>Total</t>
  </si>
  <si>
    <r>
      <t>T.A.</t>
    </r>
    <r>
      <rPr>
        <b/>
        <vertAlign val="superscript"/>
        <sz val="10"/>
        <rFont val="Arial"/>
        <family val="2"/>
      </rPr>
      <t>1</t>
    </r>
  </si>
  <si>
    <r>
      <t>CBM</t>
    </r>
    <r>
      <rPr>
        <b/>
        <vertAlign val="superscript"/>
        <sz val="10"/>
        <rFont val="Arial"/>
        <family val="2"/>
      </rPr>
      <t>2</t>
    </r>
  </si>
  <si>
    <t>Storage</t>
  </si>
  <si>
    <r>
      <t>EOR</t>
    </r>
    <r>
      <rPr>
        <b/>
        <vertAlign val="superscript"/>
        <sz val="10"/>
        <rFont val="Arial"/>
        <family val="2"/>
      </rPr>
      <t>3</t>
    </r>
    <r>
      <rPr>
        <b/>
        <sz val="10"/>
        <rFont val="Arial"/>
        <family val="2"/>
      </rPr>
      <t xml:space="preserve"> Injection</t>
    </r>
  </si>
  <si>
    <t>Disposal</t>
  </si>
  <si>
    <t>Other</t>
  </si>
  <si>
    <r>
      <t>1</t>
    </r>
    <r>
      <rPr>
        <sz val="9"/>
        <rFont val="Arial"/>
        <family val="2"/>
      </rPr>
      <t xml:space="preserve"> T.A. - Temporarily abandoned.</t>
    </r>
  </si>
  <si>
    <r>
      <t>2</t>
    </r>
    <r>
      <rPr>
        <sz val="9"/>
        <rFont val="Arial"/>
        <family val="2"/>
      </rPr>
      <t xml:space="preserve"> CBM - Coal bed methane</t>
    </r>
  </si>
  <si>
    <r>
      <t>3</t>
    </r>
    <r>
      <rPr>
        <sz val="9"/>
        <rFont val="Arial"/>
        <family val="2"/>
      </rPr>
      <t xml:space="preserve"> EOR - Enhanced oil recovery</t>
    </r>
  </si>
  <si>
    <t>MONTANA</t>
  </si>
  <si>
    <t>WYOMING</t>
  </si>
  <si>
    <t>CANADA</t>
  </si>
  <si>
    <t>NORTH DAKOTA</t>
  </si>
  <si>
    <t>Crude Oil</t>
  </si>
  <si>
    <t>Percent</t>
  </si>
  <si>
    <t>of Total</t>
  </si>
  <si>
    <r>
      <t>NOTE:</t>
    </r>
    <r>
      <rPr>
        <sz val="9"/>
        <rFont val="Arial"/>
        <family val="2"/>
      </rPr>
      <t xml:space="preserve"> Some data originally reported by the Montana Oil and Gas Conservation Division have been revised on the basis of further information received from individual refineries. The Oil and Gas Conservation Division data originally understated Canadian inputs and overstated Wyoming inputs to the Continental Oil refinery, at least for the years 1968-75. Canadian inputs to the Big West Oil and Westco refineries were apparently not reported to the Oil and Gas Conservation Division. Revised data are available only for the years 1972-75, but it is likely that Canadian inputs to these two refineries were significant before 1972. </t>
    </r>
  </si>
  <si>
    <t>Cenex</t>
  </si>
  <si>
    <t>Conoco</t>
  </si>
  <si>
    <t>Exxon</t>
  </si>
  <si>
    <t>Montana Refining</t>
  </si>
  <si>
    <t>TOTALS</t>
  </si>
  <si>
    <t>Montana</t>
  </si>
  <si>
    <t>-</t>
  </si>
  <si>
    <t>North Dakota</t>
  </si>
  <si>
    <t>Wyoming</t>
  </si>
  <si>
    <t>Canada</t>
  </si>
  <si>
    <t>Total Received</t>
  </si>
  <si>
    <t>Asphalt &amp;
Road Oil</t>
  </si>
  <si>
    <t>Aviation
Gasoline</t>
  </si>
  <si>
    <t>Distillate
Fuel</t>
  </si>
  <si>
    <t>Jet Fuel</t>
  </si>
  <si>
    <t>Kerosene</t>
  </si>
  <si>
    <t>LPG</t>
  </si>
  <si>
    <t>Lubricants</t>
  </si>
  <si>
    <t>Motor Gasoline</t>
  </si>
  <si>
    <t>Residual
Fuel</t>
  </si>
  <si>
    <r>
      <t>Other</t>
    </r>
    <r>
      <rPr>
        <b/>
        <vertAlign val="superscript"/>
        <sz val="10"/>
        <rFont val="Arial"/>
        <family val="2"/>
      </rPr>
      <t>1</t>
    </r>
  </si>
  <si>
    <t>Fuel Ethanol</t>
  </si>
  <si>
    <t>In Montana "Other Petroleum Products" primarily are still gas used as refinery fuel and petroleum coke used in electrical generation.</t>
  </si>
  <si>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See the "Additional Notes" under each type of energy in Technical Notes (http://www.eia.gov/state/seds/seds-technical-notes-complete.cfm#undefined).</t>
    </r>
  </si>
  <si>
    <t>Distillate</t>
  </si>
  <si>
    <t>Fuel</t>
  </si>
  <si>
    <r>
      <t>LPG</t>
    </r>
    <r>
      <rPr>
        <b/>
        <vertAlign val="superscript"/>
        <sz val="10"/>
        <rFont val="Arial"/>
        <family val="2"/>
      </rPr>
      <t>1</t>
    </r>
  </si>
  <si>
    <t>DOE has numerous caveats on its allocation of liquefied petroleum gas (LPG) consumption to the various sectors.</t>
  </si>
  <si>
    <r>
      <t>NOTE:</t>
    </r>
    <r>
      <rPr>
        <sz val="9"/>
        <rFont val="Arial"/>
        <family val="2"/>
      </rPr>
      <t xml:space="preserve"> This table excludes a small amount of kerosene consumption, which could not be estimated accurately by DOE models.</t>
    </r>
  </si>
  <si>
    <t>Distillate Fuel</t>
  </si>
  <si>
    <r>
      <t>Motor Gasoline</t>
    </r>
    <r>
      <rPr>
        <b/>
        <vertAlign val="superscript"/>
        <sz val="10"/>
        <rFont val="Arial"/>
        <family val="2"/>
      </rPr>
      <t>2</t>
    </r>
  </si>
  <si>
    <t>Residual Fuel</t>
  </si>
  <si>
    <r>
      <t>NOTE:</t>
    </r>
    <r>
      <rPr>
        <sz val="9"/>
        <rFont val="Arial"/>
        <family val="2"/>
      </rPr>
      <t xml:space="preserve"> This table excludes a small amount of kerosene and ethanol consumption, less than 1,000 bbl each in recent years.</t>
    </r>
  </si>
  <si>
    <t>Asphalt and road oil</t>
  </si>
  <si>
    <r>
      <t>Distillate
Fuel</t>
    </r>
    <r>
      <rPr>
        <b/>
        <vertAlign val="superscript"/>
        <sz val="10"/>
        <rFont val="Arial"/>
        <family val="2"/>
      </rPr>
      <t>2</t>
    </r>
  </si>
  <si>
    <r>
      <t>LPG</t>
    </r>
    <r>
      <rPr>
        <b/>
        <vertAlign val="superscript"/>
        <sz val="10"/>
        <rFont val="Arial"/>
        <family val="2"/>
      </rPr>
      <t>3</t>
    </r>
  </si>
  <si>
    <r>
      <t>Motor
Gasoline</t>
    </r>
    <r>
      <rPr>
        <b/>
        <vertAlign val="superscript"/>
        <sz val="10"/>
        <rFont val="Arial"/>
        <family val="2"/>
      </rPr>
      <t>4</t>
    </r>
  </si>
  <si>
    <t>Petroleum coke</t>
  </si>
  <si>
    <r>
      <t>Residual
Fuel</t>
    </r>
    <r>
      <rPr>
        <b/>
        <vertAlign val="superscript"/>
        <sz val="10"/>
        <rFont val="Arial"/>
        <family val="2"/>
      </rPr>
      <t>5</t>
    </r>
  </si>
  <si>
    <t xml:space="preserve">Still gas </t>
  </si>
  <si>
    <t>Delta with 2011 data</t>
  </si>
  <si>
    <t>Does not include use at electric utilities or the small amounts of ethanol used.</t>
  </si>
  <si>
    <t xml:space="preserve">Includes deliveries for industrial use (including industrial space heating and farm use), oil company use, off-highway use, and "other" uses. </t>
  </si>
  <si>
    <t>Includes sales for agricultural use, construction use, and industrial and commercial use.</t>
  </si>
  <si>
    <t>Includes industrial use, oil company use, and "other" uses.</t>
  </si>
  <si>
    <r>
      <t>NOTE:</t>
    </r>
    <r>
      <rPr>
        <sz val="9"/>
        <rFont val="Arial"/>
        <family val="2"/>
      </rPr>
      <t xml:space="preserve"> This table does not include blending components or kerosene, since the consumption has been minimal in recent years.  </t>
    </r>
  </si>
  <si>
    <t xml:space="preserve">   </t>
  </si>
  <si>
    <r>
      <t>Aviation
Gasoline</t>
    </r>
    <r>
      <rPr>
        <b/>
        <vertAlign val="superscript"/>
        <sz val="10"/>
        <rFont val="Arial"/>
        <family val="2"/>
      </rPr>
      <t>1</t>
    </r>
  </si>
  <si>
    <r>
      <t>Jet Fuel</t>
    </r>
    <r>
      <rPr>
        <b/>
        <vertAlign val="superscript"/>
        <sz val="10"/>
        <rFont val="Arial"/>
        <family val="2"/>
      </rPr>
      <t>3</t>
    </r>
  </si>
  <si>
    <r>
      <t>LPG</t>
    </r>
    <r>
      <rPr>
        <b/>
        <vertAlign val="superscript"/>
        <sz val="10"/>
        <rFont val="Arial"/>
        <family val="2"/>
      </rPr>
      <t>4</t>
    </r>
  </si>
  <si>
    <r>
      <t>Motor
Gasoline</t>
    </r>
    <r>
      <rPr>
        <b/>
        <vertAlign val="superscript"/>
        <sz val="10"/>
        <rFont val="Arial"/>
        <family val="2"/>
      </rPr>
      <t>5</t>
    </r>
  </si>
  <si>
    <r>
      <t>Residual
Fuel</t>
    </r>
    <r>
      <rPr>
        <b/>
        <vertAlign val="superscript"/>
        <sz val="10"/>
        <rFont val="Arial"/>
        <family val="2"/>
      </rPr>
      <t>6</t>
    </r>
  </si>
  <si>
    <t>*</t>
  </si>
  <si>
    <t>Less than 0.5.</t>
  </si>
  <si>
    <t>Contains military and non-military use.</t>
  </si>
  <si>
    <t xml:space="preserve">Contains  deliveries for military use, railroad use and on-highway use. </t>
  </si>
  <si>
    <t>Data prior to 1984 only covers non-military use  of kerosene-type jet fuel.</t>
  </si>
  <si>
    <t>This column contains uses of gasoline not included in "Highway Use of Motor Fuel" in Table P11.</t>
  </si>
  <si>
    <t>Contains military use and railroad use.</t>
  </si>
  <si>
    <t>Highway Use of Motor Fuel</t>
  </si>
  <si>
    <t>Nonhighway
Use of
Motor Fuel
(gasoline)</t>
  </si>
  <si>
    <t>Losses Due to
Evaporation,
Handling, etc.</t>
  </si>
  <si>
    <t>TOTAL
Consumption of Motor Fuel</t>
  </si>
  <si>
    <t>Gasoline</t>
  </si>
  <si>
    <t>Diesel</t>
  </si>
  <si>
    <t>Subtotal</t>
  </si>
  <si>
    <r>
      <t>NOTE:</t>
    </r>
    <r>
      <rPr>
        <sz val="9"/>
        <rFont val="Arial"/>
        <family val="2"/>
      </rPr>
      <t xml:space="preserve"> Motor fuel is defined by the US Department of Transportation as all gasoline covered by state motor fuel tax laws plus diesel fuel and LPG used in the propulsion of motor vehicles. (The Montana data do not include any LPG.) Gasohol is included with gasoline. Military use of motor fuel and aviation jet fuel use are excluded from DOT data. Figures for highway use of fuels may be understated because of refunds given on fuel for nonhighway use such as agriculture. Data have been adjusted to make them comparable to data from other states.</t>
    </r>
  </si>
  <si>
    <t>Jan</t>
  </si>
  <si>
    <t>Feb</t>
  </si>
  <si>
    <t>Mar</t>
  </si>
  <si>
    <t>Apr</t>
  </si>
  <si>
    <t>May</t>
  </si>
  <si>
    <t>Jun</t>
  </si>
  <si>
    <t>Jul</t>
  </si>
  <si>
    <t>Aug</t>
  </si>
  <si>
    <t>Sep</t>
  </si>
  <si>
    <t>Oct</t>
  </si>
  <si>
    <t>Nov</t>
  </si>
  <si>
    <t>Dec</t>
  </si>
  <si>
    <r>
      <t>1</t>
    </r>
    <r>
      <rPr>
        <sz val="9"/>
        <rFont val="Arial"/>
        <family val="2"/>
      </rPr>
      <t>These data are from motor fuel tax collections, which are supposed to cover all gasoline delivered for any purpose in Montana.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These are actual, unadjusted data, different from the data in P11, which come from the FHWA and which were manipulated so data from all states would be comparable.</t>
    </r>
  </si>
  <si>
    <r>
      <t>1</t>
    </r>
    <r>
      <rPr>
        <sz val="9"/>
        <rFont val="Arial"/>
        <family val="2"/>
      </rPr>
      <t>These data are from motor fuel tax collections, which are supposed to cover all undyed diesel, excluding railroad use.  Undyed diesel is for on-road use.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These are actual, unadjusted data, different from the data in P11, which come from the FHWA and which were manipulated so data from all states would be comparable.</t>
    </r>
  </si>
  <si>
    <r>
      <t>1</t>
    </r>
    <r>
      <rPr>
        <sz val="9"/>
        <rFont val="Arial"/>
        <family val="2"/>
      </rPr>
      <t xml:space="preserve">These data are from motor fuel tax collections, which are supposed to cover all dyed diesel, excluding railroad use.  Dyed diesel is for off-road use, such as in agriculture or heavy construction.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</si>
  <si>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t>1</t>
    </r>
    <r>
      <rPr>
        <sz val="9"/>
        <rFont val="Arial"/>
        <family val="2"/>
      </rPr>
      <t xml:space="preserve">These data are from motor fuel tax collections, which are supposed to cover all railroad use.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</si>
  <si>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t>1</t>
    </r>
    <r>
      <rPr>
        <sz val="9"/>
        <rFont val="Arial"/>
        <family val="2"/>
      </rPr>
      <t>State-wide average price of sales to end users through retail outlets, in nominal dollars. Average price of all gasoline would be slightly higher, about three cents per gallon annual average in recent years.</t>
    </r>
  </si>
  <si>
    <t>YEAR</t>
  </si>
  <si>
    <t>Motor Gasoline
($/gallon)</t>
  </si>
  <si>
    <t>State
Tax
(¢/gallon)</t>
  </si>
  <si>
    <t>Date
Changed</t>
  </si>
  <si>
    <t>Federal
Tax
(¢/gallon)</t>
  </si>
  <si>
    <t>Diesel
($/gallon)</t>
  </si>
  <si>
    <t>Gasohol State Tax (¢/gallon)</t>
  </si>
  <si>
    <r>
      <t>Gasohol Fed. Tax (¢/gallon)</t>
    </r>
    <r>
      <rPr>
        <b/>
        <vertAlign val="superscript"/>
        <sz val="10"/>
        <rFont val="Arial"/>
        <family val="2"/>
      </rPr>
      <t>2</t>
    </r>
  </si>
  <si>
    <t>June 1</t>
  </si>
  <si>
    <t>July 1</t>
  </si>
  <si>
    <t>April 1</t>
  </si>
  <si>
    <t>0</t>
  </si>
  <si>
    <t>Jan. 1</t>
  </si>
  <si>
    <t>Apr. 1</t>
  </si>
  <si>
    <t>Aug. 1</t>
  </si>
  <si>
    <t>Dec. 1</t>
  </si>
  <si>
    <r>
      <t>8.7</t>
    </r>
    <r>
      <rPr>
        <vertAlign val="superscript"/>
        <sz val="10"/>
        <rFont val="Arial"/>
        <family val="2"/>
      </rPr>
      <t>3</t>
    </r>
  </si>
  <si>
    <t>Oct. 1</t>
  </si>
  <si>
    <r>
      <t>13</t>
    </r>
    <r>
      <rPr>
        <vertAlign val="superscript"/>
        <sz val="10"/>
        <rFont val="Arial"/>
        <family val="2"/>
      </rPr>
      <t>3</t>
    </r>
  </si>
  <si>
    <r>
      <t>12.9</t>
    </r>
    <r>
      <rPr>
        <vertAlign val="superscript"/>
        <sz val="10"/>
        <rFont val="Arial"/>
        <family val="2"/>
      </rPr>
      <t>3</t>
    </r>
  </si>
  <si>
    <r>
      <t>13.1</t>
    </r>
    <r>
      <rPr>
        <vertAlign val="superscript"/>
        <sz val="10"/>
        <rFont val="Arial"/>
        <family val="2"/>
      </rPr>
      <t>3</t>
    </r>
  </si>
  <si>
    <r>
      <t>13.2</t>
    </r>
    <r>
      <rPr>
        <vertAlign val="superscript"/>
        <sz val="10"/>
        <rFont val="Arial"/>
        <family val="2"/>
      </rPr>
      <t>3</t>
    </r>
  </si>
  <si>
    <t>April 28</t>
  </si>
  <si>
    <t xml:space="preserve"> </t>
  </si>
  <si>
    <t>NA</t>
  </si>
  <si>
    <r>
      <t>NA</t>
    </r>
    <r>
      <rPr>
        <vertAlign val="superscript"/>
        <sz val="10"/>
        <rFont val="Arial"/>
        <family val="2"/>
      </rPr>
      <t>4</t>
    </r>
  </si>
  <si>
    <t>Starting in 1989, a petroleum storage tank cleanup fee was levied on each gallon of fuel sold, at the rate of 1 cent for each gallon of gasoline (and ethanol blended with gasoline) distributed from July 1, 1989, through June 30, 1991 and 0.75 cent thereafter. The fee for diesel was 0.75 cent for each gallon distributed from July 1, 1993.</t>
  </si>
  <si>
    <t xml:space="preserve">Gasohol was not defined in federal tax law until 1979.  Products later defined as gasohol (10 percent ethanol by volume) were taxable as gasoline prior to 1979.  From 1979 to 1983, gasohol was exempt from gasoline tax. </t>
  </si>
  <si>
    <t>Blends using methanol, and amounts of ethanol between 5.7 and 10 percent, were taxed at lower rates.</t>
  </si>
  <si>
    <t xml:space="preserve">Annual Daily Average (1000 gallons/day) </t>
  </si>
  <si>
    <t>FY2013</t>
  </si>
  <si>
    <t>Phillips 66</t>
  </si>
  <si>
    <r>
      <t xml:space="preserve">3 </t>
    </r>
    <r>
      <rPr>
        <sz val="9"/>
        <rFont val="Arial"/>
        <family val="2"/>
      </rPr>
      <t>2012 data and beyond collected by MT DEQ.</t>
    </r>
  </si>
  <si>
    <r>
      <t xml:space="preserve">2 </t>
    </r>
    <r>
      <rPr>
        <sz val="9"/>
        <rFont val="Arial"/>
        <family val="2"/>
      </rPr>
      <t>Due to budget cuts, EIA suspended publishing these data; the February 2011 price is the last official EIA price in this series.</t>
    </r>
  </si>
  <si>
    <t>264*</t>
  </si>
  <si>
    <t>*Missing data for April 2013. Assumed the average delivery rate from the previous three years as an approximate value.</t>
  </si>
  <si>
    <t>FY2014</t>
  </si>
  <si>
    <r>
      <t>NOTE:</t>
    </r>
    <r>
      <rPr>
        <sz val="9"/>
        <rFont val="Arial"/>
        <family val="2"/>
      </rPr>
      <t xml:space="preserve"> The data for wells drilled since 1990 supersede those in the previous Annual Reviews.  After 1990, the number of wells drilled no longer is broken out by "Development" and "Exploratory." DNRC's </t>
    </r>
    <r>
      <rPr>
        <i/>
        <sz val="9"/>
        <rFont val="Arial"/>
        <family val="2"/>
      </rPr>
      <t>Annual Review</t>
    </r>
    <r>
      <rPr>
        <sz val="9"/>
        <rFont val="Arial"/>
        <family val="2"/>
      </rPr>
      <t xml:space="preserve"> provides data for the current year and the four previous years. Starting with 1996 data, DNRC does a rolling update and correction of previous year data each annual report.  Thus, the final official data for 2009 was published in the 2013 report.  From 2009 forward, the data in this table are from the most recent update of a year's data. </t>
    </r>
  </si>
  <si>
    <t>CHS Inc.</t>
  </si>
  <si>
    <t>Calumet MT</t>
  </si>
  <si>
    <t>ARTCP</t>
  </si>
  <si>
    <t>AVTCP</t>
  </si>
  <si>
    <t>DFTCP</t>
  </si>
  <si>
    <t>JFTCP</t>
  </si>
  <si>
    <t>KSTCP</t>
  </si>
  <si>
    <t>LGTCP</t>
  </si>
  <si>
    <t>LUTCP</t>
  </si>
  <si>
    <t>MGTCP</t>
  </si>
  <si>
    <t>RFTCP</t>
  </si>
  <si>
    <t>POTCP</t>
  </si>
  <si>
    <t>PATCP</t>
  </si>
  <si>
    <t>ENTCP</t>
  </si>
  <si>
    <r>
      <t>NOTES: For 1970-2010,</t>
    </r>
    <r>
      <rPr>
        <sz val="9"/>
        <rFont val="Arial"/>
        <family val="2"/>
      </rPr>
      <t xml:space="preserve"> the price is the average of all grades, in nominal dollars, including state and federal fuel taxes and petroleum storage tank cleanup fees. Prices for 2012-2013 reflect only the state average price for regular gasoline. All prices except 1984-2010 and 2012-2014 gasoline prices are derived from the </t>
    </r>
    <r>
      <rPr>
        <i/>
        <sz val="9"/>
        <rFont val="Arial"/>
        <family val="2"/>
      </rPr>
      <t>State Energy Price and Expenditure Report</t>
    </r>
    <r>
      <rPr>
        <sz val="9"/>
        <rFont val="Arial"/>
        <family val="2"/>
      </rPr>
      <t xml:space="preserve">, which reports prices in $/million Btu. The source database for gasoline prices 1984-2010 omits all fuel taxes; therefore, DEQ added those taxes into the figures presented here. The source document omits federal diesel fuel tax from 1970-82; therefore, the federal tax has been added and is included in the 1970-82 diesel prices listed above. See </t>
    </r>
    <r>
      <rPr>
        <i/>
        <sz val="9"/>
        <rFont val="Arial"/>
        <family val="2"/>
      </rPr>
      <t>State Energy Data 2008 Price and Expenditure Data</t>
    </r>
    <r>
      <rPr>
        <sz val="9"/>
        <rFont val="Arial"/>
        <family val="2"/>
      </rPr>
      <t xml:space="preserve"> for information on changes over time in the data sources and in the estimation methods used. In particular, note that diesel prices for 1984-2010 are estimated as the ratio of the PAD IV diesel fuel price to the PAD IV motor gasoline price times the State motor gasoline price, plus federal and state per gallon taxes. PAD IV includes Colorado, Idaho, Montana, Utah and Wyoming.</t>
    </r>
  </si>
  <si>
    <t>FY2015</t>
  </si>
  <si>
    <r>
      <t>NOTE:</t>
    </r>
    <r>
      <rPr>
        <sz val="9"/>
        <rFont val="Arial"/>
        <family val="2"/>
      </rPr>
      <t xml:space="preserve"> Starting in 1984, losses due to evaporation and handling are no longer calculated by FHWA. Total consumption of motor fuel from 1984-2014, therefore, does not include this figure. To compare the total for these years to the total for the previous years, the losses should be subtracted from the 1960-83 total consumption column.</t>
    </r>
  </si>
  <si>
    <t>Due to budget cuts, EIA suspended publishing gasoline and diesel price data for Montana and other individual states; the February 2011 price is the last in this series, and thus 2010 is the last full year in the series when EIA prices are available for gasoline. 2012-2015 figures were calculated using state average retail gas prices posted to AAA's Daily Fuel Gauge Report website, http://fuelgaugereport.aaa.com/ and collected regularly by MT DEQ.</t>
  </si>
  <si>
    <t>FY2016</t>
  </si>
  <si>
    <t>Table P7. Residential Petroleum Product Consumption Estimates, 1960-2014 (thousand barrels)</t>
  </si>
  <si>
    <r>
      <t>SOURCE:</t>
    </r>
    <r>
      <rPr>
        <sz val="9"/>
        <rFont val="Arial"/>
        <family val="2"/>
      </rPr>
      <t xml:space="preserve"> U.S. Department of Transportation, Federal Highway Administration, </t>
    </r>
    <r>
      <rPr>
        <i/>
        <sz val="9"/>
        <rFont val="Arial"/>
        <family val="2"/>
      </rPr>
      <t>Highway Statistics</t>
    </r>
    <r>
      <rPr>
        <sz val="9"/>
        <rFont val="Arial"/>
        <family val="2"/>
      </rPr>
      <t>, annual reports, Table MF-21, 1960-2015 (http://www.fhwa.dot.gov/policy/ohpi/hss/hsspubs.cfm) and (http://www.fhwa.dot.gov/policyinformation/statistics/2015/) under the 'Motor Fuel' category.</t>
    </r>
  </si>
  <si>
    <r>
      <t>NOTE:</t>
    </r>
    <r>
      <rPr>
        <sz val="9"/>
        <rFont val="Arial"/>
        <family val="2"/>
      </rPr>
      <t xml:space="preserve"> Non-highway consumption increased beginning with 2015 data based on upgraded Non-Highway model. As a result, On-Highway consumption decreased.</t>
    </r>
  </si>
  <si>
    <t>Table P11. Motor Fuel Use, 1960-2015 (thousand gallons)</t>
  </si>
  <si>
    <r>
      <t>Table P13. Average Retail Price of Regular Gasoline, 1990-2017 (dollars/gallon)</t>
    </r>
    <r>
      <rPr>
        <b/>
        <vertAlign val="superscript"/>
        <sz val="14"/>
        <rFont val="Arial"/>
        <family val="2"/>
      </rPr>
      <t>1,2,3</t>
    </r>
  </si>
  <si>
    <t>10 Year Average
(2007-2016)</t>
  </si>
  <si>
    <t>10 Year Median
(2007-2016)</t>
  </si>
  <si>
    <r>
      <t>Source:</t>
    </r>
    <r>
      <rPr>
        <sz val="9"/>
        <rFont val="Arial"/>
        <family val="2"/>
      </rPr>
      <t xml:space="preserve"> U.S. Department of Energy, Energy Information Agency, Energy Information Administration, Forms EIA-782A, "Refiners'/Gas Plant Operators' Monthly Petroleum Product Sales Report" and EIA-782B, "Resellers'/Retailers' Monthly Petroleum Product Sales Report."  Regular gasoline only, through retail outlets (http://www.eia.gov/dnav/pet/hist/LeafHandler.ashx?n=PET&amp;s=EMA_EPMR_PTC_SMT_DPG&amp;f=M). DEQ has added the relevant taxes to the EIA data; see Table P14 for taxes. Data for 2012-2017 was collected by MT DEQ from regular sampling of state average retail gas prices posted to AAA's Daily Fuel Gauge Report website, http://fuelgaugereport.aaa.com/.</t>
    </r>
  </si>
  <si>
    <r>
      <t>SOURCES:</t>
    </r>
    <r>
      <rPr>
        <sz val="9"/>
        <rFont val="Arial"/>
        <family val="2"/>
      </rPr>
      <t xml:space="preserve"> Gasoline prices for 1984-2010 are from U.S. Department of Energy, Energy Information Administration, Total Gasoline Retail Sales by All Sellers, (http://www.eia.gov/dnav/pet/pet_pri_allmg_c_SMT_EPM0_dpgal_a.htm). Gasoline and diesel prices for 2012-2016 were collected by MT DEQ from regular sampling of state average retail gas prices posted to AAA's Daily Fuel Gauge Report website, http://fuelgaugereport.aaa.com/. All other fuel prices are from U.S. Department of Energy, Energy Information Administration, </t>
    </r>
    <r>
      <rPr>
        <i/>
        <sz val="9"/>
        <rFont val="Arial"/>
        <family val="2"/>
      </rPr>
      <t>State Energy Data 2006 Price and Expenditure Data</t>
    </r>
    <r>
      <rPr>
        <sz val="9"/>
        <rFont val="Arial"/>
        <family val="2"/>
      </rPr>
      <t xml:space="preserve"> (formerly, </t>
    </r>
    <r>
      <rPr>
        <i/>
        <sz val="9"/>
        <rFont val="Arial"/>
        <family val="2"/>
      </rPr>
      <t>State Energy Price and Expenditure Report</t>
    </r>
    <r>
      <rPr>
        <sz val="9"/>
        <rFont val="Arial"/>
        <family val="2"/>
      </rPr>
      <t xml:space="preserve">, annual reports 1970-2008 (EIA-0376)(http://www.eia.doe.gov/emeu/states/sep_prices/total/csv/pr_mt.csv).  Pre-1986 diesel fuel prices may include some non-highway diesel costs.  Fuel tax rates are from U.S. Department of Transportation, Federal Highway Administration, </t>
    </r>
    <r>
      <rPr>
        <i/>
        <sz val="9"/>
        <rFont val="Arial"/>
        <family val="2"/>
      </rPr>
      <t>Highway Statistics</t>
    </r>
    <r>
      <rPr>
        <sz val="9"/>
        <rFont val="Arial"/>
        <family val="2"/>
      </rPr>
      <t>, annual reports, Table MF-121T 1970-2009, (http://www.fhwa.dot.gov/policyinformation/statistics/2009/fe101a.cfm) and 2011 (http://www.fhwa.dot.gov/policyinformation/statistics/2011/), with corrections as provided by Montana Department of Transportation.</t>
    </r>
  </si>
  <si>
    <r>
      <t xml:space="preserve">Source: </t>
    </r>
    <r>
      <rPr>
        <sz val="9"/>
        <rFont val="Arial"/>
        <family val="2"/>
      </rPr>
      <t>Montana Department of Transportation motor fuel tax data base, May 2017.</t>
    </r>
  </si>
  <si>
    <r>
      <t xml:space="preserve">Table P12a. Average Daily Delivery Rates of Gasoline (per month) to Outlets 1998-2016 </t>
    </r>
    <r>
      <rPr>
        <b/>
        <sz val="11"/>
        <rFont val="Arial"/>
        <family val="2"/>
      </rPr>
      <t>(1000 gallons/day)</t>
    </r>
    <r>
      <rPr>
        <b/>
        <vertAlign val="superscript"/>
        <sz val="14"/>
        <rFont val="Arial"/>
        <family val="2"/>
      </rPr>
      <t>1</t>
    </r>
  </si>
  <si>
    <r>
      <t xml:space="preserve">Table 12b. Average Daily Delivery Rates of Diesel (per month) to Outlets 1998-2016 </t>
    </r>
    <r>
      <rPr>
        <b/>
        <sz val="11"/>
        <rFont val="Arial"/>
        <family val="2"/>
      </rPr>
      <t>(1000 gallons/day)</t>
    </r>
    <r>
      <rPr>
        <b/>
        <vertAlign val="superscript"/>
        <sz val="14"/>
        <rFont val="Arial"/>
        <family val="2"/>
      </rPr>
      <t>1</t>
    </r>
  </si>
  <si>
    <r>
      <t xml:space="preserve">Table 12c. Average Daily Delivery Rates of Off-Road Diesel (per month) to Outlets 2003-2016 </t>
    </r>
    <r>
      <rPr>
        <b/>
        <sz val="11"/>
        <rFont val="Arial"/>
        <family val="2"/>
      </rPr>
      <t>(1000 gallons/day)</t>
    </r>
    <r>
      <rPr>
        <b/>
        <vertAlign val="superscript"/>
        <sz val="14"/>
        <rFont val="Arial"/>
        <family val="2"/>
      </rPr>
      <t>1</t>
    </r>
  </si>
  <si>
    <r>
      <t xml:space="preserve">Table 12d. Average Daily Delivery Rates of Railroad Diesel (per month) 2003-2016 </t>
    </r>
    <r>
      <rPr>
        <b/>
        <sz val="11"/>
        <rFont val="Arial"/>
        <family val="2"/>
      </rPr>
      <t>(1000 gallons/day)</t>
    </r>
    <r>
      <rPr>
        <b/>
        <vertAlign val="superscript"/>
        <sz val="14"/>
        <rFont val="Arial"/>
        <family val="2"/>
      </rPr>
      <t>1</t>
    </r>
  </si>
  <si>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1960-2001; Montana Department of Revenue, Biennial Report 1994-1996 and DoR files for FY01-16. FY08-FY15 numbers reflect updates and amended returns.</t>
    </r>
  </si>
  <si>
    <t>10 year avg.</t>
  </si>
  <si>
    <r>
      <t>Table P14. Estimated Price of Motor Fuel and Motor Fuel Taxes, 1970-2016</t>
    </r>
    <r>
      <rPr>
        <b/>
        <vertAlign val="superscript"/>
        <sz val="14"/>
        <rFont val="Arial"/>
        <family val="2"/>
      </rPr>
      <t>1</t>
    </r>
  </si>
  <si>
    <r>
      <t>Table P2. Crude Oil Production and Average Wellhead Prices</t>
    </r>
    <r>
      <rPr>
        <b/>
        <vertAlign val="superscript"/>
        <sz val="14"/>
        <rFont val="Arial"/>
        <family val="2"/>
      </rPr>
      <t>1</t>
    </r>
    <r>
      <rPr>
        <b/>
        <sz val="14"/>
        <rFont val="Arial"/>
        <family val="2"/>
      </rPr>
      <t>, 1960-2016</t>
    </r>
  </si>
  <si>
    <t>Table P6. Petroleum Product Consumption Estimates, 1960-2015 (thousand barrels)</t>
  </si>
  <si>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file "All Consumption in Physical Units," 1960-2015. (http://www.eia.gov/beta/state/seds/seds-data-complete.cfm?sid=MT#Consumption).</t>
    </r>
  </si>
  <si>
    <t>Table P1. Average Daily Oil Production per Well and Annual Production by Region, 1960-2016</t>
  </si>
  <si>
    <r>
      <t>SOURCE:</t>
    </r>
    <r>
      <rPr>
        <sz val="9"/>
        <rFont val="Arial"/>
        <family val="2"/>
      </rPr>
      <t xml:space="preserve"> Montana Department of Natural Resources and Conservation, Oil and Gas Division, </t>
    </r>
    <r>
      <rPr>
        <i/>
        <sz val="9"/>
        <rFont val="Arial"/>
        <family val="2"/>
      </rPr>
      <t xml:space="preserve">Annual Review, 1960-2016 </t>
    </r>
    <r>
      <rPr>
        <sz val="9"/>
        <rFont val="Arial"/>
        <family val="2"/>
      </rPr>
      <t>http://bogc.dnrc.mt.gov/annualreviews.asp</t>
    </r>
    <r>
      <rPr>
        <i/>
        <sz val="9"/>
        <rFont val="Arial"/>
        <family val="2"/>
      </rPr>
      <t>.</t>
    </r>
  </si>
  <si>
    <t>Table P3. Number of Producing Oil Wells by Region and Number of Oil and Gas Wells Completed by Type, 1960-2016</t>
  </si>
  <si>
    <r>
      <t>SOURCE:</t>
    </r>
    <r>
      <rPr>
        <sz val="9"/>
        <rFont val="Arial"/>
        <family val="2"/>
      </rPr>
      <t xml:space="preserve"> Montana Department of Natural Resources and Conservation, Oil and Gas Division, </t>
    </r>
    <r>
      <rPr>
        <i/>
        <sz val="9"/>
        <rFont val="Arial"/>
        <family val="2"/>
      </rPr>
      <t xml:space="preserve">Annual Review, </t>
    </r>
    <r>
      <rPr>
        <sz val="9"/>
        <rFont val="Arial"/>
        <family val="2"/>
      </rPr>
      <t xml:space="preserve">1960-2016 http://bogc.dnrc.mt.gov/annualreviews.asp. </t>
    </r>
  </si>
  <si>
    <r>
      <t>Table P4. Receipts at Montana Refineries by Source of Crude Oil, 1960-2016</t>
    </r>
    <r>
      <rPr>
        <b/>
        <sz val="12"/>
        <rFont val="Arial"/>
        <family val="2"/>
      </rPr>
      <t xml:space="preserve"> (thousand barrels)</t>
    </r>
  </si>
  <si>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1960-2016, http://bogc.dnrc.mt.gov/annualreviews.asp.</t>
    </r>
  </si>
  <si>
    <r>
      <t>Table P5. Receipts at Montana Refineries by Source of Crude Oil, 2002-2016</t>
    </r>
    <r>
      <rPr>
        <b/>
        <sz val="12"/>
        <rFont val="Arial"/>
        <family val="2"/>
      </rPr>
      <t xml:space="preserve"> (thousand barrels)</t>
    </r>
  </si>
  <si>
    <r>
      <t xml:space="preserve">Source: </t>
    </r>
    <r>
      <rPr>
        <sz val="9"/>
        <rFont val="Arial"/>
        <family val="2"/>
      </rPr>
      <t xml:space="preserve">Montana Department of Natural Resources and Conservation, Oil and Gas Conservation Division, </t>
    </r>
    <r>
      <rPr>
        <i/>
        <sz val="9"/>
        <rFont val="Arial"/>
        <family val="2"/>
      </rPr>
      <t>Annual Review</t>
    </r>
    <r>
      <rPr>
        <sz val="9"/>
        <rFont val="Arial"/>
        <family val="2"/>
      </rPr>
      <t xml:space="preserve"> (2002-2016), http://bogc.dnrc.mt.gov/annualreviews.asp.</t>
    </r>
  </si>
  <si>
    <t>Average (2012-2016)</t>
  </si>
  <si>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Table CT4. Residential Sector Energy Consumption Estimates, Selected Years, 1960-2015, Montana
(http://www.eia.gov/state/seds/data.cfm?incfile=/state/seds/sep_use/res/use_res_MT.html&amp;sid=MT).</t>
    </r>
  </si>
  <si>
    <t>Table P8. Commercial Petroleum Product Consumption Estimates, 1960-2015 (thousand barrels)</t>
  </si>
  <si>
    <r>
      <t>SOURCE:</t>
    </r>
    <r>
      <rPr>
        <sz val="9"/>
        <rFont val="Arial"/>
        <family val="2"/>
      </rPr>
      <t xml:space="preserve"> U.S. Department of Energy, Energy Information Administration, </t>
    </r>
    <r>
      <rPr>
        <i/>
        <sz val="9"/>
        <rFont val="Arial"/>
        <family val="2"/>
      </rPr>
      <t xml:space="preserve">Table CT5. Commercial Sector Energy Consumption Estimates, Selected Years, 1960-2015, Montana. </t>
    </r>
    <r>
      <rPr>
        <sz val="9"/>
        <rFont val="Arial"/>
        <family val="2"/>
      </rPr>
      <t>(http://www.eia.gov/state/seds/data.cfm?incfile=/state/seds/sep_use/com/use_com_MT.html&amp;sid=MT).</t>
    </r>
  </si>
  <si>
    <t>Includes miscellaneous (including unclassified) and public nonhighway sales of motor gasoline. There is a discontinuity between 2014 and 2015 because of coverage.</t>
  </si>
  <si>
    <r>
      <t>Table P9. Industrial Petroleum Product Consumption Estimates, 1960-2015 (thousand barrels)</t>
    </r>
    <r>
      <rPr>
        <b/>
        <vertAlign val="superscript"/>
        <sz val="14"/>
        <rFont val="Arial"/>
        <family val="2"/>
      </rPr>
      <t>1</t>
    </r>
  </si>
  <si>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table "Consumption in Physical Units," 1960-2015 (formerly State Energy Data Report). (http://www.eia.gov/state/seds/data.cfm?incfile=/state/seds/sep_use/ind/use_ind_MT.html&amp;sid=MT).</t>
    </r>
  </si>
  <si>
    <t>Table P10. Transportation Petroleum Product Consumption Estimates, 1960-2015 (thousand barrels)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</si>
</sst>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000"/>
    <numFmt numFmtId="168" formatCode="mmmm\ d\,\ yyyy"/>
  </numFmts>
  <fonts count="24" x14ac:knownFonts="1">
    <font>
      <sz val="11"/>
      <color theme="1"/>
      <name val="Calibri"/>
      <family val="2"/>
      <scheme val="minor"/>
    </font>
    <font>
      <sz val="10"/>
      <name val="Arial"/>
    </font>
    <font>
      <sz val="11"/>
      <name val="Arial"/>
      <family val="2"/>
    </font>
    <font>
      <b/>
      <sz val="11"/>
      <name val="Arial"/>
      <family val="2"/>
    </font>
    <font>
      <b/>
      <sz val="14"/>
      <name val="Arial"/>
      <family val="2"/>
    </font>
    <font>
      <b/>
      <sz val="9"/>
      <name val="Arial"/>
      <family val="2"/>
    </font>
    <font>
      <i/>
      <sz val="9"/>
      <name val="Arial"/>
      <family val="2"/>
    </font>
    <font>
      <sz val="9"/>
      <name val="Arial"/>
      <family val="2"/>
    </font>
    <font>
      <b/>
      <sz val="10"/>
      <name val="Arial"/>
      <family val="2"/>
    </font>
    <font>
      <sz val="10"/>
      <name val="Arial"/>
      <family val="2"/>
    </font>
    <font>
      <sz val="12"/>
      <name val="Times New Roman"/>
      <family val="1"/>
    </font>
    <font>
      <sz val="8"/>
      <name val="Arial"/>
      <family val="2"/>
    </font>
    <font>
      <b/>
      <vertAlign val="superscript"/>
      <sz val="14"/>
      <name val="Arial"/>
      <family val="2"/>
    </font>
    <font>
      <sz val="12"/>
      <name val="Arial"/>
      <family val="2"/>
    </font>
    <font>
      <vertAlign val="superscript"/>
      <sz val="10"/>
      <name val="Arial"/>
      <family val="2"/>
    </font>
    <font>
      <b/>
      <vertAlign val="superscript"/>
      <sz val="10"/>
      <name val="Arial"/>
      <family val="2"/>
    </font>
    <font>
      <vertAlign val="superscript"/>
      <sz val="9"/>
      <name val="Arial"/>
      <family val="2"/>
    </font>
    <font>
      <sz val="14"/>
      <name val="Arial"/>
      <family val="2"/>
    </font>
    <font>
      <b/>
      <sz val="12"/>
      <name val="Arial"/>
      <family val="2"/>
    </font>
    <font>
      <vertAlign val="superscript"/>
      <sz val="12"/>
      <name val="Arial"/>
      <family val="2"/>
    </font>
    <font>
      <u/>
      <sz val="10"/>
      <color indexed="12"/>
      <name val="Arial"/>
      <family val="2"/>
    </font>
    <font>
      <sz val="10"/>
      <color indexed="8"/>
      <name val="Arial"/>
      <family val="2"/>
    </font>
    <font>
      <b/>
      <sz val="10"/>
      <color indexed="8"/>
      <name val="Arial"/>
      <family val="2"/>
    </font>
    <font>
      <sz val="11"/>
      <color indexed="8"/>
      <name val="Arial"/>
      <family val="2"/>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s>
  <cellStyleXfs count="4">
    <xf numFmtId="0" fontId="0" fillId="0" borderId="0"/>
    <xf numFmtId="0" fontId="1" fillId="0" borderId="0"/>
    <xf numFmtId="0" fontId="1" fillId="0" borderId="0" applyNumberFormat="0" applyFill="0" applyBorder="0" applyAlignment="0" applyProtection="0"/>
    <xf numFmtId="0" fontId="20" fillId="0" borderId="0" applyNumberFormat="0" applyFill="0" applyBorder="0" applyAlignment="0" applyProtection="0">
      <alignment vertical="top"/>
      <protection locked="0"/>
    </xf>
  </cellStyleXfs>
  <cellXfs count="601">
    <xf numFmtId="0" fontId="0" fillId="0" borderId="0" xfId="0"/>
    <xf numFmtId="0" fontId="2" fillId="0" borderId="0" xfId="1" applyFont="1" applyFill="1" applyBorder="1" applyAlignment="1">
      <alignment vertical="top"/>
    </xf>
    <xf numFmtId="0" fontId="8" fillId="0" borderId="6" xfId="1" applyFont="1" applyFill="1" applyBorder="1" applyAlignment="1">
      <alignment horizontal="center" vertical="center" wrapText="1"/>
    </xf>
    <xf numFmtId="0" fontId="8" fillId="0" borderId="3" xfId="1" applyFont="1" applyFill="1" applyBorder="1" applyAlignment="1">
      <alignment horizontal="center" vertical="center" wrapText="1"/>
    </xf>
    <xf numFmtId="164" fontId="9" fillId="0" borderId="5"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5" xfId="1" applyNumberFormat="1" applyFont="1" applyFill="1" applyBorder="1" applyAlignment="1">
      <alignment horizontal="right" vertical="center"/>
    </xf>
    <xf numFmtId="0" fontId="9" fillId="0" borderId="5" xfId="1" applyFont="1" applyBorder="1" applyAlignment="1">
      <alignment vertical="center"/>
    </xf>
    <xf numFmtId="0" fontId="7" fillId="0" borderId="0" xfId="1" applyFont="1" applyFill="1" applyAlignment="1">
      <alignment vertical="top"/>
    </xf>
    <xf numFmtId="0" fontId="4" fillId="0" borderId="0" xfId="1" applyFont="1" applyFill="1" applyBorder="1" applyAlignment="1">
      <alignment horizontal="left" vertical="top"/>
    </xf>
    <xf numFmtId="0" fontId="3" fillId="0" borderId="0" xfId="1" applyFont="1" applyFill="1" applyBorder="1" applyAlignment="1">
      <alignment horizontal="left" vertical="top"/>
    </xf>
    <xf numFmtId="0" fontId="2" fillId="0" borderId="0" xfId="1" applyFont="1" applyBorder="1" applyAlignment="1">
      <alignment vertical="top"/>
    </xf>
    <xf numFmtId="0" fontId="9" fillId="0" borderId="0" xfId="1" applyFont="1" applyFill="1" applyBorder="1" applyAlignment="1">
      <alignment horizontal="right" vertical="center"/>
    </xf>
    <xf numFmtId="3" fontId="9" fillId="0" borderId="0" xfId="1" applyNumberFormat="1" applyFont="1" applyFill="1" applyBorder="1" applyAlignment="1">
      <alignment horizontal="right" vertical="center"/>
    </xf>
    <xf numFmtId="0" fontId="9" fillId="0" borderId="4" xfId="1" applyFont="1" applyFill="1" applyBorder="1" applyAlignment="1">
      <alignment vertical="top"/>
    </xf>
    <xf numFmtId="0" fontId="8" fillId="0" borderId="6" xfId="1" applyFont="1" applyFill="1" applyBorder="1" applyAlignment="1">
      <alignment vertical="center"/>
    </xf>
    <xf numFmtId="0" fontId="9" fillId="0" borderId="3" xfId="1" applyFont="1" applyBorder="1" applyAlignment="1">
      <alignment horizontal="center" vertical="center"/>
    </xf>
    <xf numFmtId="0" fontId="9" fillId="0" borderId="3" xfId="1" applyFont="1" applyBorder="1" applyAlignment="1">
      <alignment horizontal="left" vertical="center"/>
    </xf>
    <xf numFmtId="0" fontId="8" fillId="0" borderId="6" xfId="1" applyFont="1" applyFill="1" applyBorder="1" applyAlignment="1">
      <alignment horizontal="left" vertical="center"/>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Fill="1" applyBorder="1" applyAlignment="1">
      <alignment horizontal="center" vertical="center" wrapText="1"/>
    </xf>
    <xf numFmtId="1" fontId="9" fillId="0" borderId="5" xfId="1" applyNumberFormat="1" applyFont="1" applyFill="1" applyBorder="1" applyAlignment="1">
      <alignment horizontal="left" vertical="center"/>
    </xf>
    <xf numFmtId="3" fontId="9" fillId="0" borderId="9" xfId="1" applyNumberFormat="1" applyFont="1" applyFill="1" applyBorder="1" applyAlignment="1">
      <alignment horizontal="right" vertical="center"/>
    </xf>
    <xf numFmtId="1" fontId="9" fillId="0" borderId="7" xfId="1" applyNumberFormat="1" applyFont="1" applyFill="1" applyBorder="1" applyAlignment="1">
      <alignment horizontal="left" vertical="center"/>
    </xf>
    <xf numFmtId="164" fontId="9" fillId="0" borderId="7" xfId="1" applyNumberFormat="1" applyFont="1" applyFill="1" applyBorder="1" applyAlignment="1">
      <alignment horizontal="right" vertical="center"/>
    </xf>
    <xf numFmtId="164" fontId="9" fillId="0" borderId="1" xfId="1" applyNumberFormat="1" applyFont="1" applyFill="1" applyBorder="1" applyAlignment="1">
      <alignment horizontal="right" vertical="center"/>
    </xf>
    <xf numFmtId="3" fontId="9" fillId="0" borderId="7"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3" fontId="9" fillId="0" borderId="10" xfId="1" applyNumberFormat="1" applyFont="1" applyFill="1" applyBorder="1" applyAlignment="1">
      <alignment horizontal="right" vertical="center"/>
    </xf>
    <xf numFmtId="0" fontId="1" fillId="0" borderId="0" xfId="1"/>
    <xf numFmtId="0" fontId="2" fillId="0" borderId="0" xfId="1" applyFont="1" applyFill="1" applyAlignment="1">
      <alignment vertical="top"/>
    </xf>
    <xf numFmtId="0" fontId="2" fillId="0" borderId="0" xfId="1" applyFont="1" applyFill="1" applyAlignment="1">
      <alignment horizontal="center" vertical="top"/>
    </xf>
    <xf numFmtId="0" fontId="7" fillId="0" borderId="0" xfId="1" applyFont="1" applyFill="1" applyAlignment="1">
      <alignment vertical="top"/>
    </xf>
    <xf numFmtId="0" fontId="7" fillId="0" borderId="0" xfId="1" applyFont="1" applyFill="1" applyBorder="1" applyAlignment="1">
      <alignment vertical="top"/>
    </xf>
    <xf numFmtId="3" fontId="2" fillId="0" borderId="0" xfId="1" applyNumberFormat="1" applyFont="1" applyFill="1" applyAlignment="1">
      <alignment horizontal="center" vertical="top"/>
    </xf>
    <xf numFmtId="3" fontId="2" fillId="0" borderId="0" xfId="1" applyNumberFormat="1" applyFont="1" applyBorder="1" applyAlignment="1">
      <alignment vertical="center"/>
    </xf>
    <xf numFmtId="0" fontId="2" fillId="0" borderId="5" xfId="1" applyFont="1" applyBorder="1" applyAlignment="1">
      <alignment vertical="center"/>
    </xf>
    <xf numFmtId="1" fontId="7" fillId="0" borderId="0" xfId="1" applyNumberFormat="1" applyFont="1" applyFill="1" applyAlignment="1">
      <alignment vertical="top"/>
    </xf>
    <xf numFmtId="0" fontId="2" fillId="0" borderId="0" xfId="1" applyFont="1" applyBorder="1" applyAlignment="1">
      <alignment vertical="center"/>
    </xf>
    <xf numFmtId="0" fontId="8" fillId="0" borderId="1" xfId="1" applyFont="1" applyFill="1" applyBorder="1" applyAlignment="1">
      <alignment horizontal="center" vertical="center" wrapText="1"/>
    </xf>
    <xf numFmtId="0" fontId="8" fillId="0" borderId="0" xfId="1" applyFont="1" applyFill="1" applyBorder="1" applyAlignment="1">
      <alignment horizontal="center" vertical="center" wrapText="1"/>
    </xf>
    <xf numFmtId="164" fontId="9" fillId="0" borderId="0" xfId="1" applyNumberFormat="1" applyFont="1" applyFill="1" applyBorder="1" applyAlignment="1">
      <alignment vertical="center"/>
    </xf>
    <xf numFmtId="0" fontId="9" fillId="0" borderId="5" xfId="1" applyFont="1" applyBorder="1" applyAlignment="1">
      <alignment vertical="center"/>
    </xf>
    <xf numFmtId="3" fontId="9" fillId="0" borderId="0" xfId="1" applyNumberFormat="1" applyFont="1" applyBorder="1" applyAlignment="1">
      <alignment vertical="center"/>
    </xf>
    <xf numFmtId="3" fontId="9" fillId="0" borderId="0" xfId="1" applyNumberFormat="1" applyFont="1" applyFill="1" applyBorder="1" applyAlignment="1">
      <alignment vertical="center"/>
    </xf>
    <xf numFmtId="2" fontId="9" fillId="0" borderId="0" xfId="1" applyNumberFormat="1" applyFont="1" applyFill="1" applyBorder="1" applyAlignment="1">
      <alignment vertical="center"/>
    </xf>
    <xf numFmtId="0" fontId="7" fillId="0" borderId="0" xfId="1" applyFont="1" applyBorder="1" applyAlignment="1">
      <alignment vertical="top"/>
    </xf>
    <xf numFmtId="3" fontId="7" fillId="0" borderId="0" xfId="1" applyNumberFormat="1" applyFont="1" applyBorder="1" applyAlignment="1">
      <alignment vertical="top"/>
    </xf>
    <xf numFmtId="0" fontId="7" fillId="0" borderId="0" xfId="1" applyFont="1" applyAlignment="1">
      <alignment vertical="center"/>
    </xf>
    <xf numFmtId="3" fontId="7" fillId="0" borderId="0" xfId="1" applyNumberFormat="1" applyFont="1" applyFill="1" applyAlignment="1">
      <alignment vertical="top"/>
    </xf>
    <xf numFmtId="0" fontId="9" fillId="0" borderId="5" xfId="1" applyFont="1" applyBorder="1" applyAlignment="1"/>
    <xf numFmtId="3" fontId="9" fillId="0" borderId="0" xfId="1" applyNumberFormat="1" applyFont="1" applyFill="1" applyBorder="1" applyAlignment="1">
      <alignment horizontal="right" vertical="center"/>
    </xf>
    <xf numFmtId="0" fontId="4" fillId="0" borderId="0" xfId="1" applyFont="1" applyFill="1" applyBorder="1" applyAlignment="1">
      <alignment vertical="top"/>
    </xf>
    <xf numFmtId="0" fontId="3" fillId="0" borderId="0" xfId="1" applyFont="1" applyFill="1" applyBorder="1" applyAlignment="1">
      <alignment horizontal="left" vertical="top"/>
    </xf>
    <xf numFmtId="3" fontId="3" fillId="0" borderId="0" xfId="1" applyNumberFormat="1" applyFont="1" applyFill="1" applyBorder="1" applyAlignment="1">
      <alignment horizontal="left" vertical="top"/>
    </xf>
    <xf numFmtId="3" fontId="2" fillId="0" borderId="0" xfId="1" applyNumberFormat="1" applyFont="1" applyBorder="1" applyAlignment="1">
      <alignment vertical="top"/>
    </xf>
    <xf numFmtId="0" fontId="2" fillId="0" borderId="0" xfId="1" applyFont="1" applyBorder="1" applyAlignment="1">
      <alignment vertical="top"/>
    </xf>
    <xf numFmtId="0" fontId="2" fillId="0" borderId="0" xfId="1" applyFont="1" applyFill="1" applyBorder="1" applyAlignment="1">
      <alignment vertical="top"/>
    </xf>
    <xf numFmtId="3" fontId="2" fillId="0" borderId="0" xfId="1" applyNumberFormat="1" applyFont="1" applyFill="1" applyBorder="1" applyAlignment="1">
      <alignment vertical="top"/>
    </xf>
    <xf numFmtId="0" fontId="9" fillId="0" borderId="0" xfId="1" applyFont="1" applyBorder="1" applyAlignment="1">
      <alignment vertical="center"/>
    </xf>
    <xf numFmtId="0" fontId="9" fillId="0" borderId="4" xfId="1" applyFont="1" applyFill="1" applyBorder="1" applyAlignment="1">
      <alignment vertical="top"/>
    </xf>
    <xf numFmtId="0" fontId="9" fillId="0" borderId="2" xfId="1" applyFont="1" applyBorder="1" applyAlignment="1">
      <alignment vertical="center"/>
    </xf>
    <xf numFmtId="0" fontId="8" fillId="0" borderId="2" xfId="1" applyFont="1" applyFill="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vertical="center"/>
    </xf>
    <xf numFmtId="0" fontId="9" fillId="0" borderId="11" xfId="1" applyFont="1" applyBorder="1" applyAlignment="1">
      <alignment vertical="center"/>
    </xf>
    <xf numFmtId="0" fontId="8" fillId="0" borderId="7" xfId="1" applyFont="1" applyFill="1" applyBorder="1" applyAlignment="1">
      <alignment horizontal="right" vertical="center" wrapText="1"/>
    </xf>
    <xf numFmtId="0" fontId="9" fillId="0" borderId="9" xfId="1" applyFont="1" applyBorder="1" applyAlignment="1">
      <alignment vertical="center"/>
    </xf>
    <xf numFmtId="0" fontId="2" fillId="0" borderId="9" xfId="1" applyFont="1" applyBorder="1" applyAlignment="1">
      <alignment vertical="center"/>
    </xf>
    <xf numFmtId="1" fontId="9" fillId="0" borderId="5" xfId="1" applyNumberFormat="1" applyFont="1" applyFill="1" applyBorder="1" applyAlignment="1">
      <alignment vertical="center"/>
    </xf>
    <xf numFmtId="1" fontId="9" fillId="0" borderId="5" xfId="1" quotePrefix="1" applyNumberFormat="1" applyFont="1" applyFill="1" applyBorder="1" applyAlignment="1">
      <alignment horizontal="right" vertical="center"/>
    </xf>
    <xf numFmtId="164" fontId="9" fillId="0" borderId="9" xfId="1" applyNumberFormat="1" applyFont="1" applyFill="1" applyBorder="1" applyAlignment="1">
      <alignment vertical="center"/>
    </xf>
    <xf numFmtId="165" fontId="9" fillId="0" borderId="9" xfId="1" applyNumberFormat="1" applyFont="1" applyFill="1" applyBorder="1" applyAlignment="1">
      <alignment vertical="center"/>
    </xf>
    <xf numFmtId="1"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2" fontId="9" fillId="0" borderId="1" xfId="1" applyNumberFormat="1" applyFont="1" applyFill="1" applyBorder="1" applyAlignment="1">
      <alignment vertical="center"/>
    </xf>
    <xf numFmtId="164" fontId="9" fillId="0" borderId="1" xfId="1" applyNumberFormat="1" applyFont="1" applyFill="1" applyBorder="1" applyAlignment="1">
      <alignment vertical="center"/>
    </xf>
    <xf numFmtId="0" fontId="1" fillId="0" borderId="0" xfId="1"/>
    <xf numFmtId="3" fontId="11" fillId="0" borderId="0" xfId="1" applyNumberFormat="1" applyFont="1"/>
    <xf numFmtId="3" fontId="9" fillId="0" borderId="0" xfId="1" applyNumberFormat="1" applyFont="1" applyFill="1" applyBorder="1" applyAlignment="1">
      <alignment vertical="center"/>
    </xf>
    <xf numFmtId="3" fontId="9" fillId="0" borderId="0" xfId="1" applyNumberFormat="1" applyFont="1" applyAlignment="1">
      <alignment vertical="center" wrapText="1"/>
    </xf>
    <xf numFmtId="3" fontId="2" fillId="0" borderId="0" xfId="1" applyNumberFormat="1" applyFont="1" applyAlignment="1">
      <alignment vertical="center" wrapText="1"/>
    </xf>
    <xf numFmtId="3" fontId="9" fillId="0" borderId="0" xfId="1" applyNumberFormat="1" applyFont="1" applyBorder="1" applyAlignment="1">
      <alignment vertical="center" wrapText="1"/>
    </xf>
    <xf numFmtId="3" fontId="7" fillId="0" borderId="0" xfId="1" applyNumberFormat="1" applyFont="1" applyBorder="1" applyAlignment="1">
      <alignment vertical="center"/>
    </xf>
    <xf numFmtId="3" fontId="9" fillId="0" borderId="0" xfId="1" applyNumberFormat="1" applyFont="1" applyAlignment="1">
      <alignment vertical="center"/>
    </xf>
    <xf numFmtId="1" fontId="7" fillId="0" borderId="0" xfId="1" applyNumberFormat="1" applyFont="1" applyBorder="1" applyAlignment="1" applyProtection="1">
      <protection locked="0"/>
    </xf>
    <xf numFmtId="1" fontId="16" fillId="0" borderId="0" xfId="1" applyNumberFormat="1" applyFont="1" applyBorder="1" applyAlignment="1" applyProtection="1">
      <alignment vertical="center"/>
      <protection locked="0"/>
    </xf>
    <xf numFmtId="3" fontId="8" fillId="0" borderId="2" xfId="1" applyNumberFormat="1" applyFont="1" applyFill="1" applyBorder="1" applyAlignment="1">
      <alignment horizontal="center" vertical="center"/>
    </xf>
    <xf numFmtId="3" fontId="8" fillId="0" borderId="0" xfId="1" applyNumberFormat="1" applyFont="1" applyFill="1" applyBorder="1" applyAlignment="1">
      <alignment horizontal="center" vertical="center"/>
    </xf>
    <xf numFmtId="3" fontId="8" fillId="0" borderId="5" xfId="1" applyNumberFormat="1" applyFont="1" applyFill="1" applyBorder="1" applyAlignment="1">
      <alignment vertical="center"/>
    </xf>
    <xf numFmtId="3" fontId="8" fillId="0" borderId="2" xfId="1" applyNumberFormat="1" applyFont="1" applyFill="1" applyBorder="1" applyAlignment="1">
      <alignment vertical="center"/>
    </xf>
    <xf numFmtId="3" fontId="8" fillId="0" borderId="11" xfId="1" applyNumberFormat="1" applyFont="1" applyFill="1" applyBorder="1" applyAlignment="1">
      <alignment vertical="center"/>
    </xf>
    <xf numFmtId="3" fontId="8" fillId="0" borderId="6" xfId="1" applyNumberFormat="1" applyFont="1" applyFill="1" applyBorder="1" applyAlignment="1">
      <alignment horizontal="left" vertical="center"/>
    </xf>
    <xf numFmtId="3" fontId="8" fillId="0" borderId="3" xfId="1" applyNumberFormat="1" applyFont="1" applyFill="1" applyBorder="1" applyAlignment="1">
      <alignment horizontal="center" vertical="center"/>
    </xf>
    <xf numFmtId="3" fontId="8" fillId="0" borderId="1" xfId="1" applyNumberFormat="1" applyFont="1" applyFill="1" applyBorder="1" applyAlignment="1">
      <alignment horizontal="center" vertical="center"/>
    </xf>
    <xf numFmtId="3" fontId="8" fillId="0" borderId="8" xfId="1" applyNumberFormat="1" applyFont="1" applyFill="1" applyBorder="1" applyAlignment="1">
      <alignment horizontal="center" vertical="center"/>
    </xf>
    <xf numFmtId="3" fontId="8" fillId="0" borderId="9" xfId="1" applyNumberFormat="1" applyFont="1" applyFill="1" applyBorder="1" applyAlignment="1">
      <alignment vertical="center"/>
    </xf>
    <xf numFmtId="3" fontId="8" fillId="0" borderId="4" xfId="1" applyNumberFormat="1" applyFont="1" applyFill="1" applyBorder="1" applyAlignment="1">
      <alignment horizontal="center" vertical="center"/>
    </xf>
    <xf numFmtId="3" fontId="8" fillId="0" borderId="11" xfId="1" applyNumberFormat="1" applyFont="1" applyFill="1" applyBorder="1" applyAlignment="1">
      <alignment horizontal="center" vertical="center"/>
    </xf>
    <xf numFmtId="3" fontId="8" fillId="0" borderId="9" xfId="1" applyNumberFormat="1" applyFont="1" applyFill="1" applyBorder="1" applyAlignment="1">
      <alignment horizontal="center" vertical="center"/>
    </xf>
    <xf numFmtId="3" fontId="8" fillId="0" borderId="5" xfId="1" applyNumberFormat="1" applyFont="1" applyFill="1" applyBorder="1" applyAlignment="1">
      <alignment horizontal="center" vertical="center"/>
    </xf>
    <xf numFmtId="3" fontId="7" fillId="0" borderId="0" xfId="1" applyNumberFormat="1" applyFont="1" applyBorder="1" applyAlignment="1">
      <alignment vertical="center" wrapText="1"/>
    </xf>
    <xf numFmtId="3" fontId="7" fillId="0" borderId="0" xfId="1" applyNumberFormat="1" applyFont="1" applyAlignment="1">
      <alignment vertical="center" wrapText="1"/>
    </xf>
    <xf numFmtId="3" fontId="7" fillId="0" borderId="0" xfId="1" applyNumberFormat="1" applyFont="1" applyFill="1" applyBorder="1" applyAlignment="1">
      <alignment vertical="center"/>
    </xf>
    <xf numFmtId="3" fontId="7" fillId="0" borderId="0" xfId="1" applyNumberFormat="1" applyFont="1" applyFill="1" applyAlignment="1">
      <alignment vertical="center"/>
    </xf>
    <xf numFmtId="1" fontId="7" fillId="0" borderId="0" xfId="1" applyNumberFormat="1" applyFont="1" applyFill="1" applyBorder="1" applyAlignment="1">
      <alignment vertical="top"/>
    </xf>
    <xf numFmtId="3" fontId="7" fillId="0" borderId="0" xfId="1" applyNumberFormat="1" applyFont="1" applyFill="1" applyAlignment="1">
      <alignment vertical="top"/>
    </xf>
    <xf numFmtId="1" fontId="7" fillId="0" borderId="0" xfId="1" applyNumberFormat="1" applyFont="1" applyBorder="1" applyAlignment="1">
      <alignment vertical="center"/>
    </xf>
    <xf numFmtId="3" fontId="7" fillId="0" borderId="0" xfId="1" applyNumberFormat="1" applyFont="1" applyAlignment="1">
      <alignment vertical="center"/>
    </xf>
    <xf numFmtId="3" fontId="9" fillId="0" borderId="0" xfId="1" applyNumberFormat="1" applyFont="1" applyBorder="1" applyAlignment="1">
      <alignment vertical="center"/>
    </xf>
    <xf numFmtId="3" fontId="9" fillId="0" borderId="6" xfId="1" applyNumberFormat="1" applyFont="1" applyFill="1" applyBorder="1" applyAlignment="1">
      <alignment vertical="center"/>
    </xf>
    <xf numFmtId="3" fontId="8" fillId="0" borderId="3" xfId="1" applyNumberFormat="1" applyFont="1" applyFill="1" applyBorder="1" applyAlignment="1">
      <alignment horizontal="left" vertical="center" indent="2"/>
    </xf>
    <xf numFmtId="3" fontId="9" fillId="0" borderId="8" xfId="1" applyNumberFormat="1" applyFont="1" applyFill="1" applyBorder="1" applyAlignment="1">
      <alignment vertical="center"/>
    </xf>
    <xf numFmtId="3" fontId="9" fillId="0" borderId="6" xfId="1" applyNumberFormat="1" applyFont="1" applyBorder="1" applyAlignment="1">
      <alignment vertical="center" wrapText="1"/>
    </xf>
    <xf numFmtId="3" fontId="8" fillId="0" borderId="3" xfId="1" applyNumberFormat="1" applyFont="1" applyFill="1" applyBorder="1" applyAlignment="1">
      <alignment horizontal="left" vertical="center"/>
    </xf>
    <xf numFmtId="3" fontId="8" fillId="0" borderId="2" xfId="1" applyNumberFormat="1" applyFont="1" applyFill="1" applyBorder="1" applyAlignment="1">
      <alignment horizontal="left" vertical="center"/>
    </xf>
    <xf numFmtId="3" fontId="9" fillId="0" borderId="5" xfId="1" applyNumberFormat="1" applyFont="1" applyFill="1" applyBorder="1" applyAlignment="1">
      <alignment vertical="center"/>
    </xf>
    <xf numFmtId="3" fontId="9" fillId="0" borderId="9" xfId="1" applyNumberFormat="1" applyFont="1" applyFill="1" applyBorder="1" applyAlignment="1">
      <alignment vertical="center"/>
    </xf>
    <xf numFmtId="3" fontId="9" fillId="0" borderId="5" xfId="2" applyNumberFormat="1" applyFont="1" applyFill="1" applyBorder="1" applyAlignment="1">
      <alignment vertical="center"/>
    </xf>
    <xf numFmtId="3" fontId="9" fillId="0" borderId="5" xfId="1" applyNumberFormat="1" applyFont="1" applyBorder="1" applyAlignment="1">
      <alignment vertical="center"/>
    </xf>
    <xf numFmtId="3" fontId="9" fillId="0" borderId="5" xfId="1" applyNumberFormat="1" applyFont="1" applyBorder="1"/>
    <xf numFmtId="3" fontId="9" fillId="0" borderId="0" xfId="1" applyNumberFormat="1" applyFont="1" applyBorder="1"/>
    <xf numFmtId="1" fontId="9" fillId="0" borderId="4" xfId="1" applyNumberFormat="1" applyFont="1" applyFill="1" applyBorder="1" applyAlignment="1">
      <alignment vertical="top"/>
    </xf>
    <xf numFmtId="1" fontId="8" fillId="0" borderId="5" xfId="1" applyNumberFormat="1" applyFont="1" applyFill="1" applyBorder="1" applyAlignment="1">
      <alignment vertical="top"/>
    </xf>
    <xf numFmtId="3" fontId="8" fillId="0" borderId="0" xfId="1" applyNumberFormat="1" applyFont="1" applyFill="1" applyBorder="1" applyAlignment="1">
      <alignment vertical="center"/>
    </xf>
    <xf numFmtId="3" fontId="8" fillId="0" borderId="12" xfId="1" applyNumberFormat="1" applyFont="1" applyFill="1" applyBorder="1" applyAlignment="1">
      <alignment vertical="center"/>
    </xf>
    <xf numFmtId="1" fontId="8" fillId="0" borderId="5" xfId="1" applyNumberFormat="1" applyFont="1" applyFill="1" applyBorder="1" applyAlignment="1">
      <alignment horizontal="center" vertical="center"/>
    </xf>
    <xf numFmtId="3" fontId="8" fillId="0" borderId="12" xfId="1" applyNumberFormat="1" applyFont="1" applyFill="1" applyBorder="1" applyAlignment="1">
      <alignment horizontal="center" vertical="center"/>
    </xf>
    <xf numFmtId="1" fontId="8" fillId="0" borderId="13" xfId="1" applyNumberFormat="1" applyFont="1" applyFill="1" applyBorder="1" applyAlignment="1">
      <alignment horizontal="center" vertical="center"/>
    </xf>
    <xf numFmtId="3" fontId="9" fillId="0" borderId="12" xfId="1" applyNumberFormat="1" applyFont="1" applyFill="1" applyBorder="1" applyAlignment="1">
      <alignment vertical="center"/>
    </xf>
    <xf numFmtId="1" fontId="9" fillId="0" borderId="5" xfId="1" applyNumberFormat="1" applyFont="1" applyBorder="1" applyAlignment="1" applyProtection="1">
      <protection locked="0"/>
    </xf>
    <xf numFmtId="3" fontId="9" fillId="0" borderId="12" xfId="1" applyNumberFormat="1" applyFont="1" applyFill="1" applyBorder="1" applyAlignment="1">
      <alignment horizontal="right" vertical="center"/>
    </xf>
    <xf numFmtId="1" fontId="9" fillId="0" borderId="7" xfId="1" applyNumberFormat="1" applyFont="1" applyBorder="1" applyAlignment="1" applyProtection="1">
      <protection locked="0"/>
    </xf>
    <xf numFmtId="3"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3" fontId="9" fillId="0" borderId="10" xfId="1" applyNumberFormat="1" applyFont="1" applyFill="1" applyBorder="1" applyAlignment="1">
      <alignment vertical="center"/>
    </xf>
    <xf numFmtId="3" fontId="9" fillId="0" borderId="14" xfId="1" applyNumberFormat="1" applyFont="1" applyFill="1" applyBorder="1" applyAlignment="1">
      <alignment vertical="center"/>
    </xf>
    <xf numFmtId="1" fontId="9" fillId="0" borderId="4" xfId="1" applyNumberFormat="1" applyFont="1" applyBorder="1" applyAlignment="1" applyProtection="1">
      <protection locked="0"/>
    </xf>
    <xf numFmtId="3" fontId="9" fillId="0" borderId="4" xfId="1" applyNumberFormat="1" applyFont="1" applyFill="1" applyBorder="1" applyAlignment="1">
      <alignment vertical="center"/>
    </xf>
    <xf numFmtId="3" fontId="9" fillId="0" borderId="2" xfId="1" applyNumberFormat="1" applyFont="1" applyFill="1" applyBorder="1" applyAlignment="1">
      <alignment vertical="center"/>
    </xf>
    <xf numFmtId="3" fontId="9" fillId="0" borderId="11" xfId="1" applyNumberFormat="1" applyFont="1" applyFill="1" applyBorder="1" applyAlignment="1">
      <alignment vertical="center"/>
    </xf>
    <xf numFmtId="3" fontId="8" fillId="0" borderId="15" xfId="1" applyNumberFormat="1" applyFont="1" applyBorder="1" applyAlignment="1">
      <alignment horizontal="center" vertical="center"/>
    </xf>
    <xf numFmtId="3" fontId="8" fillId="0" borderId="16" xfId="1" applyNumberFormat="1" applyFont="1" applyBorder="1" applyAlignment="1">
      <alignment horizontal="center" vertical="center"/>
    </xf>
    <xf numFmtId="3" fontId="8" fillId="0" borderId="16" xfId="1" applyNumberFormat="1" applyFont="1" applyBorder="1" applyAlignment="1">
      <alignment horizontal="center" vertical="center" wrapText="1"/>
    </xf>
    <xf numFmtId="3" fontId="8" fillId="0" borderId="17" xfId="1" applyNumberFormat="1" applyFont="1" applyBorder="1" applyAlignment="1">
      <alignment horizontal="center" vertical="center"/>
    </xf>
    <xf numFmtId="0" fontId="9" fillId="0" borderId="0" xfId="1" applyFont="1" applyBorder="1"/>
    <xf numFmtId="0" fontId="9" fillId="0" borderId="9" xfId="1" applyFont="1" applyBorder="1"/>
    <xf numFmtId="1" fontId="9" fillId="0" borderId="12" xfId="1" applyNumberFormat="1" applyFont="1" applyBorder="1" applyAlignment="1" applyProtection="1">
      <protection locked="0"/>
    </xf>
    <xf numFmtId="1" fontId="9" fillId="0" borderId="14" xfId="1" applyNumberFormat="1" applyFont="1" applyBorder="1" applyAlignment="1" applyProtection="1">
      <protection locked="0"/>
    </xf>
    <xf numFmtId="0" fontId="11" fillId="0" borderId="0" xfId="1" applyFont="1"/>
    <xf numFmtId="3" fontId="10" fillId="0" borderId="0" xfId="1" applyNumberFormat="1" applyFont="1"/>
    <xf numFmtId="0" fontId="10" fillId="0" borderId="0" xfId="1" applyFont="1"/>
    <xf numFmtId="0" fontId="17" fillId="0" borderId="0" xfId="0" applyFont="1"/>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9" fillId="0" borderId="0" xfId="0" applyFont="1"/>
    <xf numFmtId="0" fontId="8" fillId="0" borderId="4" xfId="0" applyFont="1" applyFill="1" applyBorder="1" applyAlignment="1">
      <alignment vertical="top"/>
    </xf>
    <xf numFmtId="0" fontId="8" fillId="0" borderId="13" xfId="0" applyFont="1" applyFill="1" applyBorder="1" applyAlignment="1">
      <alignment vertical="center"/>
    </xf>
    <xf numFmtId="0" fontId="9" fillId="0" borderId="0" xfId="0" applyFont="1" applyFill="1" applyBorder="1" applyAlignment="1">
      <alignment vertical="top"/>
    </xf>
    <xf numFmtId="0" fontId="9" fillId="0" borderId="0" xfId="0" applyFont="1" applyAlignment="1">
      <alignment vertical="center"/>
    </xf>
    <xf numFmtId="0" fontId="8" fillId="0" borderId="5" xfId="0" applyFont="1" applyFill="1" applyBorder="1" applyAlignment="1">
      <alignment vertical="top"/>
    </xf>
    <xf numFmtId="0" fontId="8" fillId="0" borderId="4"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6" xfId="0" applyFont="1" applyFill="1" applyBorder="1" applyAlignment="1">
      <alignment horizontal="center" vertical="top"/>
    </xf>
    <xf numFmtId="0" fontId="8" fillId="0" borderId="14" xfId="0" applyFont="1" applyFill="1" applyBorder="1" applyAlignment="1">
      <alignment horizontal="center" vertical="center"/>
    </xf>
    <xf numFmtId="0" fontId="9" fillId="0" borderId="13"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5" xfId="0" applyFont="1" applyFill="1" applyBorder="1" applyAlignment="1">
      <alignment vertical="top"/>
    </xf>
    <xf numFmtId="3" fontId="9" fillId="0" borderId="5" xfId="0" applyNumberFormat="1" applyFont="1" applyFill="1" applyBorder="1" applyAlignment="1">
      <alignment vertical="center"/>
    </xf>
    <xf numFmtId="164" fontId="9" fillId="0" borderId="9" xfId="0" applyNumberFormat="1" applyFont="1" applyFill="1" applyBorder="1" applyAlignment="1">
      <alignment vertical="center"/>
    </xf>
    <xf numFmtId="1" fontId="9" fillId="0" borderId="5" xfId="0" applyNumberFormat="1" applyFont="1" applyFill="1" applyBorder="1" applyAlignment="1">
      <alignment vertical="center"/>
    </xf>
    <xf numFmtId="0" fontId="9" fillId="0" borderId="5" xfId="0" applyFont="1" applyBorder="1" applyAlignment="1">
      <alignment vertical="center"/>
    </xf>
    <xf numFmtId="0" fontId="9" fillId="0" borderId="9" xfId="0" applyFont="1" applyFill="1" applyBorder="1" applyAlignment="1">
      <alignment vertical="center"/>
    </xf>
    <xf numFmtId="3" fontId="9" fillId="0" borderId="9" xfId="0" applyNumberFormat="1" applyFont="1" applyBorder="1" applyAlignment="1">
      <alignment vertical="center"/>
    </xf>
    <xf numFmtId="1" fontId="9" fillId="0" borderId="5" xfId="0" applyNumberFormat="1" applyFont="1" applyFill="1" applyBorder="1" applyAlignment="1">
      <alignment vertical="top"/>
    </xf>
    <xf numFmtId="3" fontId="9" fillId="0" borderId="9" xfId="0" applyNumberFormat="1" applyFont="1" applyFill="1" applyBorder="1" applyAlignment="1">
      <alignment vertical="center"/>
    </xf>
    <xf numFmtId="0" fontId="9" fillId="0" borderId="5" xfId="0" applyFont="1" applyBorder="1" applyAlignment="1">
      <alignment horizontal="right" vertical="center"/>
    </xf>
    <xf numFmtId="164" fontId="9" fillId="0" borderId="9" xfId="0" applyNumberFormat="1" applyFont="1" applyFill="1" applyBorder="1" applyAlignment="1">
      <alignment horizontal="right" vertical="center"/>
    </xf>
    <xf numFmtId="3" fontId="9" fillId="0" borderId="0" xfId="0" applyNumberFormat="1" applyFont="1" applyBorder="1"/>
    <xf numFmtId="3" fontId="9" fillId="0" borderId="0" xfId="0" applyNumberFormat="1" applyFont="1" applyAlignment="1">
      <alignment vertical="center"/>
    </xf>
    <xf numFmtId="3" fontId="9" fillId="0" borderId="0" xfId="0" applyNumberFormat="1" applyFont="1" applyFill="1" applyBorder="1" applyAlignment="1">
      <alignment vertical="top"/>
    </xf>
    <xf numFmtId="3" fontId="9" fillId="0" borderId="0" xfId="0" applyNumberFormat="1" applyFont="1"/>
    <xf numFmtId="0" fontId="9" fillId="0" borderId="5" xfId="0" applyFont="1" applyBorder="1" applyAlignment="1"/>
    <xf numFmtId="0" fontId="9" fillId="0" borderId="12" xfId="0" applyFont="1" applyBorder="1" applyAlignment="1"/>
    <xf numFmtId="0" fontId="9" fillId="0" borderId="14" xfId="0" applyFont="1" applyBorder="1" applyAlignment="1"/>
    <xf numFmtId="3" fontId="9" fillId="0" borderId="7" xfId="0" applyNumberFormat="1" applyFont="1" applyFill="1" applyBorder="1" applyAlignment="1">
      <alignment vertical="center"/>
    </xf>
    <xf numFmtId="164" fontId="9" fillId="0" borderId="10" xfId="0" applyNumberFormat="1" applyFont="1" applyFill="1" applyBorder="1" applyAlignment="1">
      <alignment vertical="center"/>
    </xf>
    <xf numFmtId="3" fontId="9" fillId="0" borderId="10" xfId="0" applyNumberFormat="1" applyFont="1" applyFill="1" applyBorder="1" applyAlignment="1">
      <alignment vertical="center"/>
    </xf>
    <xf numFmtId="1" fontId="2" fillId="0" borderId="0" xfId="0" applyNumberFormat="1" applyFont="1" applyFill="1" applyBorder="1" applyAlignment="1">
      <alignment vertical="top"/>
    </xf>
    <xf numFmtId="164"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3" fontId="2" fillId="0" borderId="0" xfId="0" applyNumberFormat="1" applyFont="1" applyFill="1" applyBorder="1" applyAlignment="1">
      <alignment vertical="center"/>
    </xf>
    <xf numFmtId="0" fontId="2" fillId="0" borderId="0" xfId="0" applyFont="1" applyFill="1" applyBorder="1" applyAlignment="1">
      <alignment vertical="top"/>
    </xf>
    <xf numFmtId="0" fontId="2" fillId="0" borderId="0" xfId="0" applyFont="1" applyAlignment="1">
      <alignment vertical="center"/>
    </xf>
    <xf numFmtId="0" fontId="7" fillId="0" borderId="0" xfId="0" applyFont="1" applyAlignment="1">
      <alignment wrapText="1"/>
    </xf>
    <xf numFmtId="0" fontId="7" fillId="0" borderId="0" xfId="0" applyFont="1" applyFill="1" applyAlignment="1">
      <alignment vertical="top"/>
    </xf>
    <xf numFmtId="0" fontId="7" fillId="0" borderId="0" xfId="0" applyFont="1" applyAlignment="1">
      <alignment vertical="center"/>
    </xf>
    <xf numFmtId="0" fontId="4" fillId="0" borderId="0" xfId="0" applyFont="1" applyBorder="1" applyAlignment="1"/>
    <xf numFmtId="0" fontId="17" fillId="0" borderId="0" xfId="0" applyFont="1" applyBorder="1"/>
    <xf numFmtId="0" fontId="8" fillId="0" borderId="18" xfId="0" applyFont="1" applyBorder="1" applyAlignment="1">
      <alignment horizontal="center" wrapText="1"/>
    </xf>
    <xf numFmtId="0" fontId="8" fillId="0" borderId="4" xfId="0" applyFont="1" applyBorder="1" applyAlignment="1">
      <alignment horizontal="center"/>
    </xf>
    <xf numFmtId="0" fontId="8" fillId="0" borderId="2" xfId="0" applyFont="1" applyBorder="1" applyAlignment="1">
      <alignment horizontal="center"/>
    </xf>
    <xf numFmtId="3" fontId="8" fillId="0" borderId="2" xfId="0" applyNumberFormat="1" applyFont="1" applyBorder="1" applyAlignment="1">
      <alignment horizontal="center" wrapText="1"/>
    </xf>
    <xf numFmtId="3" fontId="8" fillId="0" borderId="2" xfId="0" applyNumberFormat="1" applyFont="1" applyBorder="1" applyAlignment="1">
      <alignment horizontal="center"/>
    </xf>
    <xf numFmtId="0" fontId="8" fillId="0" borderId="11" xfId="0" applyFont="1" applyBorder="1" applyAlignment="1">
      <alignment horizontal="center"/>
    </xf>
    <xf numFmtId="0" fontId="9" fillId="0" borderId="0" xfId="0" applyFont="1" applyBorder="1"/>
    <xf numFmtId="0" fontId="8" fillId="0" borderId="0" xfId="0" applyFont="1" applyBorder="1" applyAlignment="1">
      <alignment horizontal="center"/>
    </xf>
    <xf numFmtId="0" fontId="9" fillId="0" borderId="5" xfId="0" applyFont="1" applyBorder="1" applyAlignment="1">
      <alignment wrapText="1"/>
    </xf>
    <xf numFmtId="3" fontId="9" fillId="0" borderId="4" xfId="0" applyNumberFormat="1" applyFont="1" applyBorder="1"/>
    <xf numFmtId="9" fontId="9" fillId="0" borderId="2" xfId="0" applyNumberFormat="1" applyFont="1" applyBorder="1"/>
    <xf numFmtId="3" fontId="9" fillId="0" borderId="2" xfId="0" applyNumberFormat="1" applyFont="1" applyBorder="1"/>
    <xf numFmtId="9" fontId="9" fillId="0" borderId="2" xfId="0" applyNumberFormat="1" applyFont="1" applyBorder="1" applyAlignment="1">
      <alignment horizontal="center"/>
    </xf>
    <xf numFmtId="9" fontId="9" fillId="0" borderId="11" xfId="0" applyNumberFormat="1" applyFont="1" applyBorder="1"/>
    <xf numFmtId="3" fontId="9" fillId="0" borderId="0" xfId="0" applyNumberFormat="1" applyFont="1" applyBorder="1" applyAlignment="1">
      <alignment horizontal="center" wrapText="1"/>
    </xf>
    <xf numFmtId="9" fontId="9" fillId="0" borderId="0" xfId="0" applyNumberFormat="1" applyFont="1" applyBorder="1"/>
    <xf numFmtId="9" fontId="9" fillId="0" borderId="9" xfId="0" applyNumberFormat="1" applyFont="1" applyBorder="1"/>
    <xf numFmtId="3" fontId="9" fillId="0" borderId="7" xfId="0" applyNumberFormat="1" applyFont="1" applyBorder="1"/>
    <xf numFmtId="3" fontId="9" fillId="0" borderId="1" xfId="0" applyNumberFormat="1" applyFont="1" applyBorder="1"/>
    <xf numFmtId="0" fontId="9" fillId="0" borderId="18" xfId="0" applyFont="1" applyBorder="1" applyAlignment="1">
      <alignment wrapText="1"/>
    </xf>
    <xf numFmtId="9" fontId="9" fillId="0" borderId="3" xfId="0" applyNumberFormat="1" applyFont="1" applyBorder="1"/>
    <xf numFmtId="3" fontId="9" fillId="0" borderId="3" xfId="0" applyNumberFormat="1" applyFont="1" applyBorder="1"/>
    <xf numFmtId="0" fontId="9" fillId="0" borderId="6" xfId="0" applyFont="1" applyBorder="1" applyAlignment="1">
      <alignment wrapText="1"/>
    </xf>
    <xf numFmtId="3" fontId="9" fillId="0" borderId="1" xfId="0" applyNumberFormat="1" applyFont="1" applyBorder="1" applyAlignment="1">
      <alignment wrapText="1"/>
    </xf>
    <xf numFmtId="0" fontId="9" fillId="0" borderId="8" xfId="0" applyFont="1" applyBorder="1"/>
    <xf numFmtId="3" fontId="9" fillId="0" borderId="2" xfId="0" applyNumberFormat="1" applyFont="1" applyBorder="1" applyAlignment="1">
      <alignment horizontal="center" wrapText="1"/>
    </xf>
    <xf numFmtId="0" fontId="9" fillId="0" borderId="0" xfId="0" applyFont="1" applyBorder="1" applyAlignment="1">
      <alignment wrapText="1"/>
    </xf>
    <xf numFmtId="3" fontId="9" fillId="0" borderId="5" xfId="0" applyNumberFormat="1" applyFont="1" applyBorder="1"/>
    <xf numFmtId="3" fontId="8" fillId="0" borderId="0" xfId="0" applyNumberFormat="1" applyFont="1" applyBorder="1" applyAlignment="1">
      <alignment horizontal="center"/>
    </xf>
    <xf numFmtId="3" fontId="9" fillId="0" borderId="2" xfId="0" applyNumberFormat="1" applyFont="1" applyBorder="1" applyAlignment="1">
      <alignment horizontal="center"/>
    </xf>
    <xf numFmtId="0" fontId="9" fillId="0" borderId="12" xfId="0" applyFont="1" applyBorder="1" applyAlignment="1">
      <alignment wrapText="1"/>
    </xf>
    <xf numFmtId="3" fontId="9" fillId="0" borderId="0" xfId="0" applyNumberFormat="1" applyFont="1" applyBorder="1" applyAlignment="1">
      <alignment horizontal="right" wrapText="1"/>
    </xf>
    <xf numFmtId="0" fontId="9" fillId="0" borderId="3" xfId="0" applyFont="1" applyBorder="1"/>
    <xf numFmtId="0" fontId="8" fillId="0" borderId="0" xfId="0" applyFont="1" applyBorder="1" applyAlignment="1">
      <alignment horizontal="center" wrapText="1"/>
    </xf>
    <xf numFmtId="3" fontId="8" fillId="0" borderId="0" xfId="0" applyNumberFormat="1" applyFont="1" applyBorder="1" applyAlignment="1">
      <alignment horizontal="center" wrapText="1"/>
    </xf>
    <xf numFmtId="0" fontId="8" fillId="0" borderId="6" xfId="0" applyFont="1" applyBorder="1" applyAlignment="1">
      <alignment horizontal="center" wrapText="1"/>
    </xf>
    <xf numFmtId="9" fontId="9" fillId="0" borderId="8" xfId="0" applyNumberFormat="1" applyFont="1" applyBorder="1"/>
    <xf numFmtId="0" fontId="0" fillId="0" borderId="0" xfId="0" applyAlignment="1">
      <alignment wrapText="1"/>
    </xf>
    <xf numFmtId="0" fontId="17" fillId="0" borderId="0" xfId="0" applyFont="1" applyAlignment="1">
      <alignment vertical="center" wrapText="1"/>
    </xf>
    <xf numFmtId="1" fontId="2" fillId="0" borderId="0" xfId="0" applyNumberFormat="1" applyFont="1" applyAlignment="1">
      <alignment vertical="top"/>
    </xf>
    <xf numFmtId="3" fontId="2" fillId="0" borderId="0" xfId="0" applyNumberFormat="1" applyFont="1" applyAlignment="1">
      <alignment vertical="top"/>
    </xf>
    <xf numFmtId="3" fontId="9" fillId="0" borderId="0" xfId="0" applyNumberFormat="1" applyFont="1" applyFill="1" applyAlignment="1">
      <alignment vertical="top"/>
    </xf>
    <xf numFmtId="0" fontId="9" fillId="0" borderId="0" xfId="0" applyFont="1" applyFill="1" applyAlignment="1">
      <alignment vertical="top"/>
    </xf>
    <xf numFmtId="0" fontId="9" fillId="0" borderId="0" xfId="0" applyFont="1" applyAlignment="1">
      <alignment vertical="center" wrapText="1"/>
    </xf>
    <xf numFmtId="1" fontId="8" fillId="0" borderId="18" xfId="0" applyNumberFormat="1" applyFont="1" applyFill="1" applyBorder="1" applyAlignment="1">
      <alignment horizontal="center" vertical="center"/>
    </xf>
    <xf numFmtId="3" fontId="8" fillId="0" borderId="3"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xf>
    <xf numFmtId="3" fontId="8" fillId="0" borderId="8" xfId="0" applyNumberFormat="1" applyFont="1" applyFill="1" applyBorder="1" applyAlignment="1">
      <alignment horizontal="center" vertical="center"/>
    </xf>
    <xf numFmtId="0" fontId="9" fillId="0" borderId="0" xfId="0" applyFont="1" applyFill="1" applyBorder="1" applyAlignment="1">
      <alignment horizontal="center" vertical="top"/>
    </xf>
    <xf numFmtId="3" fontId="8" fillId="0" borderId="18"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1" fontId="9" fillId="0" borderId="9" xfId="0" applyNumberFormat="1" applyFont="1" applyBorder="1" applyAlignment="1">
      <alignment vertical="center" wrapText="1"/>
    </xf>
    <xf numFmtId="3" fontId="9" fillId="0" borderId="0" xfId="0" applyNumberFormat="1" applyFont="1" applyBorder="1" applyAlignment="1">
      <alignment vertical="center" wrapText="1"/>
    </xf>
    <xf numFmtId="3" fontId="9" fillId="0" borderId="9" xfId="0" applyNumberFormat="1" applyFont="1" applyBorder="1" applyAlignment="1">
      <alignment vertical="center" wrapText="1"/>
    </xf>
    <xf numFmtId="3" fontId="9" fillId="0" borderId="12" xfId="0" applyNumberFormat="1" applyFont="1" applyBorder="1" applyAlignment="1">
      <alignment vertical="center" wrapText="1"/>
    </xf>
    <xf numFmtId="0" fontId="9" fillId="0" borderId="0" xfId="0" applyFont="1" applyBorder="1" applyAlignment="1">
      <alignment vertical="center" wrapText="1"/>
    </xf>
    <xf numFmtId="1" fontId="0" fillId="0" borderId="9" xfId="0" applyNumberFormat="1" applyBorder="1"/>
    <xf numFmtId="3" fontId="0" fillId="0" borderId="0" xfId="0" applyNumberFormat="1"/>
    <xf numFmtId="3" fontId="0" fillId="0" borderId="9" xfId="0" applyNumberFormat="1" applyBorder="1"/>
    <xf numFmtId="3" fontId="0" fillId="0" borderId="12" xfId="0" applyNumberFormat="1" applyBorder="1"/>
    <xf numFmtId="3" fontId="9" fillId="0" borderId="0" xfId="0" applyNumberFormat="1" applyFont="1" applyAlignment="1">
      <alignment vertical="center" wrapText="1"/>
    </xf>
    <xf numFmtId="1" fontId="0" fillId="0" borderId="0" xfId="0" applyNumberFormat="1" applyBorder="1"/>
    <xf numFmtId="3" fontId="0" fillId="0" borderId="0" xfId="0" applyNumberFormat="1" applyBorder="1"/>
    <xf numFmtId="1" fontId="7" fillId="0" borderId="0" xfId="0" applyNumberFormat="1" applyFont="1" applyFill="1" applyAlignment="1">
      <alignment vertical="top"/>
    </xf>
    <xf numFmtId="3" fontId="7" fillId="0" borderId="0" xfId="0" applyNumberFormat="1" applyFont="1" applyFill="1" applyAlignment="1">
      <alignment vertical="top"/>
    </xf>
    <xf numFmtId="0" fontId="7" fillId="0" borderId="0" xfId="0" applyFont="1" applyAlignment="1">
      <alignment vertical="center" wrapText="1"/>
    </xf>
    <xf numFmtId="0" fontId="7" fillId="0" borderId="0" xfId="0" applyFont="1"/>
    <xf numFmtId="0" fontId="5" fillId="0" borderId="0" xfId="0" applyFont="1" applyFill="1" applyBorder="1" applyAlignment="1">
      <alignment horizontal="left" vertical="top"/>
    </xf>
    <xf numFmtId="0" fontId="7" fillId="0" borderId="0" xfId="0" applyFont="1" applyAlignment="1"/>
    <xf numFmtId="0" fontId="7" fillId="0" borderId="0" xfId="0" applyFont="1" applyBorder="1" applyAlignment="1">
      <alignment vertical="top"/>
    </xf>
    <xf numFmtId="1" fontId="9" fillId="0" borderId="0" xfId="0" applyNumberFormat="1" applyFont="1" applyAlignment="1">
      <alignment vertical="center"/>
    </xf>
    <xf numFmtId="0" fontId="17" fillId="0" borderId="0" xfId="0" applyFont="1" applyAlignment="1">
      <alignment wrapText="1"/>
    </xf>
    <xf numFmtId="0" fontId="9" fillId="0" borderId="4" xfId="0" applyFont="1" applyFill="1" applyBorder="1" applyAlignment="1">
      <alignment horizontal="right" vertical="top"/>
    </xf>
    <xf numFmtId="3" fontId="8" fillId="0" borderId="2" xfId="0" applyNumberFormat="1" applyFont="1" applyFill="1" applyBorder="1" applyAlignment="1">
      <alignment horizontal="right" vertical="top" wrapText="1"/>
    </xf>
    <xf numFmtId="3" fontId="9" fillId="0" borderId="11" xfId="0" applyNumberFormat="1" applyFont="1" applyFill="1" applyBorder="1" applyAlignment="1">
      <alignment horizontal="right" vertical="top" wrapText="1"/>
    </xf>
    <xf numFmtId="0" fontId="8" fillId="0" borderId="7" xfId="0"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3" fontId="8" fillId="0" borderId="10" xfId="0" applyNumberFormat="1" applyFont="1" applyFill="1" applyBorder="1" applyAlignment="1">
      <alignment horizontal="right" vertical="center" wrapText="1"/>
    </xf>
    <xf numFmtId="1" fontId="9" fillId="0" borderId="4" xfId="0" applyNumberFormat="1" applyFont="1" applyFill="1" applyBorder="1" applyAlignment="1">
      <alignment vertical="center"/>
    </xf>
    <xf numFmtId="3" fontId="9" fillId="0" borderId="9" xfId="0" applyNumberFormat="1" applyFont="1" applyBorder="1"/>
    <xf numFmtId="1" fontId="9" fillId="0" borderId="7" xfId="0" applyNumberFormat="1" applyFont="1" applyFill="1" applyBorder="1" applyAlignment="1">
      <alignment vertical="center"/>
    </xf>
    <xf numFmtId="0" fontId="19" fillId="0" borderId="0" xfId="0" applyFont="1" applyFill="1" applyAlignment="1">
      <alignment vertical="top"/>
    </xf>
    <xf numFmtId="0" fontId="13" fillId="0" borderId="0" xfId="0" applyFont="1" applyFill="1" applyBorder="1" applyAlignment="1">
      <alignment vertical="top"/>
    </xf>
    <xf numFmtId="3" fontId="13" fillId="0" borderId="0" xfId="0" applyNumberFormat="1" applyFont="1" applyFill="1" applyBorder="1" applyAlignment="1">
      <alignment vertical="top" wrapText="1"/>
    </xf>
    <xf numFmtId="0" fontId="13" fillId="0" borderId="0" xfId="0" applyFont="1" applyFill="1" applyAlignment="1">
      <alignment vertical="top"/>
    </xf>
    <xf numFmtId="0" fontId="16" fillId="0" borderId="0" xfId="0" applyFont="1" applyFill="1" applyAlignment="1">
      <alignment vertical="top" wrapText="1"/>
    </xf>
    <xf numFmtId="0" fontId="7" fillId="0" borderId="0" xfId="0" applyFont="1" applyFill="1" applyBorder="1" applyAlignment="1">
      <alignment horizontal="left" vertical="top"/>
    </xf>
    <xf numFmtId="3" fontId="7" fillId="0" borderId="0" xfId="0" applyNumberFormat="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Border="1" applyAlignment="1">
      <alignment vertical="top" wrapText="1"/>
    </xf>
    <xf numFmtId="0" fontId="7" fillId="0" borderId="0" xfId="0" applyFont="1" applyFill="1" applyAlignment="1">
      <alignment vertical="top" wrapText="1"/>
    </xf>
    <xf numFmtId="3" fontId="7" fillId="0" borderId="0" xfId="0" applyNumberFormat="1" applyFont="1" applyFill="1" applyAlignment="1">
      <alignment vertical="top" wrapText="1"/>
    </xf>
    <xf numFmtId="0" fontId="13" fillId="0" borderId="0" xfId="0" applyFont="1" applyAlignment="1">
      <alignment vertical="center"/>
    </xf>
    <xf numFmtId="3" fontId="13" fillId="0" borderId="0" xfId="0" applyNumberFormat="1" applyFont="1" applyAlignment="1">
      <alignment vertical="center" wrapText="1"/>
    </xf>
    <xf numFmtId="0" fontId="8" fillId="0" borderId="6" xfId="0" applyFont="1" applyFill="1" applyBorder="1" applyAlignment="1">
      <alignment horizontal="right" vertical="center"/>
    </xf>
    <xf numFmtId="3" fontId="8" fillId="0" borderId="3" xfId="0" applyNumberFormat="1" applyFont="1" applyFill="1" applyBorder="1" applyAlignment="1">
      <alignment horizontal="right" vertical="center" wrapText="1"/>
    </xf>
    <xf numFmtId="3" fontId="8" fillId="0" borderId="3" xfId="0" applyNumberFormat="1" applyFont="1" applyFill="1" applyBorder="1" applyAlignment="1">
      <alignment horizontal="right" vertical="center"/>
    </xf>
    <xf numFmtId="3" fontId="8" fillId="0" borderId="8" xfId="0" applyNumberFormat="1" applyFont="1" applyFill="1" applyBorder="1" applyAlignment="1">
      <alignment horizontal="right" vertical="center" wrapText="1"/>
    </xf>
    <xf numFmtId="0" fontId="9" fillId="0" borderId="0" xfId="0" applyFont="1" applyFill="1" applyBorder="1" applyAlignment="1">
      <alignment horizontal="left" vertical="top"/>
    </xf>
    <xf numFmtId="1" fontId="9" fillId="0" borderId="5"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9" fillId="0" borderId="9" xfId="0" applyNumberFormat="1" applyFont="1" applyFill="1" applyBorder="1" applyAlignment="1">
      <alignment horizontal="right" vertical="center"/>
    </xf>
    <xf numFmtId="1" fontId="9" fillId="0" borderId="7"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3" fontId="9" fillId="0" borderId="10" xfId="0" applyNumberFormat="1" applyFont="1" applyFill="1" applyBorder="1" applyAlignment="1">
      <alignment horizontal="right" vertical="center"/>
    </xf>
    <xf numFmtId="1" fontId="16" fillId="0" borderId="0" xfId="0" applyNumberFormat="1" applyFont="1" applyFill="1" applyAlignment="1">
      <alignment horizontal="right" vertical="top" wrapText="1"/>
    </xf>
    <xf numFmtId="0" fontId="7" fillId="0" borderId="0" xfId="0" applyFont="1" applyAlignment="1">
      <alignment wrapText="1"/>
    </xf>
    <xf numFmtId="0" fontId="0" fillId="0" borderId="0" xfId="0" applyAlignment="1">
      <alignment wrapText="1"/>
    </xf>
    <xf numFmtId="0" fontId="2" fillId="0" borderId="0" xfId="0" applyFont="1" applyAlignment="1">
      <alignment vertical="center" wrapText="1"/>
    </xf>
    <xf numFmtId="0" fontId="9" fillId="0" borderId="0" xfId="0" applyFont="1" applyFill="1" applyBorder="1" applyAlignment="1">
      <alignment horizontal="right" vertical="top"/>
    </xf>
    <xf numFmtId="0" fontId="8" fillId="0" borderId="4" xfId="0" applyFont="1" applyFill="1" applyBorder="1" applyAlignment="1">
      <alignment horizontal="right" vertical="center"/>
    </xf>
    <xf numFmtId="3" fontId="8" fillId="0" borderId="2" xfId="0" applyNumberFormat="1"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0" fontId="9" fillId="0" borderId="5" xfId="0" applyFont="1" applyFill="1" applyBorder="1"/>
    <xf numFmtId="3" fontId="9" fillId="0" borderId="0" xfId="0" applyNumberFormat="1" applyFont="1" applyFill="1" applyBorder="1"/>
    <xf numFmtId="3" fontId="9" fillId="0" borderId="9" xfId="0" applyNumberFormat="1" applyFont="1" applyFill="1" applyBorder="1"/>
    <xf numFmtId="0" fontId="9" fillId="0" borderId="0" xfId="0" applyFont="1" applyFill="1" applyAlignment="1">
      <alignment vertical="center" wrapText="1"/>
    </xf>
    <xf numFmtId="0" fontId="9" fillId="0" borderId="5" xfId="0" applyFont="1" applyBorder="1"/>
    <xf numFmtId="0" fontId="9" fillId="2" borderId="0" xfId="0" applyFont="1" applyFill="1" applyBorder="1" applyAlignment="1">
      <alignment horizontal="right" vertical="top"/>
    </xf>
    <xf numFmtId="0" fontId="9" fillId="2" borderId="0" xfId="0" applyFont="1" applyFill="1" applyAlignment="1">
      <alignment vertical="center" wrapText="1"/>
    </xf>
    <xf numFmtId="0" fontId="9" fillId="0" borderId="7" xfId="0" applyFont="1" applyBorder="1"/>
    <xf numFmtId="0" fontId="2" fillId="0" borderId="0" xfId="0" applyFont="1" applyFill="1" applyAlignment="1">
      <alignment horizontal="right" vertical="top"/>
    </xf>
    <xf numFmtId="0" fontId="2" fillId="0" borderId="0" xfId="0" applyFont="1" applyFill="1" applyBorder="1" applyAlignment="1">
      <alignment horizontal="right" vertical="top"/>
    </xf>
    <xf numFmtId="0" fontId="16" fillId="0" borderId="0" xfId="0" applyFont="1" applyFill="1" applyAlignment="1">
      <alignment horizontal="left" vertical="top"/>
    </xf>
    <xf numFmtId="0" fontId="7" fillId="0" borderId="0" xfId="0" applyFont="1" applyFill="1" applyAlignment="1">
      <alignment horizontal="left" vertical="top"/>
    </xf>
    <xf numFmtId="3" fontId="7" fillId="0" borderId="0" xfId="0" applyNumberFormat="1" applyFont="1" applyFill="1" applyAlignment="1">
      <alignment horizontal="right" vertical="top"/>
    </xf>
    <xf numFmtId="3" fontId="7" fillId="0" borderId="0" xfId="0" applyNumberFormat="1" applyFont="1" applyAlignment="1">
      <alignment vertical="center" wrapText="1"/>
    </xf>
    <xf numFmtId="3" fontId="7" fillId="0" borderId="0" xfId="0" applyNumberFormat="1" applyFont="1" applyFill="1" applyBorder="1" applyAlignment="1">
      <alignment horizontal="right" vertical="top"/>
    </xf>
    <xf numFmtId="3" fontId="7" fillId="0" borderId="0" xfId="0" applyNumberFormat="1" applyFont="1" applyBorder="1" applyAlignment="1">
      <alignment horizontal="right" vertical="top"/>
    </xf>
    <xf numFmtId="0" fontId="7" fillId="0" borderId="0" xfId="0" applyFont="1"/>
    <xf numFmtId="0" fontId="20" fillId="0" borderId="0" xfId="3" applyAlignment="1" applyProtection="1"/>
    <xf numFmtId="3" fontId="2" fillId="0" borderId="0" xfId="0" applyNumberFormat="1" applyFont="1" applyAlignment="1">
      <alignment vertical="center"/>
    </xf>
    <xf numFmtId="0" fontId="3" fillId="0" borderId="0" xfId="0" applyFont="1" applyFill="1" applyBorder="1" applyAlignment="1">
      <alignment vertical="top"/>
    </xf>
    <xf numFmtId="3" fontId="2" fillId="0" borderId="0" xfId="0" applyNumberFormat="1" applyFont="1" applyFill="1" applyBorder="1" applyAlignment="1">
      <alignment vertical="top"/>
    </xf>
    <xf numFmtId="0" fontId="2" fillId="0" borderId="0" xfId="0" applyFont="1" applyFill="1" applyAlignment="1">
      <alignment vertical="top"/>
    </xf>
    <xf numFmtId="0" fontId="9" fillId="0" borderId="9" xfId="0" applyFont="1" applyFill="1" applyBorder="1" applyAlignment="1">
      <alignment vertical="top"/>
    </xf>
    <xf numFmtId="0" fontId="8" fillId="0" borderId="6" xfId="0" applyFont="1" applyFill="1" applyBorder="1" applyAlignment="1">
      <alignment horizontal="right" vertical="center" wrapText="1"/>
    </xf>
    <xf numFmtId="0" fontId="8" fillId="0" borderId="5"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wrapText="1"/>
    </xf>
    <xf numFmtId="3" fontId="9" fillId="0" borderId="9" xfId="0" applyNumberFormat="1" applyFont="1" applyBorder="1" applyAlignment="1">
      <alignment horizontal="right"/>
    </xf>
    <xf numFmtId="3" fontId="2" fillId="0" borderId="0" xfId="0" applyNumberFormat="1" applyFont="1" applyAlignment="1">
      <alignment vertical="center" wrapText="1"/>
    </xf>
    <xf numFmtId="0" fontId="7" fillId="0" borderId="0" xfId="0" applyFont="1" applyFill="1" applyBorder="1" applyAlignment="1">
      <alignment vertical="top"/>
    </xf>
    <xf numFmtId="3" fontId="7" fillId="0" borderId="0" xfId="0" applyNumberFormat="1" applyFont="1" applyBorder="1" applyAlignment="1">
      <alignment vertical="top"/>
    </xf>
    <xf numFmtId="0" fontId="16" fillId="0" borderId="0" xfId="0" applyFont="1" applyFill="1" applyAlignment="1">
      <alignment horizontal="center" vertical="top"/>
    </xf>
    <xf numFmtId="3" fontId="7" fillId="0" borderId="0" xfId="0" applyNumberFormat="1" applyFont="1" applyFill="1" applyBorder="1" applyAlignment="1">
      <alignment vertical="top"/>
    </xf>
    <xf numFmtId="0" fontId="4" fillId="0" borderId="0" xfId="0" applyFont="1" applyFill="1" applyBorder="1" applyAlignment="1">
      <alignment horizontal="left" vertical="top"/>
    </xf>
    <xf numFmtId="0" fontId="17" fillId="0" borderId="0" xfId="0" applyFont="1" applyBorder="1" applyAlignment="1">
      <alignment vertical="top"/>
    </xf>
    <xf numFmtId="0" fontId="7" fillId="0" borderId="0" xfId="0" applyFont="1" applyFill="1" applyAlignment="1">
      <alignment vertical="center"/>
    </xf>
    <xf numFmtId="0" fontId="9" fillId="0" borderId="4" xfId="0" applyFont="1" applyBorder="1" applyAlignment="1">
      <alignment vertical="center" wrapText="1"/>
    </xf>
    <xf numFmtId="0" fontId="8" fillId="0" borderId="7" xfId="0" applyFont="1" applyFill="1" applyBorder="1" applyAlignment="1">
      <alignment horizontal="right"/>
    </xf>
    <xf numFmtId="0" fontId="8" fillId="0" borderId="7" xfId="0" applyFont="1" applyFill="1" applyBorder="1" applyAlignment="1">
      <alignment horizontal="center"/>
    </xf>
    <xf numFmtId="0" fontId="8" fillId="0" borderId="1" xfId="0" applyFont="1" applyFill="1" applyBorder="1" applyAlignment="1">
      <alignment horizontal="center" wrapText="1"/>
    </xf>
    <xf numFmtId="0" fontId="8" fillId="0" borderId="1" xfId="0" applyFont="1" applyFill="1" applyBorder="1" applyAlignment="1">
      <alignment horizontal="center"/>
    </xf>
    <xf numFmtId="0" fontId="8" fillId="0" borderId="5" xfId="0" applyFont="1" applyFill="1" applyBorder="1" applyAlignment="1">
      <alignment horizontal="right"/>
    </xf>
    <xf numFmtId="0" fontId="8" fillId="0" borderId="5" xfId="0" applyFont="1" applyFill="1" applyBorder="1" applyAlignment="1">
      <alignment horizontal="center"/>
    </xf>
    <xf numFmtId="0" fontId="8" fillId="0" borderId="0" xfId="0" applyFont="1" applyFill="1" applyBorder="1" applyAlignment="1">
      <alignment horizontal="center" wrapText="1"/>
    </xf>
    <xf numFmtId="0" fontId="8" fillId="0" borderId="0" xfId="0" applyFont="1" applyFill="1" applyBorder="1" applyAlignment="1">
      <alignment horizontal="center"/>
    </xf>
    <xf numFmtId="0" fontId="8" fillId="0" borderId="0" xfId="0" applyFont="1" applyBorder="1" applyAlignment="1">
      <alignment wrapText="1"/>
    </xf>
    <xf numFmtId="0" fontId="8" fillId="0" borderId="9" xfId="0" applyFont="1" applyBorder="1" applyAlignment="1">
      <alignment wrapText="1"/>
    </xf>
    <xf numFmtId="3" fontId="9" fillId="0" borderId="5" xfId="0" applyNumberFormat="1" applyFont="1" applyFill="1" applyBorder="1" applyAlignment="1">
      <alignment horizontal="right" vertical="center"/>
    </xf>
    <xf numFmtId="0" fontId="9" fillId="0" borderId="0" xfId="0" applyFont="1" applyFill="1" applyBorder="1" applyAlignment="1">
      <alignment horizontal="center" vertical="center"/>
    </xf>
    <xf numFmtId="166" fontId="9" fillId="0" borderId="0" xfId="0" applyNumberFormat="1" applyFont="1" applyBorder="1"/>
    <xf numFmtId="1" fontId="9" fillId="0" borderId="10" xfId="0" applyNumberFormat="1" applyFont="1" applyFill="1" applyBorder="1" applyAlignment="1">
      <alignment horizontal="right" vertical="center"/>
    </xf>
    <xf numFmtId="1" fontId="4" fillId="0" borderId="0" xfId="0" applyNumberFormat="1" applyFont="1"/>
    <xf numFmtId="1" fontId="17" fillId="0" borderId="0" xfId="0" applyNumberFormat="1" applyFont="1"/>
    <xf numFmtId="1" fontId="9" fillId="0" borderId="0" xfId="0" applyNumberFormat="1" applyFont="1"/>
    <xf numFmtId="1" fontId="21" fillId="0" borderId="18" xfId="0" applyNumberFormat="1" applyFont="1" applyBorder="1"/>
    <xf numFmtId="1" fontId="22" fillId="0" borderId="3" xfId="0" applyNumberFormat="1" applyFont="1" applyBorder="1" applyAlignment="1">
      <alignment horizontal="right"/>
    </xf>
    <xf numFmtId="1" fontId="22" fillId="0" borderId="8" xfId="0" applyNumberFormat="1" applyFont="1" applyBorder="1" applyAlignment="1">
      <alignment horizontal="right"/>
    </xf>
    <xf numFmtId="1" fontId="8" fillId="0" borderId="8" xfId="0" applyNumberFormat="1" applyFont="1" applyBorder="1" applyAlignment="1">
      <alignment horizontal="center" wrapText="1"/>
    </xf>
    <xf numFmtId="1" fontId="22" fillId="0" borderId="12" xfId="0" applyNumberFormat="1" applyFont="1" applyBorder="1"/>
    <xf numFmtId="3" fontId="21" fillId="0" borderId="0" xfId="0" applyNumberFormat="1" applyFont="1" applyBorder="1" applyAlignment="1">
      <alignment horizontal="right"/>
    </xf>
    <xf numFmtId="3" fontId="21" fillId="0" borderId="9" xfId="0" applyNumberFormat="1" applyFont="1" applyBorder="1" applyAlignment="1">
      <alignment horizontal="right"/>
    </xf>
    <xf numFmtId="3" fontId="9" fillId="0" borderId="9" xfId="0" applyNumberFormat="1" applyFont="1" applyBorder="1" applyAlignment="1">
      <alignment horizontal="center" wrapText="1"/>
    </xf>
    <xf numFmtId="3" fontId="21" fillId="0" borderId="0" xfId="0" applyNumberFormat="1" applyFont="1" applyBorder="1"/>
    <xf numFmtId="3" fontId="21" fillId="0" borderId="9" xfId="0" applyNumberFormat="1" applyFont="1" applyBorder="1"/>
    <xf numFmtId="3" fontId="9" fillId="0" borderId="14" xfId="0" applyNumberFormat="1" applyFont="1" applyBorder="1" applyAlignment="1">
      <alignment horizontal="center"/>
    </xf>
    <xf numFmtId="1" fontId="23" fillId="0" borderId="0" xfId="0" applyNumberFormat="1" applyFont="1" applyBorder="1"/>
    <xf numFmtId="3" fontId="8" fillId="0" borderId="0" xfId="0" applyNumberFormat="1" applyFont="1"/>
    <xf numFmtId="3" fontId="22" fillId="0" borderId="0" xfId="0" applyNumberFormat="1" applyFont="1" applyBorder="1"/>
    <xf numFmtId="1" fontId="7" fillId="0" borderId="0" xfId="0" applyNumberFormat="1" applyFont="1"/>
    <xf numFmtId="1" fontId="5" fillId="0" borderId="0" xfId="0" applyNumberFormat="1" applyFont="1" applyAlignment="1">
      <alignment wrapText="1"/>
    </xf>
    <xf numFmtId="1" fontId="21" fillId="0" borderId="0" xfId="0" applyNumberFormat="1" applyFont="1" applyBorder="1" applyAlignment="1">
      <alignment horizontal="right"/>
    </xf>
    <xf numFmtId="1" fontId="21" fillId="0" borderId="9" xfId="0" applyNumberFormat="1" applyFont="1" applyBorder="1" applyAlignment="1">
      <alignment horizontal="right"/>
    </xf>
    <xf numFmtId="1" fontId="9" fillId="0" borderId="9" xfId="0" applyNumberFormat="1" applyFont="1" applyBorder="1" applyAlignment="1">
      <alignment horizontal="center" wrapText="1"/>
    </xf>
    <xf numFmtId="1" fontId="2" fillId="0" borderId="0" xfId="0" applyNumberFormat="1" applyFont="1"/>
    <xf numFmtId="17" fontId="9" fillId="0" borderId="0" xfId="0" applyNumberFormat="1" applyFont="1"/>
    <xf numFmtId="17" fontId="7" fillId="0" borderId="0" xfId="0" applyNumberFormat="1" applyFont="1"/>
    <xf numFmtId="0" fontId="4" fillId="0" borderId="0" xfId="0" applyFont="1"/>
    <xf numFmtId="164" fontId="17" fillId="0" borderId="0" xfId="0" applyNumberFormat="1" applyFont="1"/>
    <xf numFmtId="164" fontId="8" fillId="0" borderId="18" xfId="0" applyNumberFormat="1" applyFont="1" applyBorder="1" applyAlignment="1">
      <alignment horizontal="right"/>
    </xf>
    <xf numFmtId="164" fontId="8" fillId="0" borderId="3" xfId="0" applyNumberFormat="1" applyFont="1" applyBorder="1" applyAlignment="1">
      <alignment horizontal="right"/>
    </xf>
    <xf numFmtId="164" fontId="8" fillId="0" borderId="8" xfId="0" applyNumberFormat="1" applyFont="1" applyBorder="1" applyAlignment="1">
      <alignment horizontal="right"/>
    </xf>
    <xf numFmtId="1" fontId="9" fillId="0" borderId="5" xfId="0" applyNumberFormat="1" applyFont="1" applyBorder="1"/>
    <xf numFmtId="167" fontId="9" fillId="0" borderId="4" xfId="0" applyNumberFormat="1" applyFont="1" applyBorder="1"/>
    <xf numFmtId="167" fontId="9" fillId="0" borderId="0" xfId="0" applyNumberFormat="1" applyFont="1" applyBorder="1"/>
    <xf numFmtId="167" fontId="9" fillId="0" borderId="9" xfId="0" applyNumberFormat="1" applyFont="1" applyBorder="1"/>
    <xf numFmtId="167" fontId="9" fillId="0" borderId="5" xfId="0" applyNumberFormat="1" applyFont="1" applyBorder="1"/>
    <xf numFmtId="164" fontId="9" fillId="0" borderId="0" xfId="0" applyNumberFormat="1" applyFont="1"/>
    <xf numFmtId="167" fontId="9" fillId="0" borderId="0" xfId="0" applyNumberFormat="1" applyFont="1"/>
    <xf numFmtId="0" fontId="16" fillId="0" borderId="0" xfId="0" applyFont="1" applyAlignment="1">
      <alignment wrapText="1"/>
    </xf>
    <xf numFmtId="0" fontId="16" fillId="0" borderId="0" xfId="0" applyFont="1" applyAlignment="1"/>
    <xf numFmtId="0" fontId="16" fillId="0" borderId="0" xfId="0" applyFont="1"/>
    <xf numFmtId="0" fontId="17" fillId="0" borderId="0" xfId="0" applyFont="1" applyAlignment="1">
      <alignment vertical="center"/>
    </xf>
    <xf numFmtId="0" fontId="8" fillId="0" borderId="6" xfId="0" applyFont="1" applyFill="1" applyBorder="1" applyAlignment="1">
      <alignment horizontal="right" wrapText="1"/>
    </xf>
    <xf numFmtId="0" fontId="8" fillId="0" borderId="3" xfId="0" applyFont="1" applyFill="1" applyBorder="1" applyAlignment="1">
      <alignment horizontal="right" wrapText="1"/>
    </xf>
    <xf numFmtId="168" fontId="8" fillId="0" borderId="3" xfId="0" applyNumberFormat="1" applyFont="1" applyFill="1" applyBorder="1" applyAlignment="1">
      <alignment horizontal="right" wrapText="1"/>
    </xf>
    <xf numFmtId="0" fontId="8" fillId="0" borderId="8" xfId="0" applyFont="1" applyFill="1" applyBorder="1" applyAlignment="1">
      <alignment horizontal="right" wrapText="1"/>
    </xf>
    <xf numFmtId="0" fontId="9" fillId="0" borderId="0" xfId="0" applyFont="1" applyFill="1" applyBorder="1" applyAlignment="1">
      <alignment horizontal="right"/>
    </xf>
    <xf numFmtId="0" fontId="8" fillId="0" borderId="5" xfId="0" applyFont="1" applyFill="1" applyBorder="1" applyAlignment="1">
      <alignment horizontal="right" vertical="center" wrapText="1"/>
    </xf>
    <xf numFmtId="0" fontId="8" fillId="0" borderId="5" xfId="0" applyFont="1" applyFill="1" applyBorder="1" applyAlignment="1">
      <alignment horizontal="right" wrapText="1"/>
    </xf>
    <xf numFmtId="0" fontId="8" fillId="0" borderId="0" xfId="0" applyFont="1" applyFill="1" applyBorder="1" applyAlignment="1">
      <alignment horizontal="right" vertical="center" wrapText="1"/>
    </xf>
    <xf numFmtId="168"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0" fontId="8" fillId="0" borderId="9" xfId="0" applyFont="1" applyFill="1" applyBorder="1" applyAlignment="1">
      <alignment horizontal="right" wrapText="1"/>
    </xf>
    <xf numFmtId="2" fontId="9" fillId="0" borderId="5" xfId="0" applyNumberFormat="1" applyFont="1" applyFill="1" applyBorder="1" applyAlignment="1">
      <alignment vertical="center"/>
    </xf>
    <xf numFmtId="1" fontId="9" fillId="0" borderId="0" xfId="0" applyNumberFormat="1" applyFont="1" applyFill="1" applyBorder="1" applyAlignment="1">
      <alignment horizontal="right" vertical="center"/>
    </xf>
    <xf numFmtId="0" fontId="9" fillId="0" borderId="0" xfId="0" applyFont="1" applyFill="1" applyBorder="1" applyAlignment="1">
      <alignment vertical="center"/>
    </xf>
    <xf numFmtId="2" fontId="9" fillId="0" borderId="5" xfId="0" applyNumberFormat="1" applyFont="1" applyFill="1" applyBorder="1" applyAlignment="1">
      <alignment horizontal="right" vertical="center"/>
    </xf>
    <xf numFmtId="0" fontId="9" fillId="0" borderId="5" xfId="0" applyFont="1" applyFill="1" applyBorder="1" applyAlignment="1">
      <alignment horizontal="right" vertical="center"/>
    </xf>
    <xf numFmtId="0" fontId="9" fillId="0" borderId="0" xfId="0" applyFont="1" applyFill="1" applyBorder="1" applyAlignment="1">
      <alignment horizontal="right" vertical="center"/>
    </xf>
    <xf numFmtId="0" fontId="9" fillId="0" borderId="9" xfId="0" applyFont="1" applyFill="1" applyBorder="1" applyAlignment="1">
      <alignment horizontal="center" vertical="center"/>
    </xf>
    <xf numFmtId="2" fontId="9" fillId="0" borderId="0" xfId="0" applyNumberFormat="1" applyFont="1" applyFill="1" applyBorder="1" applyAlignment="1">
      <alignment horizontal="right" vertical="center"/>
    </xf>
    <xf numFmtId="16" fontId="9" fillId="0" borderId="0" xfId="0" quotePrefix="1" applyNumberFormat="1" applyFont="1" applyBorder="1" applyAlignment="1">
      <alignment horizontal="center" vertical="center"/>
    </xf>
    <xf numFmtId="0" fontId="9" fillId="0" borderId="0" xfId="0" quotePrefix="1" applyFont="1" applyFill="1" applyBorder="1" applyAlignment="1">
      <alignment horizontal="right" vertical="center"/>
    </xf>
    <xf numFmtId="16" fontId="9" fillId="0" borderId="9" xfId="0" applyNumberFormat="1" applyFont="1" applyFill="1" applyBorder="1" applyAlignment="1">
      <alignment horizontal="center" vertical="center"/>
    </xf>
    <xf numFmtId="164" fontId="9" fillId="0" borderId="0" xfId="0" applyNumberFormat="1" applyFont="1" applyFill="1" applyBorder="1" applyAlignment="1">
      <alignment horizontal="right" vertical="center"/>
    </xf>
    <xf numFmtId="1" fontId="9" fillId="0" borderId="0" xfId="0" quotePrefix="1" applyNumberFormat="1" applyFont="1" applyFill="1" applyBorder="1" applyAlignment="1">
      <alignment horizontal="center" vertical="center"/>
    </xf>
    <xf numFmtId="16" fontId="9" fillId="0" borderId="0" xfId="0" applyNumberFormat="1" applyFont="1" applyFill="1" applyBorder="1" applyAlignment="1">
      <alignment horizontal="center" vertical="center"/>
    </xf>
    <xf numFmtId="0" fontId="9" fillId="0" borderId="0" xfId="0" applyFont="1" applyBorder="1" applyAlignment="1">
      <alignment horizontal="right" vertical="center"/>
    </xf>
    <xf numFmtId="1" fontId="9" fillId="0" borderId="0" xfId="0" quotePrefix="1" applyNumberFormat="1" applyFont="1" applyFill="1" applyBorder="1" applyAlignment="1">
      <alignment vertical="center"/>
    </xf>
    <xf numFmtId="1" fontId="9" fillId="0" borderId="14" xfId="0" applyNumberFormat="1" applyFont="1" applyFill="1" applyBorder="1" applyAlignment="1">
      <alignment horizontal="right" vertical="center"/>
    </xf>
    <xf numFmtId="0" fontId="9" fillId="0" borderId="10" xfId="0" applyFont="1" applyFill="1" applyBorder="1" applyAlignment="1">
      <alignment horizontal="center" vertical="center"/>
    </xf>
    <xf numFmtId="2" fontId="9" fillId="0" borderId="0" xfId="0" applyNumberFormat="1" applyFont="1" applyFill="1" applyBorder="1" applyAlignment="1">
      <alignment vertical="center"/>
    </xf>
    <xf numFmtId="0" fontId="9" fillId="0" borderId="0" xfId="0" applyFont="1" applyAlignment="1">
      <alignment horizontal="right" vertical="center"/>
    </xf>
    <xf numFmtId="0" fontId="16" fillId="0" borderId="0" xfId="0" applyFont="1" applyFill="1" applyAlignment="1">
      <alignment vertical="top"/>
    </xf>
    <xf numFmtId="0" fontId="16" fillId="0" borderId="0" xfId="0" applyFont="1" applyAlignment="1">
      <alignment vertical="top"/>
    </xf>
    <xf numFmtId="0" fontId="7" fillId="0" borderId="0" xfId="0" applyFont="1" applyFill="1" applyAlignment="1">
      <alignment horizontal="right" vertical="top"/>
    </xf>
    <xf numFmtId="1" fontId="0" fillId="0" borderId="14" xfId="0" applyNumberFormat="1" applyBorder="1"/>
    <xf numFmtId="0" fontId="0" fillId="0" borderId="0" xfId="0" applyAlignment="1">
      <alignment wrapText="1"/>
    </xf>
    <xf numFmtId="3" fontId="9" fillId="0" borderId="0" xfId="0" applyNumberFormat="1" applyFont="1" applyBorder="1" applyAlignment="1">
      <alignment wrapText="1"/>
    </xf>
    <xf numFmtId="0" fontId="9" fillId="0" borderId="11" xfId="0" applyFont="1" applyBorder="1"/>
    <xf numFmtId="3" fontId="0" fillId="0" borderId="14" xfId="0" applyNumberFormat="1" applyFill="1" applyBorder="1"/>
    <xf numFmtId="3" fontId="9" fillId="0" borderId="1" xfId="0" applyNumberFormat="1" applyFont="1" applyFill="1" applyBorder="1"/>
    <xf numFmtId="3" fontId="9" fillId="0" borderId="10" xfId="0" applyNumberFormat="1" applyFont="1" applyFill="1" applyBorder="1"/>
    <xf numFmtId="2" fontId="0" fillId="0" borderId="0" xfId="0" applyNumberFormat="1"/>
    <xf numFmtId="2" fontId="9" fillId="0" borderId="0" xfId="0" applyNumberFormat="1" applyFont="1"/>
    <xf numFmtId="3" fontId="9" fillId="0" borderId="20" xfId="0" applyNumberFormat="1" applyFont="1" applyBorder="1" applyAlignment="1">
      <alignment horizontal="right" wrapText="1"/>
    </xf>
    <xf numFmtId="3" fontId="9" fillId="0" borderId="1" xfId="1" applyNumberFormat="1" applyFont="1" applyFill="1" applyBorder="1"/>
    <xf numFmtId="0" fontId="9" fillId="0" borderId="1" xfId="1" applyFont="1" applyFill="1" applyBorder="1"/>
    <xf numFmtId="0" fontId="9" fillId="0" borderId="10" xfId="1" applyFont="1" applyFill="1" applyBorder="1"/>
    <xf numFmtId="0" fontId="8" fillId="0" borderId="18" xfId="0" applyFont="1" applyFill="1" applyBorder="1" applyAlignment="1">
      <alignment horizontal="center" wrapText="1"/>
    </xf>
    <xf numFmtId="0" fontId="8" fillId="0" borderId="4" xfId="0" applyFont="1" applyFill="1" applyBorder="1" applyAlignment="1">
      <alignment horizontal="center"/>
    </xf>
    <xf numFmtId="0" fontId="8" fillId="0" borderId="2" xfId="0" applyFont="1" applyFill="1" applyBorder="1" applyAlignment="1">
      <alignment horizontal="center"/>
    </xf>
    <xf numFmtId="3" fontId="8" fillId="0" borderId="2" xfId="0" applyNumberFormat="1" applyFont="1" applyFill="1" applyBorder="1" applyAlignment="1">
      <alignment horizontal="center" wrapText="1"/>
    </xf>
    <xf numFmtId="3" fontId="8" fillId="0" borderId="2" xfId="0" applyNumberFormat="1" applyFont="1" applyFill="1" applyBorder="1" applyAlignment="1">
      <alignment horizontal="center"/>
    </xf>
    <xf numFmtId="0" fontId="8" fillId="0" borderId="11" xfId="0" applyFont="1" applyFill="1" applyBorder="1" applyAlignment="1">
      <alignment horizontal="center"/>
    </xf>
    <xf numFmtId="0" fontId="9" fillId="0" borderId="5" xfId="0" applyFont="1" applyFill="1" applyBorder="1" applyAlignment="1">
      <alignment wrapText="1"/>
    </xf>
    <xf numFmtId="3" fontId="9" fillId="0" borderId="4" xfId="0" applyNumberFormat="1" applyFont="1" applyFill="1" applyBorder="1"/>
    <xf numFmtId="9" fontId="9" fillId="0" borderId="2" xfId="0" applyNumberFormat="1" applyFont="1" applyFill="1" applyBorder="1"/>
    <xf numFmtId="3" fontId="9" fillId="0" borderId="2" xfId="0" applyNumberFormat="1" applyFont="1" applyFill="1" applyBorder="1"/>
    <xf numFmtId="3" fontId="9" fillId="0" borderId="2" xfId="0" applyNumberFormat="1" applyFont="1" applyFill="1" applyBorder="1" applyAlignment="1">
      <alignment horizontal="center" wrapText="1"/>
    </xf>
    <xf numFmtId="9" fontId="9" fillId="0" borderId="11" xfId="0" applyNumberFormat="1" applyFont="1" applyFill="1" applyBorder="1"/>
    <xf numFmtId="3" fontId="9" fillId="0" borderId="5" xfId="0" applyNumberFormat="1" applyFont="1" applyFill="1" applyBorder="1"/>
    <xf numFmtId="9" fontId="9" fillId="0" borderId="0" xfId="0" applyNumberFormat="1" applyFont="1" applyFill="1" applyBorder="1"/>
    <xf numFmtId="3" fontId="9" fillId="0" borderId="0" xfId="0" applyNumberFormat="1" applyFont="1" applyFill="1" applyBorder="1" applyAlignment="1">
      <alignment horizontal="center" wrapText="1"/>
    </xf>
    <xf numFmtId="9" fontId="9" fillId="0" borderId="9" xfId="0" applyNumberFormat="1" applyFont="1" applyFill="1" applyBorder="1"/>
    <xf numFmtId="3" fontId="9" fillId="0" borderId="7" xfId="0" applyNumberFormat="1" applyFont="1" applyFill="1" applyBorder="1"/>
    <xf numFmtId="0" fontId="9" fillId="0" borderId="18" xfId="0" applyFont="1" applyFill="1" applyBorder="1" applyAlignment="1">
      <alignment wrapText="1"/>
    </xf>
    <xf numFmtId="9" fontId="9" fillId="0" borderId="3" xfId="0" applyNumberFormat="1" applyFont="1" applyFill="1" applyBorder="1"/>
    <xf numFmtId="3" fontId="9" fillId="0" borderId="3" xfId="0" applyNumberFormat="1" applyFont="1" applyFill="1" applyBorder="1"/>
    <xf numFmtId="0" fontId="9" fillId="0" borderId="6" xfId="0" applyFont="1" applyFill="1" applyBorder="1" applyAlignment="1">
      <alignment wrapText="1"/>
    </xf>
    <xf numFmtId="3" fontId="9" fillId="0" borderId="0" xfId="0" applyNumberFormat="1" applyFont="1" applyFill="1" applyBorder="1" applyAlignment="1">
      <alignment horizontal="right"/>
    </xf>
    <xf numFmtId="3" fontId="9" fillId="0" borderId="2" xfId="0" quotePrefix="1" applyNumberFormat="1" applyFont="1" applyFill="1" applyBorder="1" applyAlignment="1">
      <alignment horizontal="center"/>
    </xf>
    <xf numFmtId="9" fontId="9" fillId="0" borderId="2" xfId="0" applyNumberFormat="1" applyFont="1" applyFill="1" applyBorder="1" applyAlignment="1">
      <alignment horizontal="center"/>
    </xf>
    <xf numFmtId="3" fontId="9" fillId="0" borderId="0" xfId="0" applyNumberFormat="1" applyFont="1" applyFill="1" applyBorder="1" applyAlignment="1">
      <alignment horizontal="center"/>
    </xf>
    <xf numFmtId="3" fontId="9" fillId="0" borderId="1" xfId="0" applyNumberFormat="1" applyFont="1" applyFill="1" applyBorder="1" applyAlignment="1">
      <alignment wrapText="1"/>
    </xf>
    <xf numFmtId="0" fontId="9" fillId="0" borderId="8" xfId="0" applyFont="1" applyFill="1" applyBorder="1"/>
    <xf numFmtId="3" fontId="0" fillId="0" borderId="1" xfId="0" applyNumberFormat="1" applyFill="1" applyBorder="1"/>
    <xf numFmtId="3" fontId="0" fillId="0" borderId="10" xfId="0" applyNumberFormat="1" applyFill="1" applyBorder="1"/>
    <xf numFmtId="0" fontId="5" fillId="0" borderId="0" xfId="0" applyFont="1" applyFill="1" applyBorder="1" applyAlignment="1">
      <alignment horizontal="left" vertical="top" wrapText="1"/>
    </xf>
    <xf numFmtId="0" fontId="7" fillId="0" borderId="0" xfId="0" applyFont="1" applyAlignment="1">
      <alignment wrapText="1"/>
    </xf>
    <xf numFmtId="0" fontId="8" fillId="0" borderId="2" xfId="0" applyFont="1" applyFill="1" applyBorder="1" applyAlignment="1">
      <alignment horizontal="center" wrapText="1"/>
    </xf>
    <xf numFmtId="0" fontId="9" fillId="0" borderId="7" xfId="1" applyFont="1" applyFill="1" applyBorder="1" applyAlignment="1">
      <alignmen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0" fontId="9" fillId="0" borderId="7" xfId="0" applyFont="1" applyFill="1" applyBorder="1" applyAlignment="1">
      <alignment horizontal="right" vertical="center"/>
    </xf>
    <xf numFmtId="3" fontId="9" fillId="0" borderId="7" xfId="0" applyNumberFormat="1" applyFont="1" applyFill="1" applyBorder="1" applyAlignment="1">
      <alignment horizontal="right" wrapText="1"/>
    </xf>
    <xf numFmtId="3" fontId="9" fillId="0" borderId="1" xfId="0" applyNumberFormat="1" applyFont="1" applyFill="1" applyBorder="1" applyAlignment="1">
      <alignment horizontal="right" wrapText="1"/>
    </xf>
    <xf numFmtId="0" fontId="9" fillId="0" borderId="1" xfId="0" applyFont="1" applyFill="1" applyBorder="1" applyAlignment="1">
      <alignment horizontal="center" wrapText="1"/>
    </xf>
    <xf numFmtId="3" fontId="9" fillId="0" borderId="19" xfId="0" applyNumberFormat="1" applyFont="1" applyFill="1" applyBorder="1" applyAlignment="1">
      <alignment horizontal="right" wrapText="1"/>
    </xf>
    <xf numFmtId="2" fontId="9" fillId="0" borderId="7" xfId="0" applyNumberFormat="1" applyFont="1" applyFill="1" applyBorder="1" applyAlignment="1">
      <alignment horizontal="right"/>
    </xf>
    <xf numFmtId="1" fontId="9" fillId="0" borderId="1" xfId="0" quotePrefix="1" applyNumberFormat="1" applyFont="1" applyFill="1" applyBorder="1" applyAlignment="1">
      <alignment vertical="center"/>
    </xf>
    <xf numFmtId="16" fontId="9" fillId="0" borderId="1" xfId="0" applyNumberFormat="1"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167" fontId="9" fillId="0" borderId="5" xfId="0" applyNumberFormat="1" applyFont="1" applyFill="1" applyBorder="1"/>
    <xf numFmtId="167" fontId="9" fillId="0" borderId="0" xfId="0" applyNumberFormat="1" applyFont="1" applyFill="1" applyBorder="1"/>
    <xf numFmtId="167" fontId="9" fillId="0" borderId="9" xfId="0" applyNumberFormat="1" applyFont="1" applyFill="1" applyBorder="1"/>
    <xf numFmtId="167" fontId="9" fillId="0" borderId="4" xfId="0" applyNumberFormat="1" applyFont="1" applyFill="1" applyBorder="1" applyAlignment="1">
      <alignment wrapText="1"/>
    </xf>
    <xf numFmtId="167" fontId="9" fillId="0" borderId="4" xfId="0" applyNumberFormat="1" applyFont="1" applyFill="1" applyBorder="1"/>
    <xf numFmtId="167" fontId="9" fillId="0" borderId="2" xfId="0" applyNumberFormat="1" applyFont="1" applyFill="1" applyBorder="1"/>
    <xf numFmtId="167" fontId="9" fillId="0" borderId="11" xfId="0" applyNumberFormat="1" applyFont="1" applyFill="1" applyBorder="1"/>
    <xf numFmtId="167" fontId="9" fillId="0" borderId="7" xfId="0" applyNumberFormat="1" applyFont="1" applyFill="1" applyBorder="1" applyAlignment="1">
      <alignment wrapText="1"/>
    </xf>
    <xf numFmtId="167" fontId="9" fillId="0" borderId="7" xfId="0" applyNumberFormat="1" applyFont="1" applyFill="1" applyBorder="1"/>
    <xf numFmtId="167" fontId="9" fillId="0" borderId="1" xfId="0" applyNumberFormat="1" applyFont="1" applyFill="1" applyBorder="1"/>
    <xf numFmtId="167" fontId="9" fillId="0" borderId="10" xfId="0" applyNumberFormat="1" applyFont="1" applyFill="1" applyBorder="1"/>
    <xf numFmtId="3" fontId="9" fillId="0" borderId="0" xfId="0" applyNumberFormat="1" applyFont="1" applyFill="1" applyBorder="1" applyAlignment="1">
      <alignment wrapText="1"/>
    </xf>
    <xf numFmtId="0" fontId="9" fillId="0" borderId="11" xfId="0" applyFont="1" applyFill="1" applyBorder="1"/>
    <xf numFmtId="3" fontId="8" fillId="0" borderId="2" xfId="0" applyNumberFormat="1" applyFont="1" applyFill="1" applyBorder="1" applyAlignment="1">
      <alignment horizontal="center" vertical="top" wrapText="1"/>
    </xf>
    <xf numFmtId="9" fontId="9" fillId="0" borderId="10" xfId="0" applyNumberFormat="1" applyFont="1" applyFill="1" applyBorder="1"/>
    <xf numFmtId="9" fontId="9" fillId="0" borderId="1" xfId="0" applyNumberFormat="1" applyFont="1" applyFill="1" applyBorder="1"/>
    <xf numFmtId="3" fontId="21" fillId="0" borderId="1" xfId="0" applyNumberFormat="1" applyFont="1" applyFill="1" applyBorder="1" applyAlignment="1">
      <alignment horizontal="right"/>
    </xf>
    <xf numFmtId="3" fontId="21" fillId="0" borderId="10" xfId="0" applyNumberFormat="1" applyFont="1" applyFill="1" applyBorder="1" applyAlignment="1">
      <alignment horizontal="right"/>
    </xf>
    <xf numFmtId="3" fontId="9" fillId="0" borderId="10" xfId="0" applyNumberFormat="1" applyFont="1" applyFill="1" applyBorder="1" applyAlignment="1">
      <alignment horizontal="center" wrapText="1"/>
    </xf>
    <xf numFmtId="1" fontId="21" fillId="0" borderId="1" xfId="0" applyNumberFormat="1" applyFont="1" applyFill="1" applyBorder="1" applyAlignment="1">
      <alignment horizontal="right"/>
    </xf>
    <xf numFmtId="1" fontId="21" fillId="0" borderId="10" xfId="0" applyNumberFormat="1" applyFont="1" applyFill="1" applyBorder="1" applyAlignment="1">
      <alignment horizontal="right"/>
    </xf>
    <xf numFmtId="1" fontId="9" fillId="0" borderId="10" xfId="0" applyNumberFormat="1" applyFont="1" applyFill="1" applyBorder="1" applyAlignment="1">
      <alignment horizontal="center" wrapText="1"/>
    </xf>
    <xf numFmtId="1" fontId="21" fillId="0" borderId="7" xfId="0" applyNumberFormat="1" applyFont="1" applyFill="1" applyBorder="1" applyAlignment="1">
      <alignment horizontal="right"/>
    </xf>
    <xf numFmtId="3" fontId="21" fillId="0" borderId="0" xfId="0" applyNumberFormat="1" applyFont="1" applyFill="1" applyBorder="1"/>
    <xf numFmtId="3" fontId="21" fillId="0" borderId="9" xfId="0" applyNumberFormat="1" applyFont="1" applyFill="1" applyBorder="1"/>
    <xf numFmtId="165" fontId="9" fillId="0" borderId="10" xfId="1" applyNumberFormat="1" applyFont="1" applyFill="1" applyBorder="1" applyAlignment="1">
      <alignment vertical="center"/>
    </xf>
    <xf numFmtId="1" fontId="22" fillId="0" borderId="12" xfId="0" applyNumberFormat="1" applyFont="1" applyBorder="1" applyAlignment="1">
      <alignment horizontal="center"/>
    </xf>
    <xf numFmtId="1" fontId="22" fillId="0" borderId="14" xfId="0" applyNumberFormat="1" applyFont="1" applyBorder="1" applyAlignment="1">
      <alignment horizontal="center"/>
    </xf>
    <xf numFmtId="1" fontId="22" fillId="0" borderId="14" xfId="0" applyNumberFormat="1" applyFont="1" applyBorder="1" applyAlignment="1">
      <alignment horizontal="center" wrapText="1"/>
    </xf>
    <xf numFmtId="0" fontId="5" fillId="0" borderId="0" xfId="1" applyFont="1" applyFill="1" applyBorder="1" applyAlignment="1">
      <alignment horizontal="left" vertical="top" wrapText="1"/>
    </xf>
    <xf numFmtId="0" fontId="7" fillId="0" borderId="0" xfId="1" applyFont="1" applyBorder="1" applyAlignment="1">
      <alignment vertical="top" wrapText="1"/>
    </xf>
    <xf numFmtId="3" fontId="8" fillId="0" borderId="5" xfId="1" applyNumberFormat="1" applyFont="1" applyBorder="1" applyAlignment="1">
      <alignment vertical="center" wrapText="1"/>
    </xf>
    <xf numFmtId="3" fontId="8" fillId="0" borderId="0" xfId="1" applyNumberFormat="1" applyFont="1" applyBorder="1" applyAlignment="1">
      <alignment vertical="center" wrapText="1"/>
    </xf>
    <xf numFmtId="3" fontId="7" fillId="0" borderId="0" xfId="1" applyNumberFormat="1" applyFont="1" applyFill="1" applyBorder="1" applyAlignment="1">
      <alignment horizontal="left" vertical="top" wrapText="1"/>
    </xf>
    <xf numFmtId="3" fontId="7" fillId="0" borderId="0" xfId="1" applyNumberFormat="1" applyFont="1" applyAlignment="1">
      <alignment wrapText="1"/>
    </xf>
    <xf numFmtId="0" fontId="7" fillId="0" borderId="0" xfId="1" applyFont="1" applyAlignment="1">
      <alignment wrapText="1"/>
    </xf>
    <xf numFmtId="3" fontId="5" fillId="0" borderId="0" xfId="1" applyNumberFormat="1" applyFont="1" applyFill="1" applyBorder="1" applyAlignment="1">
      <alignment horizontal="left" vertical="top" wrapText="1"/>
    </xf>
    <xf numFmtId="3" fontId="8" fillId="0" borderId="0" xfId="1" applyNumberFormat="1" applyFont="1" applyFill="1" applyBorder="1" applyAlignment="1">
      <alignment horizontal="center" wrapText="1"/>
    </xf>
    <xf numFmtId="0" fontId="9" fillId="0" borderId="0" xfId="1" applyFont="1" applyBorder="1" applyAlignment="1">
      <alignment wrapText="1"/>
    </xf>
    <xf numFmtId="0" fontId="9" fillId="0" borderId="1" xfId="1" applyFont="1" applyBorder="1" applyAlignment="1">
      <alignment wrapText="1"/>
    </xf>
    <xf numFmtId="0" fontId="8" fillId="0" borderId="9" xfId="1" applyFont="1" applyFill="1" applyBorder="1" applyAlignment="1">
      <alignment horizont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3" fontId="9" fillId="0" borderId="0" xfId="1" applyNumberFormat="1" applyFont="1" applyBorder="1" applyAlignment="1">
      <alignment wrapText="1"/>
    </xf>
    <xf numFmtId="3" fontId="9" fillId="0" borderId="1" xfId="1" applyNumberFormat="1" applyFont="1" applyBorder="1" applyAlignment="1">
      <alignment wrapText="1"/>
    </xf>
    <xf numFmtId="0" fontId="8" fillId="0" borderId="5" xfId="1" applyFont="1" applyBorder="1" applyAlignment="1">
      <alignment wrapText="1"/>
    </xf>
    <xf numFmtId="0" fontId="9" fillId="0" borderId="7" xfId="1" applyFont="1" applyBorder="1" applyAlignment="1">
      <alignment wrapText="1"/>
    </xf>
    <xf numFmtId="1" fontId="4" fillId="0" borderId="0" xfId="1" applyNumberFormat="1" applyFont="1" applyFill="1" applyBorder="1" applyAlignment="1">
      <alignment horizontal="left" vertical="top" wrapText="1"/>
    </xf>
    <xf numFmtId="1" fontId="17" fillId="0" borderId="0" xfId="1" applyNumberFormat="1" applyFont="1" applyAlignment="1">
      <alignment vertical="top" wrapText="1"/>
    </xf>
    <xf numFmtId="1" fontId="17" fillId="0" borderId="0" xfId="1" applyNumberFormat="1" applyFont="1" applyBorder="1" applyAlignment="1">
      <alignment vertical="top" wrapText="1"/>
    </xf>
    <xf numFmtId="3" fontId="16" fillId="0" borderId="0" xfId="1" applyNumberFormat="1" applyFont="1" applyAlignment="1">
      <alignment vertical="center" wrapText="1"/>
    </xf>
    <xf numFmtId="0" fontId="7" fillId="0" borderId="0" xfId="1" applyFont="1" applyAlignment="1">
      <alignment vertical="center" wrapText="1"/>
    </xf>
    <xf numFmtId="1" fontId="5" fillId="0" borderId="0" xfId="1" applyNumberFormat="1" applyFont="1" applyBorder="1" applyAlignment="1" applyProtection="1">
      <alignment vertical="center" wrapText="1"/>
      <protection locked="0"/>
    </xf>
    <xf numFmtId="1" fontId="5" fillId="0" borderId="0" xfId="1" applyNumberFormat="1" applyFont="1" applyFill="1" applyBorder="1" applyAlignment="1">
      <alignment horizontal="left" vertical="top" wrapText="1"/>
    </xf>
    <xf numFmtId="0" fontId="1" fillId="0" borderId="0" xfId="1" applyAlignment="1">
      <alignment vertical="top" wrapText="1"/>
    </xf>
    <xf numFmtId="0" fontId="5"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wrapText="1"/>
    </xf>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8" fillId="0" borderId="6"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4" fillId="0" borderId="1" xfId="0" applyFont="1" applyFill="1" applyBorder="1" applyAlignment="1">
      <alignment horizontal="left" vertical="top" wrapText="1"/>
    </xf>
    <xf numFmtId="0" fontId="0" fillId="0" borderId="1" xfId="0" applyBorder="1" applyAlignment="1">
      <alignment vertical="top" wrapText="1"/>
    </xf>
    <xf numFmtId="0" fontId="5" fillId="0" borderId="0" xfId="0" applyFont="1" applyBorder="1" applyAlignment="1">
      <alignment wrapText="1"/>
    </xf>
    <xf numFmtId="0" fontId="0" fillId="0" borderId="0" xfId="0" applyAlignment="1">
      <alignment wrapText="1"/>
    </xf>
    <xf numFmtId="3" fontId="7" fillId="0" borderId="0" xfId="0" applyNumberFormat="1" applyFont="1" applyFill="1" applyBorder="1" applyAlignment="1">
      <alignment horizontal="left" vertical="top" wrapText="1"/>
    </xf>
    <xf numFmtId="3" fontId="7" fillId="0" borderId="0" xfId="0" applyNumberFormat="1" applyFont="1" applyBorder="1" applyAlignment="1">
      <alignment vertical="top" wrapText="1"/>
    </xf>
    <xf numFmtId="0" fontId="0" fillId="0" borderId="0" xfId="0" applyBorder="1" applyAlignment="1">
      <alignment wrapText="1"/>
    </xf>
    <xf numFmtId="1" fontId="4" fillId="0" borderId="0" xfId="0" applyNumberFormat="1" applyFont="1" applyFill="1" applyBorder="1" applyAlignment="1">
      <alignment horizontal="left" vertical="top"/>
    </xf>
    <xf numFmtId="0" fontId="17" fillId="0" borderId="0" xfId="0" applyFont="1" applyBorder="1" applyAlignment="1">
      <alignment vertical="top" wrapText="1"/>
    </xf>
    <xf numFmtId="0" fontId="17" fillId="0" borderId="0" xfId="0" applyFont="1" applyAlignment="1">
      <alignment wrapText="1"/>
    </xf>
    <xf numFmtId="0" fontId="4"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xf numFmtId="0" fontId="17" fillId="0" borderId="0" xfId="0" applyFont="1" applyBorder="1" applyAlignment="1">
      <alignment wrapText="1"/>
    </xf>
    <xf numFmtId="0" fontId="8" fillId="0" borderId="4" xfId="0" applyFont="1" applyFill="1" applyBorder="1" applyAlignment="1">
      <alignment horizontal="center" wrapText="1"/>
    </xf>
    <xf numFmtId="0" fontId="8" fillId="0" borderId="2" xfId="0" applyFont="1" applyFill="1" applyBorder="1" applyAlignment="1">
      <alignment horizontal="center" wrapText="1"/>
    </xf>
    <xf numFmtId="0" fontId="9" fillId="0" borderId="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11" xfId="0" applyFont="1" applyFill="1" applyBorder="1" applyAlignment="1">
      <alignment horizontal="center" wrapText="1"/>
    </xf>
    <xf numFmtId="0" fontId="8" fillId="0" borderId="10" xfId="0" applyFont="1" applyBorder="1" applyAlignment="1">
      <alignment wrapText="1"/>
    </xf>
    <xf numFmtId="1" fontId="16" fillId="0" borderId="0" xfId="0" applyNumberFormat="1" applyFont="1" applyAlignment="1">
      <alignment wrapText="1"/>
    </xf>
    <xf numFmtId="1" fontId="5" fillId="0" borderId="0" xfId="0" applyNumberFormat="1" applyFont="1" applyAlignment="1">
      <alignment wrapText="1"/>
    </xf>
    <xf numFmtId="1" fontId="7" fillId="0" borderId="0" xfId="0" applyNumberFormat="1" applyFont="1" applyAlignment="1">
      <alignment wrapText="1"/>
    </xf>
    <xf numFmtId="0" fontId="16" fillId="0" borderId="0" xfId="0" applyFont="1" applyAlignment="1">
      <alignment wrapText="1"/>
    </xf>
    <xf numFmtId="0" fontId="5" fillId="0" borderId="0" xfId="0" applyFont="1" applyAlignment="1">
      <alignment horizontal="left" wrapText="1"/>
    </xf>
    <xf numFmtId="0" fontId="7" fillId="0" borderId="0" xfId="0" applyFont="1" applyAlignment="1">
      <alignment horizontal="left" wrapText="1"/>
    </xf>
    <xf numFmtId="0" fontId="4" fillId="0" borderId="0" xfId="0" applyFont="1"/>
    <xf numFmtId="0" fontId="7" fillId="0" borderId="0" xfId="0" applyFont="1" applyBorder="1" applyAlignment="1">
      <alignment horizontal="left" wrapText="1"/>
    </xf>
    <xf numFmtId="0" fontId="4" fillId="0" borderId="1" xfId="0" applyFont="1" applyFill="1" applyBorder="1" applyAlignment="1">
      <alignment horizontal="left" vertical="top"/>
    </xf>
    <xf numFmtId="0" fontId="7" fillId="0" borderId="0" xfId="0" applyFont="1" applyBorder="1" applyAlignment="1">
      <alignment wrapText="1"/>
    </xf>
    <xf numFmtId="0" fontId="7" fillId="0" borderId="0" xfId="0" applyFont="1" applyFill="1" applyBorder="1" applyAlignment="1">
      <alignment vertical="center" wrapText="1"/>
    </xf>
    <xf numFmtId="0" fontId="16" fillId="0" borderId="0" xfId="0" applyFont="1" applyFill="1" applyBorder="1" applyAlignment="1">
      <alignment vertical="center" wrapText="1"/>
    </xf>
    <xf numFmtId="0" fontId="7" fillId="0" borderId="0" xfId="0" applyFont="1" applyAlignment="1">
      <alignment horizontal="left" vertical="center" wrapText="1"/>
    </xf>
  </cellXfs>
  <cellStyles count="4">
    <cellStyle name="Comma 2"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abSelected="1" topLeftCell="F1" zoomScale="85" zoomScaleNormal="85" workbookViewId="0">
      <pane ySplit="3" topLeftCell="A4" activePane="bottomLeft" state="frozen"/>
      <selection pane="bottomLeft" activeCell="L60" sqref="L60"/>
    </sheetView>
  </sheetViews>
  <sheetFormatPr defaultRowHeight="15" x14ac:dyDescent="0.25"/>
  <cols>
    <col min="5" max="5" width="13.85546875" customWidth="1"/>
    <col min="6" max="6" width="13.140625" customWidth="1"/>
    <col min="7" max="7" width="10.85546875" customWidth="1"/>
    <col min="8" max="8" width="9.140625" bestFit="1" customWidth="1"/>
    <col min="11" max="11" width="14" customWidth="1"/>
    <col min="12" max="12" width="13.5703125" customWidth="1"/>
    <col min="13" max="13" width="12.140625" customWidth="1"/>
  </cols>
  <sheetData>
    <row r="1" spans="1:13" ht="18" x14ac:dyDescent="0.25">
      <c r="A1" s="9" t="s">
        <v>238</v>
      </c>
      <c r="B1" s="10"/>
      <c r="C1" s="10"/>
      <c r="D1" s="10"/>
      <c r="E1" s="10"/>
      <c r="F1" s="10"/>
      <c r="G1" s="10"/>
      <c r="H1" s="10"/>
      <c r="I1" s="10"/>
      <c r="J1" s="10"/>
      <c r="K1" s="11"/>
      <c r="L1" s="1"/>
      <c r="M1" s="1"/>
    </row>
    <row r="2" spans="1:13" x14ac:dyDescent="0.25">
      <c r="A2" s="14"/>
      <c r="B2" s="15" t="s">
        <v>0</v>
      </c>
      <c r="C2" s="16"/>
      <c r="D2" s="16"/>
      <c r="E2" s="16"/>
      <c r="F2" s="16"/>
      <c r="G2" s="17"/>
      <c r="H2" s="18" t="s">
        <v>1</v>
      </c>
      <c r="I2" s="19"/>
      <c r="J2" s="19"/>
      <c r="K2" s="19"/>
      <c r="L2" s="19"/>
      <c r="M2" s="20"/>
    </row>
    <row r="3" spans="1:13" ht="38.25" x14ac:dyDescent="0.25">
      <c r="A3" s="2" t="s">
        <v>2</v>
      </c>
      <c r="B3" s="2" t="s">
        <v>3</v>
      </c>
      <c r="C3" s="3" t="s">
        <v>4</v>
      </c>
      <c r="D3" s="3" t="s">
        <v>5</v>
      </c>
      <c r="E3" s="3" t="s">
        <v>6</v>
      </c>
      <c r="F3" s="3" t="s">
        <v>7</v>
      </c>
      <c r="G3" s="3" t="s">
        <v>8</v>
      </c>
      <c r="H3" s="2" t="s">
        <v>3</v>
      </c>
      <c r="I3" s="3" t="s">
        <v>4</v>
      </c>
      <c r="J3" s="3" t="s">
        <v>5</v>
      </c>
      <c r="K3" s="3" t="s">
        <v>6</v>
      </c>
      <c r="L3" s="3" t="s">
        <v>7</v>
      </c>
      <c r="M3" s="21" t="s">
        <v>9</v>
      </c>
    </row>
    <row r="4" spans="1:13" x14ac:dyDescent="0.25">
      <c r="A4" s="22">
        <v>1960</v>
      </c>
      <c r="B4" s="4">
        <v>4.2</v>
      </c>
      <c r="C4" s="5">
        <v>52.3</v>
      </c>
      <c r="D4" s="5">
        <v>88.1</v>
      </c>
      <c r="E4" s="5">
        <v>93.9</v>
      </c>
      <c r="F4" s="12"/>
      <c r="G4" s="5">
        <v>22.3</v>
      </c>
      <c r="H4" s="6">
        <v>4332218</v>
      </c>
      <c r="I4" s="13">
        <v>5780420</v>
      </c>
      <c r="J4" s="13">
        <v>3087871</v>
      </c>
      <c r="K4" s="13">
        <v>17039406</v>
      </c>
      <c r="L4" s="12"/>
      <c r="M4" s="23">
        <v>30239915</v>
      </c>
    </row>
    <row r="5" spans="1:13" x14ac:dyDescent="0.25">
      <c r="A5" s="22">
        <v>1961</v>
      </c>
      <c r="B5" s="4">
        <v>4.7</v>
      </c>
      <c r="C5" s="5">
        <v>53.8</v>
      </c>
      <c r="D5" s="5">
        <v>97.9</v>
      </c>
      <c r="E5" s="5">
        <v>89.3</v>
      </c>
      <c r="F5" s="12"/>
      <c r="G5" s="5">
        <v>25</v>
      </c>
      <c r="H5" s="6">
        <v>4211017</v>
      </c>
      <c r="I5" s="13">
        <v>6367524</v>
      </c>
      <c r="J5" s="13">
        <v>2895587</v>
      </c>
      <c r="K5" s="13">
        <v>17431916</v>
      </c>
      <c r="L5" s="12"/>
      <c r="M5" s="23">
        <v>30906044</v>
      </c>
    </row>
    <row r="6" spans="1:13" x14ac:dyDescent="0.25">
      <c r="A6" s="22">
        <v>1962</v>
      </c>
      <c r="B6" s="4">
        <v>4.5</v>
      </c>
      <c r="C6" s="5">
        <v>43.4</v>
      </c>
      <c r="D6" s="5">
        <v>119.9</v>
      </c>
      <c r="E6" s="5">
        <v>76.3</v>
      </c>
      <c r="F6" s="12"/>
      <c r="G6" s="5">
        <v>23.5</v>
      </c>
      <c r="H6" s="6">
        <v>4252304</v>
      </c>
      <c r="I6" s="13">
        <v>5279163</v>
      </c>
      <c r="J6" s="13">
        <v>3851672</v>
      </c>
      <c r="K6" s="13">
        <v>18264368</v>
      </c>
      <c r="L6" s="12"/>
      <c r="M6" s="23">
        <v>31647507</v>
      </c>
    </row>
    <row r="7" spans="1:13" x14ac:dyDescent="0.25">
      <c r="A7" s="22">
        <v>1963</v>
      </c>
      <c r="B7" s="4">
        <v>4.9000000000000004</v>
      </c>
      <c r="C7" s="5">
        <v>34.799999999999997</v>
      </c>
      <c r="D7" s="5">
        <v>113.4</v>
      </c>
      <c r="E7" s="5">
        <v>74.400000000000006</v>
      </c>
      <c r="F7" s="12"/>
      <c r="G7" s="5">
        <v>23.2</v>
      </c>
      <c r="H7" s="6">
        <v>4530510</v>
      </c>
      <c r="I7" s="13">
        <v>3950490</v>
      </c>
      <c r="J7" s="13">
        <v>3383587</v>
      </c>
      <c r="K7" s="13">
        <v>19005066</v>
      </c>
      <c r="L7" s="12"/>
      <c r="M7" s="23">
        <v>30869653</v>
      </c>
    </row>
    <row r="8" spans="1:13" x14ac:dyDescent="0.25">
      <c r="A8" s="22">
        <v>1964</v>
      </c>
      <c r="B8" s="4">
        <v>7.4</v>
      </c>
      <c r="C8" s="5">
        <v>28.8</v>
      </c>
      <c r="D8" s="5">
        <v>115.1</v>
      </c>
      <c r="E8" s="5">
        <v>65.7</v>
      </c>
      <c r="F8" s="12"/>
      <c r="G8" s="5">
        <v>25.2</v>
      </c>
      <c r="H8" s="6">
        <v>5705948</v>
      </c>
      <c r="I8" s="13">
        <v>3269768</v>
      </c>
      <c r="J8" s="13">
        <v>3699927</v>
      </c>
      <c r="K8" s="13">
        <v>17971855</v>
      </c>
      <c r="L8" s="12"/>
      <c r="M8" s="23">
        <v>30647498</v>
      </c>
    </row>
    <row r="9" spans="1:13" x14ac:dyDescent="0.25">
      <c r="A9" s="22">
        <v>1965</v>
      </c>
      <c r="B9" s="4">
        <v>7.1</v>
      </c>
      <c r="C9" s="5">
        <v>25.5</v>
      </c>
      <c r="D9" s="5">
        <v>97.6</v>
      </c>
      <c r="E9" s="5">
        <v>70.900000000000006</v>
      </c>
      <c r="F9" s="12"/>
      <c r="G9" s="5">
        <v>23.6</v>
      </c>
      <c r="H9" s="6">
        <v>6826261</v>
      </c>
      <c r="I9" s="13">
        <v>2849923</v>
      </c>
      <c r="J9" s="13">
        <v>3597647</v>
      </c>
      <c r="K9" s="13">
        <v>19504287</v>
      </c>
      <c r="L9" s="12"/>
      <c r="M9" s="23">
        <v>32778118</v>
      </c>
    </row>
    <row r="10" spans="1:13" x14ac:dyDescent="0.25">
      <c r="A10" s="22">
        <v>1966</v>
      </c>
      <c r="B10" s="4">
        <v>9.5</v>
      </c>
      <c r="C10" s="5">
        <v>24.7</v>
      </c>
      <c r="D10" s="5">
        <v>87.7</v>
      </c>
      <c r="E10" s="5">
        <v>73.599999999999994</v>
      </c>
      <c r="F10" s="12"/>
      <c r="G10" s="5">
        <v>27.6</v>
      </c>
      <c r="H10" s="6">
        <v>7991302</v>
      </c>
      <c r="I10" s="13">
        <v>2710194</v>
      </c>
      <c r="J10" s="13">
        <v>3392890</v>
      </c>
      <c r="K10" s="13">
        <v>21285732</v>
      </c>
      <c r="L10" s="12"/>
      <c r="M10" s="23">
        <v>35380118</v>
      </c>
    </row>
    <row r="11" spans="1:13" x14ac:dyDescent="0.25">
      <c r="A11" s="22">
        <v>1967</v>
      </c>
      <c r="B11" s="4">
        <v>8.8000000000000007</v>
      </c>
      <c r="C11" s="5">
        <v>27.5</v>
      </c>
      <c r="D11" s="5">
        <v>90.7</v>
      </c>
      <c r="E11" s="5">
        <v>69.900000000000006</v>
      </c>
      <c r="F11" s="5">
        <v>70.599999999999994</v>
      </c>
      <c r="G11" s="5">
        <v>28.2</v>
      </c>
      <c r="H11" s="6">
        <v>6758280</v>
      </c>
      <c r="I11" s="13">
        <v>2872604</v>
      </c>
      <c r="J11" s="13">
        <v>3181132</v>
      </c>
      <c r="K11" s="13">
        <v>20475733</v>
      </c>
      <c r="L11" s="13">
        <v>1671277</v>
      </c>
      <c r="M11" s="23">
        <v>34959026</v>
      </c>
    </row>
    <row r="12" spans="1:13" ht="14.45" x14ac:dyDescent="0.3">
      <c r="A12" s="22">
        <v>1968</v>
      </c>
      <c r="B12" s="4">
        <v>9.9</v>
      </c>
      <c r="C12" s="5">
        <v>26.4</v>
      </c>
      <c r="D12" s="5">
        <v>79.599999999999994</v>
      </c>
      <c r="E12" s="5">
        <v>67.599999999999994</v>
      </c>
      <c r="F12" s="5">
        <v>138</v>
      </c>
      <c r="G12" s="5">
        <v>39</v>
      </c>
      <c r="H12" s="6">
        <v>6883493</v>
      </c>
      <c r="I12" s="13">
        <v>2728357</v>
      </c>
      <c r="J12" s="13">
        <v>2885272</v>
      </c>
      <c r="K12" s="13">
        <v>19390652</v>
      </c>
      <c r="L12" s="13">
        <v>16572472</v>
      </c>
      <c r="M12" s="23">
        <v>48460246</v>
      </c>
    </row>
    <row r="13" spans="1:13" ht="14.45" x14ac:dyDescent="0.3">
      <c r="A13" s="22">
        <v>1969</v>
      </c>
      <c r="B13" s="4">
        <v>11.3</v>
      </c>
      <c r="C13" s="5">
        <v>22.6</v>
      </c>
      <c r="D13" s="5">
        <v>69.5</v>
      </c>
      <c r="E13" s="5">
        <v>66.400000000000006</v>
      </c>
      <c r="F13" s="5">
        <v>91.4</v>
      </c>
      <c r="G13" s="5">
        <v>36.1</v>
      </c>
      <c r="H13" s="6">
        <v>7557966</v>
      </c>
      <c r="I13" s="13">
        <v>2011445</v>
      </c>
      <c r="J13" s="13">
        <v>2739346</v>
      </c>
      <c r="K13" s="13">
        <v>18396618</v>
      </c>
      <c r="L13" s="13">
        <v>13248737</v>
      </c>
      <c r="M13" s="23">
        <v>43954112</v>
      </c>
    </row>
    <row r="14" spans="1:13" ht="14.45" x14ac:dyDescent="0.3">
      <c r="A14" s="22">
        <v>1970</v>
      </c>
      <c r="B14" s="4">
        <v>11.6</v>
      </c>
      <c r="C14" s="5">
        <v>26.2</v>
      </c>
      <c r="D14" s="5">
        <v>69.3</v>
      </c>
      <c r="E14" s="5">
        <v>66.8</v>
      </c>
      <c r="F14" s="5">
        <v>57.9</v>
      </c>
      <c r="G14" s="5">
        <v>32.299999999999997</v>
      </c>
      <c r="H14" s="6">
        <v>7680831</v>
      </c>
      <c r="I14" s="13">
        <v>1915273</v>
      </c>
      <c r="J14" s="13">
        <v>2329187</v>
      </c>
      <c r="K14" s="13">
        <v>18110147</v>
      </c>
      <c r="L14" s="13">
        <v>7843259</v>
      </c>
      <c r="M14" s="23">
        <v>37878697</v>
      </c>
    </row>
    <row r="15" spans="1:13" ht="14.45" x14ac:dyDescent="0.3">
      <c r="A15" s="22">
        <v>1971</v>
      </c>
      <c r="B15" s="4">
        <v>11.3</v>
      </c>
      <c r="C15" s="5">
        <v>29.4</v>
      </c>
      <c r="D15" s="5">
        <v>57.9</v>
      </c>
      <c r="E15" s="5">
        <v>62.4</v>
      </c>
      <c r="F15" s="5">
        <v>50.9</v>
      </c>
      <c r="G15" s="5">
        <v>30.1</v>
      </c>
      <c r="H15" s="6">
        <v>7292476</v>
      </c>
      <c r="I15" s="13">
        <v>2274124</v>
      </c>
      <c r="J15" s="13">
        <v>2028304</v>
      </c>
      <c r="K15" s="13">
        <v>17042703</v>
      </c>
      <c r="L15" s="13">
        <v>5961116</v>
      </c>
      <c r="M15" s="23">
        <v>34598723</v>
      </c>
    </row>
    <row r="16" spans="1:13" ht="14.45" x14ac:dyDescent="0.3">
      <c r="A16" s="22">
        <v>1972</v>
      </c>
      <c r="B16" s="4">
        <v>9.8000000000000007</v>
      </c>
      <c r="C16" s="5">
        <v>34.4</v>
      </c>
      <c r="D16" s="5">
        <v>57.4</v>
      </c>
      <c r="E16" s="5">
        <v>63.3</v>
      </c>
      <c r="F16" s="5">
        <v>65.3</v>
      </c>
      <c r="G16" s="5">
        <v>29.6</v>
      </c>
      <c r="H16" s="6">
        <v>6646908</v>
      </c>
      <c r="I16" s="13">
        <v>2817045</v>
      </c>
      <c r="J16" s="13">
        <v>1742749</v>
      </c>
      <c r="K16" s="13">
        <v>16361771</v>
      </c>
      <c r="L16" s="13">
        <v>6335666</v>
      </c>
      <c r="M16" s="23">
        <v>33904139</v>
      </c>
    </row>
    <row r="17" spans="1:13" ht="14.45" x14ac:dyDescent="0.3">
      <c r="A17" s="22">
        <v>1973</v>
      </c>
      <c r="B17" s="4">
        <v>9.5</v>
      </c>
      <c r="C17" s="5">
        <v>36.200000000000003</v>
      </c>
      <c r="D17" s="5">
        <v>50</v>
      </c>
      <c r="E17" s="5">
        <v>60.8</v>
      </c>
      <c r="F17" s="5">
        <v>90.4</v>
      </c>
      <c r="G17" s="5">
        <v>31.7</v>
      </c>
      <c r="H17" s="6">
        <v>5948826</v>
      </c>
      <c r="I17" s="13">
        <v>3238967</v>
      </c>
      <c r="J17" s="13">
        <v>1515088</v>
      </c>
      <c r="K17" s="13">
        <v>15735703</v>
      </c>
      <c r="L17" s="13">
        <v>8181598</v>
      </c>
      <c r="M17" s="23">
        <v>34620182</v>
      </c>
    </row>
    <row r="18" spans="1:13" ht="14.45" x14ac:dyDescent="0.3">
      <c r="A18" s="22">
        <v>1974</v>
      </c>
      <c r="B18" s="4">
        <v>8.3000000000000007</v>
      </c>
      <c r="C18" s="5">
        <v>34.200000000000003</v>
      </c>
      <c r="D18" s="5">
        <v>45.6</v>
      </c>
      <c r="E18" s="5">
        <v>57.4</v>
      </c>
      <c r="F18" s="5">
        <v>110.3</v>
      </c>
      <c r="G18" s="5">
        <v>30.5</v>
      </c>
      <c r="H18" s="6">
        <v>5464319</v>
      </c>
      <c r="I18" s="13">
        <v>3334759</v>
      </c>
      <c r="J18" s="13">
        <v>1432528</v>
      </c>
      <c r="K18" s="13">
        <v>14939292</v>
      </c>
      <c r="L18" s="13">
        <v>9383064</v>
      </c>
      <c r="M18" s="23">
        <v>34553962</v>
      </c>
    </row>
    <row r="19" spans="1:13" ht="14.45" x14ac:dyDescent="0.3">
      <c r="A19" s="22">
        <v>1975</v>
      </c>
      <c r="B19" s="4">
        <v>6</v>
      </c>
      <c r="C19" s="5">
        <v>35.799999999999997</v>
      </c>
      <c r="D19" s="5">
        <v>36.1</v>
      </c>
      <c r="E19" s="5">
        <v>53.4</v>
      </c>
      <c r="F19" s="5">
        <v>103.2</v>
      </c>
      <c r="G19" s="5">
        <v>26.2</v>
      </c>
      <c r="H19" s="6">
        <v>4551324</v>
      </c>
      <c r="I19" s="13">
        <v>3954024</v>
      </c>
      <c r="J19" s="13">
        <v>1318779</v>
      </c>
      <c r="K19" s="13">
        <v>14312685</v>
      </c>
      <c r="L19" s="13">
        <v>8706862</v>
      </c>
      <c r="M19" s="23">
        <v>32843674</v>
      </c>
    </row>
    <row r="20" spans="1:13" ht="14.45" x14ac:dyDescent="0.3">
      <c r="A20" s="22">
        <v>1976</v>
      </c>
      <c r="B20" s="4">
        <v>5.8</v>
      </c>
      <c r="C20" s="5">
        <v>35.200000000000003</v>
      </c>
      <c r="D20" s="5">
        <v>35.1</v>
      </c>
      <c r="E20" s="5">
        <v>53.8</v>
      </c>
      <c r="F20" s="5">
        <v>133.30000000000001</v>
      </c>
      <c r="G20" s="5">
        <v>27.1</v>
      </c>
      <c r="H20" s="6">
        <v>4200539</v>
      </c>
      <c r="I20" s="13">
        <v>4063897</v>
      </c>
      <c r="J20" s="13">
        <v>1246005</v>
      </c>
      <c r="K20" s="13">
        <v>14496380</v>
      </c>
      <c r="L20" s="13">
        <v>8807439</v>
      </c>
      <c r="M20" s="23">
        <v>32814260</v>
      </c>
    </row>
    <row r="21" spans="1:13" ht="14.45" x14ac:dyDescent="0.3">
      <c r="A21" s="22">
        <v>1977</v>
      </c>
      <c r="B21" s="4">
        <v>5.6</v>
      </c>
      <c r="C21" s="5">
        <v>29.4</v>
      </c>
      <c r="D21" s="5">
        <v>30.4</v>
      </c>
      <c r="E21" s="5">
        <v>50.8</v>
      </c>
      <c r="F21" s="5">
        <v>140.19999999999999</v>
      </c>
      <c r="G21" s="5">
        <v>26.2</v>
      </c>
      <c r="H21" s="6">
        <v>4060957</v>
      </c>
      <c r="I21" s="13">
        <v>3677361</v>
      </c>
      <c r="J21" s="13">
        <v>1210064</v>
      </c>
      <c r="K21" s="13">
        <v>14621635</v>
      </c>
      <c r="L21" s="13">
        <v>9110037</v>
      </c>
      <c r="M21" s="23">
        <v>32680054</v>
      </c>
    </row>
    <row r="22" spans="1:13" ht="14.45" x14ac:dyDescent="0.3">
      <c r="A22" s="22">
        <v>1978</v>
      </c>
      <c r="B22" s="4">
        <v>4.9000000000000004</v>
      </c>
      <c r="C22" s="5">
        <v>26.4</v>
      </c>
      <c r="D22" s="5">
        <v>26.1</v>
      </c>
      <c r="E22" s="5">
        <v>48.9</v>
      </c>
      <c r="F22" s="5">
        <v>117.6</v>
      </c>
      <c r="G22" s="5">
        <v>23.5</v>
      </c>
      <c r="H22" s="6">
        <v>3671322</v>
      </c>
      <c r="I22" s="13">
        <v>3343556</v>
      </c>
      <c r="J22" s="13">
        <v>1095737</v>
      </c>
      <c r="K22" s="13">
        <v>15103853</v>
      </c>
      <c r="L22" s="13">
        <v>7252869</v>
      </c>
      <c r="M22" s="23">
        <v>30467337</v>
      </c>
    </row>
    <row r="23" spans="1:13" ht="14.45" x14ac:dyDescent="0.3">
      <c r="A23" s="22">
        <v>1979</v>
      </c>
      <c r="B23" s="4">
        <v>4.5999999999999996</v>
      </c>
      <c r="C23" s="5">
        <v>24.4</v>
      </c>
      <c r="D23" s="5">
        <v>27.7</v>
      </c>
      <c r="E23" s="5">
        <v>51.2</v>
      </c>
      <c r="F23" s="5">
        <v>94.9</v>
      </c>
      <c r="G23" s="5">
        <v>22.9</v>
      </c>
      <c r="H23" s="6">
        <v>3536296</v>
      </c>
      <c r="I23" s="13">
        <v>3029397</v>
      </c>
      <c r="J23" s="13">
        <v>1131798</v>
      </c>
      <c r="K23" s="13">
        <v>16546576</v>
      </c>
      <c r="L23" s="13">
        <v>5713032</v>
      </c>
      <c r="M23" s="23">
        <v>29957099</v>
      </c>
    </row>
    <row r="24" spans="1:13" ht="14.45" x14ac:dyDescent="0.3">
      <c r="A24" s="22">
        <v>1980</v>
      </c>
      <c r="B24" s="4">
        <v>4.3</v>
      </c>
      <c r="C24" s="5">
        <v>19.899999999999999</v>
      </c>
      <c r="D24" s="5">
        <v>23.2</v>
      </c>
      <c r="E24" s="5">
        <v>48.7</v>
      </c>
      <c r="F24" s="5">
        <v>86</v>
      </c>
      <c r="G24" s="5">
        <v>21.1</v>
      </c>
      <c r="H24" s="6">
        <v>3516807</v>
      </c>
      <c r="I24" s="13">
        <v>2612091</v>
      </c>
      <c r="J24" s="13">
        <v>1055105</v>
      </c>
      <c r="K24" s="13">
        <v>17739142</v>
      </c>
      <c r="L24" s="13">
        <v>4660659</v>
      </c>
      <c r="M24" s="23">
        <v>29583804</v>
      </c>
    </row>
    <row r="25" spans="1:13" ht="14.45" x14ac:dyDescent="0.3">
      <c r="A25" s="22">
        <v>1981</v>
      </c>
      <c r="B25" s="4">
        <v>4.3</v>
      </c>
      <c r="C25" s="5">
        <v>20</v>
      </c>
      <c r="D25" s="5">
        <v>18.899999999999999</v>
      </c>
      <c r="E25" s="5">
        <v>50.6</v>
      </c>
      <c r="F25" s="5">
        <v>59.2</v>
      </c>
      <c r="G25" s="5">
        <v>21</v>
      </c>
      <c r="H25" s="6">
        <v>3605207</v>
      </c>
      <c r="I25" s="13">
        <v>2583690</v>
      </c>
      <c r="J25" s="13">
        <v>910595</v>
      </c>
      <c r="K25" s="13">
        <v>19954159</v>
      </c>
      <c r="L25" s="13">
        <v>3759760</v>
      </c>
      <c r="M25" s="23">
        <v>30813411</v>
      </c>
    </row>
    <row r="26" spans="1:13" ht="14.45" x14ac:dyDescent="0.3">
      <c r="A26" s="22">
        <v>1982</v>
      </c>
      <c r="B26" s="4">
        <v>4.0999999999999996</v>
      </c>
      <c r="C26" s="5">
        <v>16.5</v>
      </c>
      <c r="D26" s="5">
        <v>16</v>
      </c>
      <c r="E26" s="5">
        <v>44.2</v>
      </c>
      <c r="F26" s="5">
        <v>38.799999999999997</v>
      </c>
      <c r="G26" s="5">
        <v>19.2</v>
      </c>
      <c r="H26" s="6">
        <v>3680043</v>
      </c>
      <c r="I26" s="13">
        <v>1496895</v>
      </c>
      <c r="J26" s="13">
        <v>806366</v>
      </c>
      <c r="K26" s="13">
        <v>21934760</v>
      </c>
      <c r="L26" s="13">
        <v>2999247</v>
      </c>
      <c r="M26" s="23">
        <v>30917311</v>
      </c>
    </row>
    <row r="27" spans="1:13" ht="14.45" x14ac:dyDescent="0.3">
      <c r="A27" s="22">
        <v>1983</v>
      </c>
      <c r="B27" s="4">
        <v>3.7</v>
      </c>
      <c r="C27" s="5">
        <v>14</v>
      </c>
      <c r="D27" s="5">
        <v>14.4</v>
      </c>
      <c r="E27" s="5">
        <v>39.6</v>
      </c>
      <c r="F27" s="5">
        <v>35.1</v>
      </c>
      <c r="G27" s="5">
        <v>16.899999999999999</v>
      </c>
      <c r="H27" s="6">
        <v>3682130</v>
      </c>
      <c r="I27" s="13">
        <v>1467855</v>
      </c>
      <c r="J27" s="13">
        <v>790150</v>
      </c>
      <c r="K27" s="13">
        <v>20877527</v>
      </c>
      <c r="L27" s="13">
        <v>2847618</v>
      </c>
      <c r="M27" s="23">
        <v>29665280</v>
      </c>
    </row>
    <row r="28" spans="1:13" ht="14.45" x14ac:dyDescent="0.3">
      <c r="A28" s="22">
        <v>1984</v>
      </c>
      <c r="B28" s="4">
        <v>3.9</v>
      </c>
      <c r="C28" s="5">
        <v>15.9</v>
      </c>
      <c r="D28" s="5">
        <v>15.8</v>
      </c>
      <c r="E28" s="5">
        <v>37.9</v>
      </c>
      <c r="F28" s="5">
        <v>30.4</v>
      </c>
      <c r="G28" s="5">
        <v>17</v>
      </c>
      <c r="H28" s="6">
        <v>3708185</v>
      </c>
      <c r="I28" s="13">
        <v>1709653</v>
      </c>
      <c r="J28" s="13">
        <v>829090</v>
      </c>
      <c r="K28" s="13">
        <v>21449415</v>
      </c>
      <c r="L28" s="13">
        <v>2383476</v>
      </c>
      <c r="M28" s="23">
        <v>30079819</v>
      </c>
    </row>
    <row r="29" spans="1:13" ht="14.45" x14ac:dyDescent="0.3">
      <c r="A29" s="22">
        <v>1985</v>
      </c>
      <c r="B29" s="4">
        <v>3.3</v>
      </c>
      <c r="C29" s="5">
        <v>12.3</v>
      </c>
      <c r="D29" s="5">
        <v>16.3</v>
      </c>
      <c r="E29" s="5">
        <v>39.1</v>
      </c>
      <c r="F29" s="5">
        <v>22.1</v>
      </c>
      <c r="G29" s="5">
        <v>16</v>
      </c>
      <c r="H29" s="6">
        <v>3419300</v>
      </c>
      <c r="I29" s="13">
        <v>1868780</v>
      </c>
      <c r="J29" s="13">
        <v>838817</v>
      </c>
      <c r="K29" s="13">
        <v>21979087</v>
      </c>
      <c r="L29" s="13">
        <v>1744433</v>
      </c>
      <c r="M29" s="23">
        <v>29850417</v>
      </c>
    </row>
    <row r="30" spans="1:13" ht="14.45" x14ac:dyDescent="0.3">
      <c r="A30" s="22">
        <v>1986</v>
      </c>
      <c r="B30" s="4">
        <v>2.9</v>
      </c>
      <c r="C30" s="5">
        <v>14.4</v>
      </c>
      <c r="D30" s="5">
        <v>24.7</v>
      </c>
      <c r="E30" s="5">
        <v>35.4</v>
      </c>
      <c r="F30" s="5">
        <v>19.5</v>
      </c>
      <c r="G30" s="5">
        <v>14.2</v>
      </c>
      <c r="H30" s="6">
        <v>3220769</v>
      </c>
      <c r="I30" s="13">
        <v>2387266</v>
      </c>
      <c r="J30" s="13">
        <v>722118</v>
      </c>
      <c r="K30" s="13">
        <v>19520103</v>
      </c>
      <c r="L30" s="13">
        <v>1314374</v>
      </c>
      <c r="M30" s="23">
        <v>27164630</v>
      </c>
    </row>
    <row r="31" spans="1:13" ht="14.45" x14ac:dyDescent="0.3">
      <c r="A31" s="22">
        <v>1987</v>
      </c>
      <c r="B31" s="4">
        <v>2.9</v>
      </c>
      <c r="C31" s="5">
        <v>13.9</v>
      </c>
      <c r="D31" s="5">
        <v>17.399999999999999</v>
      </c>
      <c r="E31" s="5">
        <v>35.1</v>
      </c>
      <c r="F31" s="5">
        <v>26.2</v>
      </c>
      <c r="G31" s="5">
        <v>14.1</v>
      </c>
      <c r="H31" s="6">
        <v>3040941</v>
      </c>
      <c r="I31" s="13">
        <v>1847551</v>
      </c>
      <c r="J31" s="13">
        <v>827229</v>
      </c>
      <c r="K31" s="13">
        <v>18319149</v>
      </c>
      <c r="L31" s="13">
        <v>1069179</v>
      </c>
      <c r="M31" s="23">
        <v>25104049</v>
      </c>
    </row>
    <row r="32" spans="1:13" x14ac:dyDescent="0.25">
      <c r="A32" s="22">
        <v>1988</v>
      </c>
      <c r="B32" s="4">
        <v>2.7</v>
      </c>
      <c r="C32" s="5">
        <v>13</v>
      </c>
      <c r="D32" s="5">
        <v>18.899999999999999</v>
      </c>
      <c r="E32" s="5">
        <v>32.6</v>
      </c>
      <c r="F32" s="5">
        <v>23.3</v>
      </c>
      <c r="G32" s="5">
        <v>13.2</v>
      </c>
      <c r="H32" s="6">
        <v>2779524</v>
      </c>
      <c r="I32" s="13">
        <v>1684853</v>
      </c>
      <c r="J32" s="13">
        <v>884954</v>
      </c>
      <c r="K32" s="13">
        <v>17089238</v>
      </c>
      <c r="L32" s="13">
        <v>878887</v>
      </c>
      <c r="M32" s="23">
        <v>23317456</v>
      </c>
    </row>
    <row r="33" spans="1:13" x14ac:dyDescent="0.25">
      <c r="A33" s="22">
        <v>1989</v>
      </c>
      <c r="B33" s="4">
        <v>2.6</v>
      </c>
      <c r="C33" s="5">
        <v>12.8</v>
      </c>
      <c r="D33" s="5">
        <v>16.2</v>
      </c>
      <c r="E33" s="5">
        <v>30.8</v>
      </c>
      <c r="F33" s="5">
        <v>16.8</v>
      </c>
      <c r="G33" s="5">
        <v>12.5</v>
      </c>
      <c r="H33" s="6">
        <v>2488169</v>
      </c>
      <c r="I33" s="13">
        <v>1544989</v>
      </c>
      <c r="J33" s="13">
        <v>773372</v>
      </c>
      <c r="K33" s="13">
        <v>15476534</v>
      </c>
      <c r="L33" s="13">
        <v>686228</v>
      </c>
      <c r="M33" s="23">
        <v>20969292</v>
      </c>
    </row>
    <row r="34" spans="1:13" x14ac:dyDescent="0.25">
      <c r="A34" s="22">
        <v>1990</v>
      </c>
      <c r="B34" s="4">
        <v>2.6</v>
      </c>
      <c r="C34" s="5">
        <v>12.3</v>
      </c>
      <c r="D34" s="5">
        <v>16.399999999999999</v>
      </c>
      <c r="E34" s="5">
        <v>29.5</v>
      </c>
      <c r="F34" s="5">
        <v>12.8</v>
      </c>
      <c r="G34" s="5">
        <v>12</v>
      </c>
      <c r="H34" s="6">
        <v>2432506</v>
      </c>
      <c r="I34" s="13">
        <v>1454066</v>
      </c>
      <c r="J34" s="13">
        <v>805807</v>
      </c>
      <c r="K34" s="13">
        <v>14592497</v>
      </c>
      <c r="L34" s="13">
        <v>550211</v>
      </c>
      <c r="M34" s="23">
        <v>19835087</v>
      </c>
    </row>
    <row r="35" spans="1:13" x14ac:dyDescent="0.25">
      <c r="A35" s="22">
        <v>1991</v>
      </c>
      <c r="B35" s="4">
        <v>2.7</v>
      </c>
      <c r="C35" s="5">
        <v>12.3</v>
      </c>
      <c r="D35" s="5">
        <v>17.899999999999999</v>
      </c>
      <c r="E35" s="5">
        <v>29.4</v>
      </c>
      <c r="F35" s="5">
        <v>16.899999999999999</v>
      </c>
      <c r="G35" s="5">
        <v>12.2</v>
      </c>
      <c r="H35" s="6">
        <v>2510130</v>
      </c>
      <c r="I35" s="13">
        <v>1393046</v>
      </c>
      <c r="J35" s="13">
        <v>804003</v>
      </c>
      <c r="K35" s="13">
        <v>14380288</v>
      </c>
      <c r="L35" s="13">
        <v>485881</v>
      </c>
      <c r="M35" s="23">
        <v>19573348</v>
      </c>
    </row>
    <row r="36" spans="1:13" x14ac:dyDescent="0.25">
      <c r="A36" s="22">
        <v>1992</v>
      </c>
      <c r="B36" s="4">
        <v>2.6</v>
      </c>
      <c r="C36" s="5">
        <v>11.7</v>
      </c>
      <c r="D36" s="5">
        <v>16.5</v>
      </c>
      <c r="E36" s="5">
        <v>27.8</v>
      </c>
      <c r="F36" s="5">
        <v>14.1</v>
      </c>
      <c r="G36" s="5">
        <v>11.5</v>
      </c>
      <c r="H36" s="6">
        <v>2426783</v>
      </c>
      <c r="I36" s="13">
        <v>1227475</v>
      </c>
      <c r="J36" s="13">
        <v>832580</v>
      </c>
      <c r="K36" s="13">
        <v>13637695</v>
      </c>
      <c r="L36" s="13">
        <v>355139</v>
      </c>
      <c r="M36" s="23">
        <v>18479672</v>
      </c>
    </row>
    <row r="37" spans="1:13" x14ac:dyDescent="0.25">
      <c r="A37" s="22">
        <v>1993</v>
      </c>
      <c r="B37" s="7">
        <v>2.4</v>
      </c>
      <c r="C37" s="5">
        <v>10.1</v>
      </c>
      <c r="D37" s="5">
        <v>17.399999999999999</v>
      </c>
      <c r="E37" s="5">
        <v>27.9</v>
      </c>
      <c r="F37" s="5">
        <v>13.3</v>
      </c>
      <c r="G37" s="5">
        <v>11.4</v>
      </c>
      <c r="H37" s="6">
        <v>2143943</v>
      </c>
      <c r="I37" s="13">
        <v>1095551</v>
      </c>
      <c r="J37" s="13">
        <v>772668</v>
      </c>
      <c r="K37" s="13">
        <v>13110882</v>
      </c>
      <c r="L37" s="13">
        <v>272517</v>
      </c>
      <c r="M37" s="23">
        <v>17395561</v>
      </c>
    </row>
    <row r="38" spans="1:13" x14ac:dyDescent="0.25">
      <c r="A38" s="22">
        <v>1994</v>
      </c>
      <c r="B38" s="4">
        <v>2.4</v>
      </c>
      <c r="C38" s="5">
        <v>9.6</v>
      </c>
      <c r="D38" s="5">
        <v>14.8</v>
      </c>
      <c r="E38" s="5">
        <v>26.6</v>
      </c>
      <c r="F38" s="5">
        <v>3.5</v>
      </c>
      <c r="G38" s="5">
        <v>11</v>
      </c>
      <c r="H38" s="6">
        <v>2003272</v>
      </c>
      <c r="I38" s="13">
        <v>955703</v>
      </c>
      <c r="J38" s="13">
        <v>733965</v>
      </c>
      <c r="K38" s="13">
        <v>12747075</v>
      </c>
      <c r="L38" s="13">
        <v>90965</v>
      </c>
      <c r="M38" s="23">
        <v>16530980</v>
      </c>
    </row>
    <row r="39" spans="1:13" x14ac:dyDescent="0.25">
      <c r="A39" s="22">
        <v>1995</v>
      </c>
      <c r="B39" s="4">
        <v>2.2999999999999998</v>
      </c>
      <c r="C39" s="5">
        <v>11.4</v>
      </c>
      <c r="D39" s="5">
        <v>14.5</v>
      </c>
      <c r="E39" s="5">
        <v>26.9</v>
      </c>
      <c r="F39" s="5">
        <v>12.4</v>
      </c>
      <c r="G39" s="5">
        <v>11.9</v>
      </c>
      <c r="H39" s="6">
        <v>1783331</v>
      </c>
      <c r="I39" s="13">
        <v>1040127</v>
      </c>
      <c r="J39" s="13">
        <v>698537</v>
      </c>
      <c r="K39" s="13">
        <v>12877305</v>
      </c>
      <c r="L39" s="13">
        <v>126524</v>
      </c>
      <c r="M39" s="23">
        <v>16525824</v>
      </c>
    </row>
    <row r="40" spans="1:13" x14ac:dyDescent="0.25">
      <c r="A40" s="22">
        <v>1996</v>
      </c>
      <c r="B40" s="4">
        <v>3.2</v>
      </c>
      <c r="C40" s="5">
        <v>13.7</v>
      </c>
      <c r="D40" s="5">
        <v>17.600000000000001</v>
      </c>
      <c r="E40" s="5">
        <v>31.8</v>
      </c>
      <c r="F40" s="5">
        <v>15.5</v>
      </c>
      <c r="G40" s="5">
        <v>15.3</v>
      </c>
      <c r="H40" s="6">
        <v>1740057</v>
      </c>
      <c r="I40" s="13">
        <v>955626</v>
      </c>
      <c r="J40" s="13">
        <v>657135</v>
      </c>
      <c r="K40" s="13">
        <v>12696542</v>
      </c>
      <c r="L40" s="13">
        <v>125797</v>
      </c>
      <c r="M40" s="23">
        <v>16175157</v>
      </c>
    </row>
    <row r="41" spans="1:13" x14ac:dyDescent="0.25">
      <c r="A41" s="22">
        <v>1997</v>
      </c>
      <c r="B41" s="4">
        <v>3.2</v>
      </c>
      <c r="C41" s="5">
        <v>13.5</v>
      </c>
      <c r="D41" s="5">
        <v>15.9</v>
      </c>
      <c r="E41" s="5">
        <v>31.4</v>
      </c>
      <c r="F41" s="5">
        <v>12</v>
      </c>
      <c r="G41" s="5">
        <v>15.2</v>
      </c>
      <c r="H41" s="6">
        <v>1691832</v>
      </c>
      <c r="I41" s="13">
        <v>991714</v>
      </c>
      <c r="J41" s="13">
        <v>603422</v>
      </c>
      <c r="K41" s="13">
        <v>12667200</v>
      </c>
      <c r="L41" s="13">
        <v>180245</v>
      </c>
      <c r="M41" s="23">
        <v>16134413</v>
      </c>
    </row>
    <row r="42" spans="1:13" x14ac:dyDescent="0.25">
      <c r="A42" s="22">
        <v>1998</v>
      </c>
      <c r="B42" s="4">
        <v>3.1</v>
      </c>
      <c r="C42" s="5">
        <v>12.7</v>
      </c>
      <c r="D42" s="5">
        <v>15.4</v>
      </c>
      <c r="E42" s="5">
        <v>33.6</v>
      </c>
      <c r="F42" s="5">
        <v>13.3</v>
      </c>
      <c r="G42" s="5">
        <v>16.2</v>
      </c>
      <c r="H42" s="6">
        <v>1590425</v>
      </c>
      <c r="I42" s="13">
        <v>828028</v>
      </c>
      <c r="J42" s="13">
        <v>582568</v>
      </c>
      <c r="K42" s="13">
        <v>13382441</v>
      </c>
      <c r="L42" s="13">
        <v>239255</v>
      </c>
      <c r="M42" s="23">
        <v>16622717</v>
      </c>
    </row>
    <row r="43" spans="1:13" x14ac:dyDescent="0.25">
      <c r="A43" s="22">
        <v>1999</v>
      </c>
      <c r="B43" s="4">
        <v>3.1</v>
      </c>
      <c r="C43" s="5">
        <v>11.5</v>
      </c>
      <c r="D43" s="5">
        <v>17.7</v>
      </c>
      <c r="E43" s="5">
        <v>31.6</v>
      </c>
      <c r="F43" s="5">
        <v>11.7</v>
      </c>
      <c r="G43" s="5">
        <v>15.5</v>
      </c>
      <c r="H43" s="6">
        <v>1511361</v>
      </c>
      <c r="I43" s="13">
        <v>638239</v>
      </c>
      <c r="J43" s="13">
        <v>606812</v>
      </c>
      <c r="K43" s="13">
        <v>12373436</v>
      </c>
      <c r="L43" s="13">
        <v>208707</v>
      </c>
      <c r="M43" s="23">
        <v>15338555</v>
      </c>
    </row>
    <row r="44" spans="1:13" x14ac:dyDescent="0.25">
      <c r="A44" s="22">
        <v>2000</v>
      </c>
      <c r="B44" s="4">
        <v>2.9</v>
      </c>
      <c r="C44" s="5">
        <v>11.2</v>
      </c>
      <c r="D44" s="5">
        <v>18.899999999999999</v>
      </c>
      <c r="E44" s="5">
        <v>30.4</v>
      </c>
      <c r="F44" s="5">
        <v>11.2</v>
      </c>
      <c r="G44" s="5">
        <v>14.8</v>
      </c>
      <c r="H44" s="6">
        <v>1556127</v>
      </c>
      <c r="I44" s="13">
        <v>725437</v>
      </c>
      <c r="J44" s="13">
        <v>696340</v>
      </c>
      <c r="K44" s="13">
        <v>12559879</v>
      </c>
      <c r="L44" s="13">
        <v>213671</v>
      </c>
      <c r="M44" s="23">
        <v>15751454</v>
      </c>
    </row>
    <row r="45" spans="1:13" x14ac:dyDescent="0.25">
      <c r="A45" s="22">
        <v>2001</v>
      </c>
      <c r="B45" s="4">
        <v>2.7</v>
      </c>
      <c r="C45" s="5">
        <v>10.4</v>
      </c>
      <c r="D45" s="5">
        <v>16.3</v>
      </c>
      <c r="E45" s="5">
        <v>30.9</v>
      </c>
      <c r="F45" s="5">
        <v>10</v>
      </c>
      <c r="G45" s="5">
        <v>15.1</v>
      </c>
      <c r="H45" s="6">
        <v>1430087</v>
      </c>
      <c r="I45" s="13">
        <v>650982</v>
      </c>
      <c r="J45" s="13">
        <v>656160</v>
      </c>
      <c r="K45" s="13">
        <v>13369437</v>
      </c>
      <c r="L45" s="13">
        <v>173567</v>
      </c>
      <c r="M45" s="23">
        <v>16280233</v>
      </c>
    </row>
    <row r="46" spans="1:13" x14ac:dyDescent="0.25">
      <c r="A46" s="22">
        <v>2002</v>
      </c>
      <c r="B46" s="4">
        <v>2.6</v>
      </c>
      <c r="C46" s="5">
        <v>10.7</v>
      </c>
      <c r="D46" s="5">
        <v>14.5</v>
      </c>
      <c r="E46" s="5">
        <v>31.9</v>
      </c>
      <c r="F46" s="5">
        <v>9.1</v>
      </c>
      <c r="G46" s="5">
        <v>16</v>
      </c>
      <c r="H46" s="6">
        <v>1313159</v>
      </c>
      <c r="I46" s="13">
        <v>630368</v>
      </c>
      <c r="J46" s="13">
        <v>603383</v>
      </c>
      <c r="K46" s="13">
        <v>14277806</v>
      </c>
      <c r="L46" s="13">
        <v>157118</v>
      </c>
      <c r="M46" s="23">
        <v>16981834</v>
      </c>
    </row>
    <row r="47" spans="1:13" x14ac:dyDescent="0.25">
      <c r="A47" s="22">
        <v>2003</v>
      </c>
      <c r="B47" s="4">
        <v>2.6</v>
      </c>
      <c r="C47" s="5">
        <v>9.5</v>
      </c>
      <c r="D47" s="5">
        <v>14.3</v>
      </c>
      <c r="E47" s="5">
        <v>36.700000000000003</v>
      </c>
      <c r="F47" s="5">
        <v>8.4</v>
      </c>
      <c r="G47" s="5">
        <v>18.100000000000001</v>
      </c>
      <c r="H47" s="6">
        <v>1275084</v>
      </c>
      <c r="I47" s="13">
        <v>598971</v>
      </c>
      <c r="J47" s="13">
        <v>572145</v>
      </c>
      <c r="K47" s="13">
        <v>16823588</v>
      </c>
      <c r="L47" s="13">
        <v>141033</v>
      </c>
      <c r="M47" s="23">
        <v>19410821</v>
      </c>
    </row>
    <row r="48" spans="1:13" ht="14.45" x14ac:dyDescent="0.35">
      <c r="A48" s="22">
        <v>2004</v>
      </c>
      <c r="B48" s="4">
        <v>2.5</v>
      </c>
      <c r="C48" s="5">
        <v>9</v>
      </c>
      <c r="D48" s="5">
        <v>14.1</v>
      </c>
      <c r="E48" s="5">
        <v>45.8</v>
      </c>
      <c r="F48" s="5">
        <v>9.5</v>
      </c>
      <c r="G48" s="5">
        <v>22.1</v>
      </c>
      <c r="H48" s="6">
        <v>1266627</v>
      </c>
      <c r="I48" s="13">
        <v>565150</v>
      </c>
      <c r="J48" s="13">
        <v>555166</v>
      </c>
      <c r="K48" s="13">
        <v>22164424</v>
      </c>
      <c r="L48" s="13">
        <v>158632</v>
      </c>
      <c r="M48" s="23">
        <v>24709999</v>
      </c>
    </row>
    <row r="49" spans="1:13" ht="14.45" x14ac:dyDescent="0.35">
      <c r="A49" s="22">
        <v>2005</v>
      </c>
      <c r="B49" s="4">
        <v>2.4</v>
      </c>
      <c r="C49" s="5">
        <v>8.6</v>
      </c>
      <c r="D49" s="5">
        <v>13.8</v>
      </c>
      <c r="E49" s="5">
        <v>56.7</v>
      </c>
      <c r="F49" s="5">
        <v>9.3000000000000007</v>
      </c>
      <c r="G49" s="5">
        <v>27.6</v>
      </c>
      <c r="H49" s="6">
        <v>1254295</v>
      </c>
      <c r="I49" s="13">
        <v>535904</v>
      </c>
      <c r="J49" s="13">
        <v>533805</v>
      </c>
      <c r="K49" s="13">
        <v>30298141</v>
      </c>
      <c r="L49" s="13">
        <v>158002</v>
      </c>
      <c r="M49" s="23">
        <v>32780147</v>
      </c>
    </row>
    <row r="50" spans="1:13" ht="14.45" x14ac:dyDescent="0.35">
      <c r="A50" s="22">
        <v>2006</v>
      </c>
      <c r="B50" s="4">
        <v>2.4</v>
      </c>
      <c r="C50" s="5">
        <v>8.1999999999999993</v>
      </c>
      <c r="D50" s="5">
        <v>13</v>
      </c>
      <c r="E50" s="5">
        <v>56.1</v>
      </c>
      <c r="F50" s="5">
        <v>8.4</v>
      </c>
      <c r="G50" s="5">
        <v>28.4</v>
      </c>
      <c r="H50" s="6">
        <v>1313478</v>
      </c>
      <c r="I50" s="13">
        <v>501704</v>
      </c>
      <c r="J50" s="13">
        <v>555562</v>
      </c>
      <c r="K50" s="13">
        <v>33740058</v>
      </c>
      <c r="L50" s="13">
        <v>175332</v>
      </c>
      <c r="M50" s="23">
        <v>36286134</v>
      </c>
    </row>
    <row r="51" spans="1:13" ht="14.45" x14ac:dyDescent="0.35">
      <c r="A51" s="22">
        <v>2007</v>
      </c>
      <c r="B51" s="4">
        <v>2.5</v>
      </c>
      <c r="C51" s="5">
        <v>8.1999999999999993</v>
      </c>
      <c r="D51" s="5">
        <v>12.9</v>
      </c>
      <c r="E51" s="5">
        <v>49.2</v>
      </c>
      <c r="F51" s="5">
        <v>18.100000000000001</v>
      </c>
      <c r="G51" s="5">
        <v>26.1</v>
      </c>
      <c r="H51" s="6">
        <v>1401762</v>
      </c>
      <c r="I51" s="13">
        <v>468604</v>
      </c>
      <c r="J51" s="13">
        <v>529991</v>
      </c>
      <c r="K51" s="13">
        <v>32148738</v>
      </c>
      <c r="L51" s="13">
        <v>350564</v>
      </c>
      <c r="M51" s="23">
        <v>34899659</v>
      </c>
    </row>
    <row r="52" spans="1:13" ht="14.45" x14ac:dyDescent="0.35">
      <c r="A52" s="22">
        <v>2008</v>
      </c>
      <c r="B52" s="4">
        <v>2.4</v>
      </c>
      <c r="C52" s="5">
        <v>8.1</v>
      </c>
      <c r="D52" s="5">
        <v>11.6</v>
      </c>
      <c r="E52" s="5">
        <v>41.9</v>
      </c>
      <c r="F52" s="5">
        <v>25.8</v>
      </c>
      <c r="G52" s="5">
        <v>22.6</v>
      </c>
      <c r="H52" s="6">
        <v>1442557</v>
      </c>
      <c r="I52" s="13">
        <v>502308</v>
      </c>
      <c r="J52" s="13">
        <v>507847</v>
      </c>
      <c r="K52" s="13">
        <v>28653476</v>
      </c>
      <c r="L52" s="13">
        <v>483006</v>
      </c>
      <c r="M52" s="23">
        <v>31589194</v>
      </c>
    </row>
    <row r="53" spans="1:13" ht="14.45" x14ac:dyDescent="0.35">
      <c r="A53" s="22">
        <v>2009</v>
      </c>
      <c r="B53" s="4">
        <v>2.2999999999999998</v>
      </c>
      <c r="C53" s="5">
        <v>8.5</v>
      </c>
      <c r="D53" s="5">
        <v>10.9</v>
      </c>
      <c r="E53" s="5">
        <v>36.9</v>
      </c>
      <c r="F53" s="5">
        <v>31.4</v>
      </c>
      <c r="G53" s="5">
        <v>20.100000000000001</v>
      </c>
      <c r="H53" s="6">
        <v>1391926</v>
      </c>
      <c r="I53" s="13">
        <v>458195</v>
      </c>
      <c r="J53" s="13">
        <v>473063</v>
      </c>
      <c r="K53" s="13">
        <v>25033377</v>
      </c>
      <c r="L53" s="13">
        <v>471373</v>
      </c>
      <c r="M53" s="23">
        <v>27827934</v>
      </c>
    </row>
    <row r="54" spans="1:13" ht="14.45" x14ac:dyDescent="0.35">
      <c r="A54" s="22">
        <v>2010</v>
      </c>
      <c r="B54" s="4">
        <v>2.2999999999999998</v>
      </c>
      <c r="C54" s="5">
        <v>8.6</v>
      </c>
      <c r="D54" s="5">
        <v>10.3</v>
      </c>
      <c r="E54" s="5">
        <v>33</v>
      </c>
      <c r="F54" s="5">
        <v>33.700000000000003</v>
      </c>
      <c r="G54" s="5">
        <v>18.100000000000001</v>
      </c>
      <c r="H54" s="6">
        <v>1398424</v>
      </c>
      <c r="I54" s="13">
        <v>469795</v>
      </c>
      <c r="J54" s="13">
        <v>455430</v>
      </c>
      <c r="K54" s="13">
        <v>22543638</v>
      </c>
      <c r="L54" s="13">
        <v>456880</v>
      </c>
      <c r="M54" s="23">
        <v>25324167</v>
      </c>
    </row>
    <row r="55" spans="1:13" ht="14.45" x14ac:dyDescent="0.35">
      <c r="A55" s="22">
        <v>2011</v>
      </c>
      <c r="B55" s="4">
        <v>2.4</v>
      </c>
      <c r="C55" s="5">
        <v>8.1</v>
      </c>
      <c r="D55" s="5">
        <v>10.5</v>
      </c>
      <c r="E55" s="5">
        <v>32</v>
      </c>
      <c r="F55" s="5">
        <v>33.5</v>
      </c>
      <c r="G55" s="5">
        <v>17.399999999999999</v>
      </c>
      <c r="H55" s="6">
        <v>1430674</v>
      </c>
      <c r="I55" s="52">
        <v>419655</v>
      </c>
      <c r="J55" s="52">
        <v>477288</v>
      </c>
      <c r="K55" s="52">
        <v>21408571</v>
      </c>
      <c r="L55" s="52">
        <v>410104</v>
      </c>
      <c r="M55" s="23">
        <v>24146292</v>
      </c>
    </row>
    <row r="56" spans="1:13" ht="14.45" x14ac:dyDescent="0.35">
      <c r="A56" s="22">
        <v>2012</v>
      </c>
      <c r="B56" s="4">
        <v>2.2000000000000002</v>
      </c>
      <c r="C56" s="5">
        <v>8.6999999999999993</v>
      </c>
      <c r="D56" s="5">
        <v>10.6</v>
      </c>
      <c r="E56" s="5">
        <v>32.6</v>
      </c>
      <c r="F56" s="5">
        <v>32.9</v>
      </c>
      <c r="G56" s="5">
        <v>17.899999999999999</v>
      </c>
      <c r="H56" s="6">
        <v>1421394</v>
      </c>
      <c r="I56" s="52">
        <v>534986</v>
      </c>
      <c r="J56" s="52">
        <v>467833</v>
      </c>
      <c r="K56" s="52">
        <v>23681294</v>
      </c>
      <c r="L56" s="52">
        <v>379977</v>
      </c>
      <c r="M56" s="23">
        <v>26485484</v>
      </c>
    </row>
    <row r="57" spans="1:13" x14ac:dyDescent="0.25">
      <c r="A57" s="22">
        <v>2013</v>
      </c>
      <c r="B57" s="4">
        <v>2.1</v>
      </c>
      <c r="C57" s="5">
        <v>8.1</v>
      </c>
      <c r="D57" s="5">
        <v>11.5</v>
      </c>
      <c r="E57" s="5">
        <v>35.299999999999997</v>
      </c>
      <c r="F57" s="5">
        <v>25.5</v>
      </c>
      <c r="G57" s="5">
        <v>19.399999999999999</v>
      </c>
      <c r="H57" s="6">
        <v>1324960</v>
      </c>
      <c r="I57" s="52">
        <v>493087</v>
      </c>
      <c r="J57" s="52">
        <v>502293</v>
      </c>
      <c r="K57" s="52">
        <v>26636857</v>
      </c>
      <c r="L57" s="52">
        <v>326476</v>
      </c>
      <c r="M57" s="23">
        <v>29283673</v>
      </c>
    </row>
    <row r="58" spans="1:13" x14ac:dyDescent="0.25">
      <c r="A58" s="22">
        <v>2014</v>
      </c>
      <c r="B58" s="4">
        <v>2</v>
      </c>
      <c r="C58" s="5">
        <v>8.1</v>
      </c>
      <c r="D58" s="5">
        <v>10.6</v>
      </c>
      <c r="E58" s="5">
        <v>34.5</v>
      </c>
      <c r="F58" s="5">
        <v>39</v>
      </c>
      <c r="G58" s="5">
        <v>19.399999999999999</v>
      </c>
      <c r="H58" s="6">
        <v>1268752</v>
      </c>
      <c r="I58" s="52">
        <v>489284</v>
      </c>
      <c r="J58" s="52">
        <v>474108</v>
      </c>
      <c r="K58" s="52">
        <v>26923656</v>
      </c>
      <c r="L58" s="52">
        <v>735895</v>
      </c>
      <c r="M58" s="23">
        <v>29891695</v>
      </c>
    </row>
    <row r="59" spans="1:13" x14ac:dyDescent="0.25">
      <c r="A59" s="22">
        <v>2015</v>
      </c>
      <c r="B59" s="4">
        <v>1.9</v>
      </c>
      <c r="C59" s="5">
        <v>7.6</v>
      </c>
      <c r="D59" s="5">
        <v>10.199999999999999</v>
      </c>
      <c r="E59" s="5">
        <v>33.1</v>
      </c>
      <c r="F59" s="5">
        <v>43.8</v>
      </c>
      <c r="G59" s="5">
        <v>18.5</v>
      </c>
      <c r="H59" s="6">
        <v>1239271</v>
      </c>
      <c r="I59" s="52">
        <v>419679</v>
      </c>
      <c r="J59" s="52">
        <v>447842</v>
      </c>
      <c r="K59" s="52">
        <v>25351564</v>
      </c>
      <c r="L59" s="52">
        <v>1093684</v>
      </c>
      <c r="M59" s="23">
        <v>28552040</v>
      </c>
    </row>
    <row r="60" spans="1:13" x14ac:dyDescent="0.25">
      <c r="A60" s="24">
        <v>2016</v>
      </c>
      <c r="B60" s="25">
        <v>1.8</v>
      </c>
      <c r="C60" s="26">
        <v>7.6</v>
      </c>
      <c r="D60" s="26">
        <v>11.3</v>
      </c>
      <c r="E60" s="26">
        <v>27.7</v>
      </c>
      <c r="F60" s="26">
        <v>46.9</v>
      </c>
      <c r="G60" s="26">
        <v>15.8</v>
      </c>
      <c r="H60" s="27">
        <v>1131064</v>
      </c>
      <c r="I60" s="28">
        <v>357125</v>
      </c>
      <c r="J60" s="28">
        <v>390147</v>
      </c>
      <c r="K60" s="28">
        <v>19929298</v>
      </c>
      <c r="L60" s="28">
        <v>1374966</v>
      </c>
      <c r="M60" s="29">
        <v>23182600</v>
      </c>
    </row>
    <row r="61" spans="1:13" x14ac:dyDescent="0.25">
      <c r="A61" s="1"/>
      <c r="B61" s="1"/>
      <c r="C61" s="1"/>
      <c r="D61" s="1"/>
      <c r="E61" s="1"/>
      <c r="F61" s="1"/>
      <c r="G61" s="1"/>
      <c r="H61" s="1"/>
      <c r="I61" s="1"/>
      <c r="J61" s="1"/>
      <c r="K61" s="1"/>
      <c r="L61" s="1"/>
      <c r="M61" s="1"/>
    </row>
    <row r="62" spans="1:13" x14ac:dyDescent="0.25">
      <c r="A62" s="530" t="s">
        <v>10</v>
      </c>
      <c r="B62" s="531"/>
      <c r="C62" s="531"/>
      <c r="D62" s="531"/>
      <c r="E62" s="531"/>
      <c r="F62" s="531"/>
      <c r="G62" s="531"/>
      <c r="H62" s="531"/>
      <c r="I62" s="531"/>
      <c r="J62" s="531"/>
      <c r="K62" s="531"/>
      <c r="L62" s="531"/>
      <c r="M62" s="531"/>
    </row>
    <row r="63" spans="1:13" x14ac:dyDescent="0.25">
      <c r="A63" s="8"/>
      <c r="B63" s="8"/>
      <c r="C63" s="8"/>
      <c r="D63" s="8"/>
      <c r="E63" s="8"/>
      <c r="F63" s="8"/>
      <c r="G63" s="8"/>
      <c r="H63" s="8"/>
      <c r="I63" s="8"/>
      <c r="J63" s="8"/>
      <c r="K63" s="8"/>
      <c r="L63" s="8"/>
      <c r="M63" s="8"/>
    </row>
    <row r="64" spans="1:13" x14ac:dyDescent="0.25">
      <c r="A64" s="530" t="s">
        <v>239</v>
      </c>
      <c r="B64" s="531"/>
      <c r="C64" s="531"/>
      <c r="D64" s="531"/>
      <c r="E64" s="531"/>
      <c r="F64" s="531"/>
      <c r="G64" s="531"/>
      <c r="H64" s="531"/>
      <c r="I64" s="531"/>
      <c r="J64" s="531"/>
      <c r="K64" s="531"/>
      <c r="L64" s="531"/>
      <c r="M64" s="531"/>
    </row>
  </sheetData>
  <mergeCells count="2">
    <mergeCell ref="A62:M62"/>
    <mergeCell ref="A64:M6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71"/>
  <sheetViews>
    <sheetView workbookViewId="0">
      <pane ySplit="3" topLeftCell="A4" activePane="bottomLeft" state="frozen"/>
      <selection pane="bottomLeft" activeCell="K61" sqref="K61"/>
    </sheetView>
  </sheetViews>
  <sheetFormatPr defaultRowHeight="14.25" x14ac:dyDescent="0.25"/>
  <cols>
    <col min="1" max="1" width="1.85546875" style="198" customWidth="1"/>
    <col min="2" max="2" width="7" style="198" customWidth="1"/>
    <col min="3" max="3" width="10.85546875" style="335" customWidth="1"/>
    <col min="4" max="4" width="10" style="335" customWidth="1"/>
    <col min="5" max="5" width="8.28515625" style="335" customWidth="1"/>
    <col min="6" max="6" width="6.7109375" style="335" customWidth="1"/>
    <col min="7" max="7" width="11.5703125" style="335" customWidth="1"/>
    <col min="8" max="8" width="10.7109375" style="335" customWidth="1"/>
    <col min="9" max="9" width="10.140625" style="335" customWidth="1"/>
    <col min="10" max="10" width="2.140625" style="198" customWidth="1"/>
    <col min="11" max="11" width="8.42578125" style="161" customWidth="1"/>
    <col min="12" max="256" width="9.140625" style="198"/>
    <col min="257" max="257" width="1.85546875" style="198" customWidth="1"/>
    <col min="258" max="258" width="7" style="198" customWidth="1"/>
    <col min="259" max="259" width="10.85546875" style="198" customWidth="1"/>
    <col min="260" max="260" width="10" style="198" customWidth="1"/>
    <col min="261" max="261" width="8.28515625" style="198" customWidth="1"/>
    <col min="262" max="262" width="6.7109375" style="198" customWidth="1"/>
    <col min="263" max="263" width="11.5703125" style="198" customWidth="1"/>
    <col min="264" max="264" width="10.7109375" style="198" customWidth="1"/>
    <col min="265" max="265" width="10.140625" style="198" customWidth="1"/>
    <col min="266" max="266" width="2.140625" style="198" customWidth="1"/>
    <col min="267" max="267" width="8.42578125" style="198" customWidth="1"/>
    <col min="268" max="512" width="9.140625" style="198"/>
    <col min="513" max="513" width="1.85546875" style="198" customWidth="1"/>
    <col min="514" max="514" width="7" style="198" customWidth="1"/>
    <col min="515" max="515" width="10.85546875" style="198" customWidth="1"/>
    <col min="516" max="516" width="10" style="198" customWidth="1"/>
    <col min="517" max="517" width="8.28515625" style="198" customWidth="1"/>
    <col min="518" max="518" width="6.7109375" style="198" customWidth="1"/>
    <col min="519" max="519" width="11.5703125" style="198" customWidth="1"/>
    <col min="520" max="520" width="10.7109375" style="198" customWidth="1"/>
    <col min="521" max="521" width="10.140625" style="198" customWidth="1"/>
    <col min="522" max="522" width="2.140625" style="198" customWidth="1"/>
    <col min="523" max="523" width="8.42578125" style="198" customWidth="1"/>
    <col min="524" max="768" width="9.140625" style="198"/>
    <col min="769" max="769" width="1.85546875" style="198" customWidth="1"/>
    <col min="770" max="770" width="7" style="198" customWidth="1"/>
    <col min="771" max="771" width="10.85546875" style="198" customWidth="1"/>
    <col min="772" max="772" width="10" style="198" customWidth="1"/>
    <col min="773" max="773" width="8.28515625" style="198" customWidth="1"/>
    <col min="774" max="774" width="6.7109375" style="198" customWidth="1"/>
    <col min="775" max="775" width="11.5703125" style="198" customWidth="1"/>
    <col min="776" max="776" width="10.7109375" style="198" customWidth="1"/>
    <col min="777" max="777" width="10.140625" style="198" customWidth="1"/>
    <col min="778" max="778" width="2.140625" style="198" customWidth="1"/>
    <col min="779" max="779" width="8.42578125" style="198" customWidth="1"/>
    <col min="780" max="1024" width="9.140625" style="198"/>
    <col min="1025" max="1025" width="1.85546875" style="198" customWidth="1"/>
    <col min="1026" max="1026" width="7" style="198" customWidth="1"/>
    <col min="1027" max="1027" width="10.85546875" style="198" customWidth="1"/>
    <col min="1028" max="1028" width="10" style="198" customWidth="1"/>
    <col min="1029" max="1029" width="8.28515625" style="198" customWidth="1"/>
    <col min="1030" max="1030" width="6.7109375" style="198" customWidth="1"/>
    <col min="1031" max="1031" width="11.5703125" style="198" customWidth="1"/>
    <col min="1032" max="1032" width="10.7109375" style="198" customWidth="1"/>
    <col min="1033" max="1033" width="10.140625" style="198" customWidth="1"/>
    <col min="1034" max="1034" width="2.140625" style="198" customWidth="1"/>
    <col min="1035" max="1035" width="8.42578125" style="198" customWidth="1"/>
    <col min="1036" max="1280" width="9.140625" style="198"/>
    <col min="1281" max="1281" width="1.85546875" style="198" customWidth="1"/>
    <col min="1282" max="1282" width="7" style="198" customWidth="1"/>
    <col min="1283" max="1283" width="10.85546875" style="198" customWidth="1"/>
    <col min="1284" max="1284" width="10" style="198" customWidth="1"/>
    <col min="1285" max="1285" width="8.28515625" style="198" customWidth="1"/>
    <col min="1286" max="1286" width="6.7109375" style="198" customWidth="1"/>
    <col min="1287" max="1287" width="11.5703125" style="198" customWidth="1"/>
    <col min="1288" max="1288" width="10.7109375" style="198" customWidth="1"/>
    <col min="1289" max="1289" width="10.140625" style="198" customWidth="1"/>
    <col min="1290" max="1290" width="2.140625" style="198" customWidth="1"/>
    <col min="1291" max="1291" width="8.42578125" style="198" customWidth="1"/>
    <col min="1292" max="1536" width="9.140625" style="198"/>
    <col min="1537" max="1537" width="1.85546875" style="198" customWidth="1"/>
    <col min="1538" max="1538" width="7" style="198" customWidth="1"/>
    <col min="1539" max="1539" width="10.85546875" style="198" customWidth="1"/>
    <col min="1540" max="1540" width="10" style="198" customWidth="1"/>
    <col min="1541" max="1541" width="8.28515625" style="198" customWidth="1"/>
    <col min="1542" max="1542" width="6.7109375" style="198" customWidth="1"/>
    <col min="1543" max="1543" width="11.5703125" style="198" customWidth="1"/>
    <col min="1544" max="1544" width="10.7109375" style="198" customWidth="1"/>
    <col min="1545" max="1545" width="10.140625" style="198" customWidth="1"/>
    <col min="1546" max="1546" width="2.140625" style="198" customWidth="1"/>
    <col min="1547" max="1547" width="8.42578125" style="198" customWidth="1"/>
    <col min="1548" max="1792" width="9.140625" style="198"/>
    <col min="1793" max="1793" width="1.85546875" style="198" customWidth="1"/>
    <col min="1794" max="1794" width="7" style="198" customWidth="1"/>
    <col min="1795" max="1795" width="10.85546875" style="198" customWidth="1"/>
    <col min="1796" max="1796" width="10" style="198" customWidth="1"/>
    <col min="1797" max="1797" width="8.28515625" style="198" customWidth="1"/>
    <col min="1798" max="1798" width="6.7109375" style="198" customWidth="1"/>
    <col min="1799" max="1799" width="11.5703125" style="198" customWidth="1"/>
    <col min="1800" max="1800" width="10.7109375" style="198" customWidth="1"/>
    <col min="1801" max="1801" width="10.140625" style="198" customWidth="1"/>
    <col min="1802" max="1802" width="2.140625" style="198" customWidth="1"/>
    <col min="1803" max="1803" width="8.42578125" style="198" customWidth="1"/>
    <col min="1804" max="2048" width="9.140625" style="198"/>
    <col min="2049" max="2049" width="1.85546875" style="198" customWidth="1"/>
    <col min="2050" max="2050" width="7" style="198" customWidth="1"/>
    <col min="2051" max="2051" width="10.85546875" style="198" customWidth="1"/>
    <col min="2052" max="2052" width="10" style="198" customWidth="1"/>
    <col min="2053" max="2053" width="8.28515625" style="198" customWidth="1"/>
    <col min="2054" max="2054" width="6.7109375" style="198" customWidth="1"/>
    <col min="2055" max="2055" width="11.5703125" style="198" customWidth="1"/>
    <col min="2056" max="2056" width="10.7109375" style="198" customWidth="1"/>
    <col min="2057" max="2057" width="10.140625" style="198" customWidth="1"/>
    <col min="2058" max="2058" width="2.140625" style="198" customWidth="1"/>
    <col min="2059" max="2059" width="8.42578125" style="198" customWidth="1"/>
    <col min="2060" max="2304" width="9.140625" style="198"/>
    <col min="2305" max="2305" width="1.85546875" style="198" customWidth="1"/>
    <col min="2306" max="2306" width="7" style="198" customWidth="1"/>
    <col min="2307" max="2307" width="10.85546875" style="198" customWidth="1"/>
    <col min="2308" max="2308" width="10" style="198" customWidth="1"/>
    <col min="2309" max="2309" width="8.28515625" style="198" customWidth="1"/>
    <col min="2310" max="2310" width="6.7109375" style="198" customWidth="1"/>
    <col min="2311" max="2311" width="11.5703125" style="198" customWidth="1"/>
    <col min="2312" max="2312" width="10.7109375" style="198" customWidth="1"/>
    <col min="2313" max="2313" width="10.140625" style="198" customWidth="1"/>
    <col min="2314" max="2314" width="2.140625" style="198" customWidth="1"/>
    <col min="2315" max="2315" width="8.42578125" style="198" customWidth="1"/>
    <col min="2316" max="2560" width="9.140625" style="198"/>
    <col min="2561" max="2561" width="1.85546875" style="198" customWidth="1"/>
    <col min="2562" max="2562" width="7" style="198" customWidth="1"/>
    <col min="2563" max="2563" width="10.85546875" style="198" customWidth="1"/>
    <col min="2564" max="2564" width="10" style="198" customWidth="1"/>
    <col min="2565" max="2565" width="8.28515625" style="198" customWidth="1"/>
    <col min="2566" max="2566" width="6.7109375" style="198" customWidth="1"/>
    <col min="2567" max="2567" width="11.5703125" style="198" customWidth="1"/>
    <col min="2568" max="2568" width="10.7109375" style="198" customWidth="1"/>
    <col min="2569" max="2569" width="10.140625" style="198" customWidth="1"/>
    <col min="2570" max="2570" width="2.140625" style="198" customWidth="1"/>
    <col min="2571" max="2571" width="8.42578125" style="198" customWidth="1"/>
    <col min="2572" max="2816" width="9.140625" style="198"/>
    <col min="2817" max="2817" width="1.85546875" style="198" customWidth="1"/>
    <col min="2818" max="2818" width="7" style="198" customWidth="1"/>
    <col min="2819" max="2819" width="10.85546875" style="198" customWidth="1"/>
    <col min="2820" max="2820" width="10" style="198" customWidth="1"/>
    <col min="2821" max="2821" width="8.28515625" style="198" customWidth="1"/>
    <col min="2822" max="2822" width="6.7109375" style="198" customWidth="1"/>
    <col min="2823" max="2823" width="11.5703125" style="198" customWidth="1"/>
    <col min="2824" max="2824" width="10.7109375" style="198" customWidth="1"/>
    <col min="2825" max="2825" width="10.140625" style="198" customWidth="1"/>
    <col min="2826" max="2826" width="2.140625" style="198" customWidth="1"/>
    <col min="2827" max="2827" width="8.42578125" style="198" customWidth="1"/>
    <col min="2828" max="3072" width="9.140625" style="198"/>
    <col min="3073" max="3073" width="1.85546875" style="198" customWidth="1"/>
    <col min="3074" max="3074" width="7" style="198" customWidth="1"/>
    <col min="3075" max="3075" width="10.85546875" style="198" customWidth="1"/>
    <col min="3076" max="3076" width="10" style="198" customWidth="1"/>
    <col min="3077" max="3077" width="8.28515625" style="198" customWidth="1"/>
    <col min="3078" max="3078" width="6.7109375" style="198" customWidth="1"/>
    <col min="3079" max="3079" width="11.5703125" style="198" customWidth="1"/>
    <col min="3080" max="3080" width="10.7109375" style="198" customWidth="1"/>
    <col min="3081" max="3081" width="10.140625" style="198" customWidth="1"/>
    <col min="3082" max="3082" width="2.140625" style="198" customWidth="1"/>
    <col min="3083" max="3083" width="8.42578125" style="198" customWidth="1"/>
    <col min="3084" max="3328" width="9.140625" style="198"/>
    <col min="3329" max="3329" width="1.85546875" style="198" customWidth="1"/>
    <col min="3330" max="3330" width="7" style="198" customWidth="1"/>
    <col min="3331" max="3331" width="10.85546875" style="198" customWidth="1"/>
    <col min="3332" max="3332" width="10" style="198" customWidth="1"/>
    <col min="3333" max="3333" width="8.28515625" style="198" customWidth="1"/>
    <col min="3334" max="3334" width="6.7109375" style="198" customWidth="1"/>
    <col min="3335" max="3335" width="11.5703125" style="198" customWidth="1"/>
    <col min="3336" max="3336" width="10.7109375" style="198" customWidth="1"/>
    <col min="3337" max="3337" width="10.140625" style="198" customWidth="1"/>
    <col min="3338" max="3338" width="2.140625" style="198" customWidth="1"/>
    <col min="3339" max="3339" width="8.42578125" style="198" customWidth="1"/>
    <col min="3340" max="3584" width="9.140625" style="198"/>
    <col min="3585" max="3585" width="1.85546875" style="198" customWidth="1"/>
    <col min="3586" max="3586" width="7" style="198" customWidth="1"/>
    <col min="3587" max="3587" width="10.85546875" style="198" customWidth="1"/>
    <col min="3588" max="3588" width="10" style="198" customWidth="1"/>
    <col min="3589" max="3589" width="8.28515625" style="198" customWidth="1"/>
    <col min="3590" max="3590" width="6.7109375" style="198" customWidth="1"/>
    <col min="3591" max="3591" width="11.5703125" style="198" customWidth="1"/>
    <col min="3592" max="3592" width="10.7109375" style="198" customWidth="1"/>
    <col min="3593" max="3593" width="10.140625" style="198" customWidth="1"/>
    <col min="3594" max="3594" width="2.140625" style="198" customWidth="1"/>
    <col min="3595" max="3595" width="8.42578125" style="198" customWidth="1"/>
    <col min="3596" max="3840" width="9.140625" style="198"/>
    <col min="3841" max="3841" width="1.85546875" style="198" customWidth="1"/>
    <col min="3842" max="3842" width="7" style="198" customWidth="1"/>
    <col min="3843" max="3843" width="10.85546875" style="198" customWidth="1"/>
    <col min="3844" max="3844" width="10" style="198" customWidth="1"/>
    <col min="3845" max="3845" width="8.28515625" style="198" customWidth="1"/>
    <col min="3846" max="3846" width="6.7109375" style="198" customWidth="1"/>
    <col min="3847" max="3847" width="11.5703125" style="198" customWidth="1"/>
    <col min="3848" max="3848" width="10.7109375" style="198" customWidth="1"/>
    <col min="3849" max="3849" width="10.140625" style="198" customWidth="1"/>
    <col min="3850" max="3850" width="2.140625" style="198" customWidth="1"/>
    <col min="3851" max="3851" width="8.42578125" style="198" customWidth="1"/>
    <col min="3852" max="4096" width="9.140625" style="198"/>
    <col min="4097" max="4097" width="1.85546875" style="198" customWidth="1"/>
    <col min="4098" max="4098" width="7" style="198" customWidth="1"/>
    <col min="4099" max="4099" width="10.85546875" style="198" customWidth="1"/>
    <col min="4100" max="4100" width="10" style="198" customWidth="1"/>
    <col min="4101" max="4101" width="8.28515625" style="198" customWidth="1"/>
    <col min="4102" max="4102" width="6.7109375" style="198" customWidth="1"/>
    <col min="4103" max="4103" width="11.5703125" style="198" customWidth="1"/>
    <col min="4104" max="4104" width="10.7109375" style="198" customWidth="1"/>
    <col min="4105" max="4105" width="10.140625" style="198" customWidth="1"/>
    <col min="4106" max="4106" width="2.140625" style="198" customWidth="1"/>
    <col min="4107" max="4107" width="8.42578125" style="198" customWidth="1"/>
    <col min="4108" max="4352" width="9.140625" style="198"/>
    <col min="4353" max="4353" width="1.85546875" style="198" customWidth="1"/>
    <col min="4354" max="4354" width="7" style="198" customWidth="1"/>
    <col min="4355" max="4355" width="10.85546875" style="198" customWidth="1"/>
    <col min="4356" max="4356" width="10" style="198" customWidth="1"/>
    <col min="4357" max="4357" width="8.28515625" style="198" customWidth="1"/>
    <col min="4358" max="4358" width="6.7109375" style="198" customWidth="1"/>
    <col min="4359" max="4359" width="11.5703125" style="198" customWidth="1"/>
    <col min="4360" max="4360" width="10.7109375" style="198" customWidth="1"/>
    <col min="4361" max="4361" width="10.140625" style="198" customWidth="1"/>
    <col min="4362" max="4362" width="2.140625" style="198" customWidth="1"/>
    <col min="4363" max="4363" width="8.42578125" style="198" customWidth="1"/>
    <col min="4364" max="4608" width="9.140625" style="198"/>
    <col min="4609" max="4609" width="1.85546875" style="198" customWidth="1"/>
    <col min="4610" max="4610" width="7" style="198" customWidth="1"/>
    <col min="4611" max="4611" width="10.85546875" style="198" customWidth="1"/>
    <col min="4612" max="4612" width="10" style="198" customWidth="1"/>
    <col min="4613" max="4613" width="8.28515625" style="198" customWidth="1"/>
    <col min="4614" max="4614" width="6.7109375" style="198" customWidth="1"/>
    <col min="4615" max="4615" width="11.5703125" style="198" customWidth="1"/>
    <col min="4616" max="4616" width="10.7109375" style="198" customWidth="1"/>
    <col min="4617" max="4617" width="10.140625" style="198" customWidth="1"/>
    <col min="4618" max="4618" width="2.140625" style="198" customWidth="1"/>
    <col min="4619" max="4619" width="8.42578125" style="198" customWidth="1"/>
    <col min="4620" max="4864" width="9.140625" style="198"/>
    <col min="4865" max="4865" width="1.85546875" style="198" customWidth="1"/>
    <col min="4866" max="4866" width="7" style="198" customWidth="1"/>
    <col min="4867" max="4867" width="10.85546875" style="198" customWidth="1"/>
    <col min="4868" max="4868" width="10" style="198" customWidth="1"/>
    <col min="4869" max="4869" width="8.28515625" style="198" customWidth="1"/>
    <col min="4870" max="4870" width="6.7109375" style="198" customWidth="1"/>
    <col min="4871" max="4871" width="11.5703125" style="198" customWidth="1"/>
    <col min="4872" max="4872" width="10.7109375" style="198" customWidth="1"/>
    <col min="4873" max="4873" width="10.140625" style="198" customWidth="1"/>
    <col min="4874" max="4874" width="2.140625" style="198" customWidth="1"/>
    <col min="4875" max="4875" width="8.42578125" style="198" customWidth="1"/>
    <col min="4876" max="5120" width="9.140625" style="198"/>
    <col min="5121" max="5121" width="1.85546875" style="198" customWidth="1"/>
    <col min="5122" max="5122" width="7" style="198" customWidth="1"/>
    <col min="5123" max="5123" width="10.85546875" style="198" customWidth="1"/>
    <col min="5124" max="5124" width="10" style="198" customWidth="1"/>
    <col min="5125" max="5125" width="8.28515625" style="198" customWidth="1"/>
    <col min="5126" max="5126" width="6.7109375" style="198" customWidth="1"/>
    <col min="5127" max="5127" width="11.5703125" style="198" customWidth="1"/>
    <col min="5128" max="5128" width="10.7109375" style="198" customWidth="1"/>
    <col min="5129" max="5129" width="10.140625" style="198" customWidth="1"/>
    <col min="5130" max="5130" width="2.140625" style="198" customWidth="1"/>
    <col min="5131" max="5131" width="8.42578125" style="198" customWidth="1"/>
    <col min="5132" max="5376" width="9.140625" style="198"/>
    <col min="5377" max="5377" width="1.85546875" style="198" customWidth="1"/>
    <col min="5378" max="5378" width="7" style="198" customWidth="1"/>
    <col min="5379" max="5379" width="10.85546875" style="198" customWidth="1"/>
    <col min="5380" max="5380" width="10" style="198" customWidth="1"/>
    <col min="5381" max="5381" width="8.28515625" style="198" customWidth="1"/>
    <col min="5382" max="5382" width="6.7109375" style="198" customWidth="1"/>
    <col min="5383" max="5383" width="11.5703125" style="198" customWidth="1"/>
    <col min="5384" max="5384" width="10.7109375" style="198" customWidth="1"/>
    <col min="5385" max="5385" width="10.140625" style="198" customWidth="1"/>
    <col min="5386" max="5386" width="2.140625" style="198" customWidth="1"/>
    <col min="5387" max="5387" width="8.42578125" style="198" customWidth="1"/>
    <col min="5388" max="5632" width="9.140625" style="198"/>
    <col min="5633" max="5633" width="1.85546875" style="198" customWidth="1"/>
    <col min="5634" max="5634" width="7" style="198" customWidth="1"/>
    <col min="5635" max="5635" width="10.85546875" style="198" customWidth="1"/>
    <col min="5636" max="5636" width="10" style="198" customWidth="1"/>
    <col min="5637" max="5637" width="8.28515625" style="198" customWidth="1"/>
    <col min="5638" max="5638" width="6.7109375" style="198" customWidth="1"/>
    <col min="5639" max="5639" width="11.5703125" style="198" customWidth="1"/>
    <col min="5640" max="5640" width="10.7109375" style="198" customWidth="1"/>
    <col min="5641" max="5641" width="10.140625" style="198" customWidth="1"/>
    <col min="5642" max="5642" width="2.140625" style="198" customWidth="1"/>
    <col min="5643" max="5643" width="8.42578125" style="198" customWidth="1"/>
    <col min="5644" max="5888" width="9.140625" style="198"/>
    <col min="5889" max="5889" width="1.85546875" style="198" customWidth="1"/>
    <col min="5890" max="5890" width="7" style="198" customWidth="1"/>
    <col min="5891" max="5891" width="10.85546875" style="198" customWidth="1"/>
    <col min="5892" max="5892" width="10" style="198" customWidth="1"/>
    <col min="5893" max="5893" width="8.28515625" style="198" customWidth="1"/>
    <col min="5894" max="5894" width="6.7109375" style="198" customWidth="1"/>
    <col min="5895" max="5895" width="11.5703125" style="198" customWidth="1"/>
    <col min="5896" max="5896" width="10.7109375" style="198" customWidth="1"/>
    <col min="5897" max="5897" width="10.140625" style="198" customWidth="1"/>
    <col min="5898" max="5898" width="2.140625" style="198" customWidth="1"/>
    <col min="5899" max="5899" width="8.42578125" style="198" customWidth="1"/>
    <col min="5900" max="6144" width="9.140625" style="198"/>
    <col min="6145" max="6145" width="1.85546875" style="198" customWidth="1"/>
    <col min="6146" max="6146" width="7" style="198" customWidth="1"/>
    <col min="6147" max="6147" width="10.85546875" style="198" customWidth="1"/>
    <col min="6148" max="6148" width="10" style="198" customWidth="1"/>
    <col min="6149" max="6149" width="8.28515625" style="198" customWidth="1"/>
    <col min="6150" max="6150" width="6.7109375" style="198" customWidth="1"/>
    <col min="6151" max="6151" width="11.5703125" style="198" customWidth="1"/>
    <col min="6152" max="6152" width="10.7109375" style="198" customWidth="1"/>
    <col min="6153" max="6153" width="10.140625" style="198" customWidth="1"/>
    <col min="6154" max="6154" width="2.140625" style="198" customWidth="1"/>
    <col min="6155" max="6155" width="8.42578125" style="198" customWidth="1"/>
    <col min="6156" max="6400" width="9.140625" style="198"/>
    <col min="6401" max="6401" width="1.85546875" style="198" customWidth="1"/>
    <col min="6402" max="6402" width="7" style="198" customWidth="1"/>
    <col min="6403" max="6403" width="10.85546875" style="198" customWidth="1"/>
    <col min="6404" max="6404" width="10" style="198" customWidth="1"/>
    <col min="6405" max="6405" width="8.28515625" style="198" customWidth="1"/>
    <col min="6406" max="6406" width="6.7109375" style="198" customWidth="1"/>
    <col min="6407" max="6407" width="11.5703125" style="198" customWidth="1"/>
    <col min="6408" max="6408" width="10.7109375" style="198" customWidth="1"/>
    <col min="6409" max="6409" width="10.140625" style="198" customWidth="1"/>
    <col min="6410" max="6410" width="2.140625" style="198" customWidth="1"/>
    <col min="6411" max="6411" width="8.42578125" style="198" customWidth="1"/>
    <col min="6412" max="6656" width="9.140625" style="198"/>
    <col min="6657" max="6657" width="1.85546875" style="198" customWidth="1"/>
    <col min="6658" max="6658" width="7" style="198" customWidth="1"/>
    <col min="6659" max="6659" width="10.85546875" style="198" customWidth="1"/>
    <col min="6660" max="6660" width="10" style="198" customWidth="1"/>
    <col min="6661" max="6661" width="8.28515625" style="198" customWidth="1"/>
    <col min="6662" max="6662" width="6.7109375" style="198" customWidth="1"/>
    <col min="6663" max="6663" width="11.5703125" style="198" customWidth="1"/>
    <col min="6664" max="6664" width="10.7109375" style="198" customWidth="1"/>
    <col min="6665" max="6665" width="10.140625" style="198" customWidth="1"/>
    <col min="6666" max="6666" width="2.140625" style="198" customWidth="1"/>
    <col min="6667" max="6667" width="8.42578125" style="198" customWidth="1"/>
    <col min="6668" max="6912" width="9.140625" style="198"/>
    <col min="6913" max="6913" width="1.85546875" style="198" customWidth="1"/>
    <col min="6914" max="6914" width="7" style="198" customWidth="1"/>
    <col min="6915" max="6915" width="10.85546875" style="198" customWidth="1"/>
    <col min="6916" max="6916" width="10" style="198" customWidth="1"/>
    <col min="6917" max="6917" width="8.28515625" style="198" customWidth="1"/>
    <col min="6918" max="6918" width="6.7109375" style="198" customWidth="1"/>
    <col min="6919" max="6919" width="11.5703125" style="198" customWidth="1"/>
    <col min="6920" max="6920" width="10.7109375" style="198" customWidth="1"/>
    <col min="6921" max="6921" width="10.140625" style="198" customWidth="1"/>
    <col min="6922" max="6922" width="2.140625" style="198" customWidth="1"/>
    <col min="6923" max="6923" width="8.42578125" style="198" customWidth="1"/>
    <col min="6924" max="7168" width="9.140625" style="198"/>
    <col min="7169" max="7169" width="1.85546875" style="198" customWidth="1"/>
    <col min="7170" max="7170" width="7" style="198" customWidth="1"/>
    <col min="7171" max="7171" width="10.85546875" style="198" customWidth="1"/>
    <col min="7172" max="7172" width="10" style="198" customWidth="1"/>
    <col min="7173" max="7173" width="8.28515625" style="198" customWidth="1"/>
    <col min="7174" max="7174" width="6.7109375" style="198" customWidth="1"/>
    <col min="7175" max="7175" width="11.5703125" style="198" customWidth="1"/>
    <col min="7176" max="7176" width="10.7109375" style="198" customWidth="1"/>
    <col min="7177" max="7177" width="10.140625" style="198" customWidth="1"/>
    <col min="7178" max="7178" width="2.140625" style="198" customWidth="1"/>
    <col min="7179" max="7179" width="8.42578125" style="198" customWidth="1"/>
    <col min="7180" max="7424" width="9.140625" style="198"/>
    <col min="7425" max="7425" width="1.85546875" style="198" customWidth="1"/>
    <col min="7426" max="7426" width="7" style="198" customWidth="1"/>
    <col min="7427" max="7427" width="10.85546875" style="198" customWidth="1"/>
    <col min="7428" max="7428" width="10" style="198" customWidth="1"/>
    <col min="7429" max="7429" width="8.28515625" style="198" customWidth="1"/>
    <col min="7430" max="7430" width="6.7109375" style="198" customWidth="1"/>
    <col min="7431" max="7431" width="11.5703125" style="198" customWidth="1"/>
    <col min="7432" max="7432" width="10.7109375" style="198" customWidth="1"/>
    <col min="7433" max="7433" width="10.140625" style="198" customWidth="1"/>
    <col min="7434" max="7434" width="2.140625" style="198" customWidth="1"/>
    <col min="7435" max="7435" width="8.42578125" style="198" customWidth="1"/>
    <col min="7436" max="7680" width="9.140625" style="198"/>
    <col min="7681" max="7681" width="1.85546875" style="198" customWidth="1"/>
    <col min="7682" max="7682" width="7" style="198" customWidth="1"/>
    <col min="7683" max="7683" width="10.85546875" style="198" customWidth="1"/>
    <col min="7684" max="7684" width="10" style="198" customWidth="1"/>
    <col min="7685" max="7685" width="8.28515625" style="198" customWidth="1"/>
    <col min="7686" max="7686" width="6.7109375" style="198" customWidth="1"/>
    <col min="7687" max="7687" width="11.5703125" style="198" customWidth="1"/>
    <col min="7688" max="7688" width="10.7109375" style="198" customWidth="1"/>
    <col min="7689" max="7689" width="10.140625" style="198" customWidth="1"/>
    <col min="7690" max="7690" width="2.140625" style="198" customWidth="1"/>
    <col min="7691" max="7691" width="8.42578125" style="198" customWidth="1"/>
    <col min="7692" max="7936" width="9.140625" style="198"/>
    <col min="7937" max="7937" width="1.85546875" style="198" customWidth="1"/>
    <col min="7938" max="7938" width="7" style="198" customWidth="1"/>
    <col min="7939" max="7939" width="10.85546875" style="198" customWidth="1"/>
    <col min="7940" max="7940" width="10" style="198" customWidth="1"/>
    <col min="7941" max="7941" width="8.28515625" style="198" customWidth="1"/>
    <col min="7942" max="7942" width="6.7109375" style="198" customWidth="1"/>
    <col min="7943" max="7943" width="11.5703125" style="198" customWidth="1"/>
    <col min="7944" max="7944" width="10.7109375" style="198" customWidth="1"/>
    <col min="7945" max="7945" width="10.140625" style="198" customWidth="1"/>
    <col min="7946" max="7946" width="2.140625" style="198" customWidth="1"/>
    <col min="7947" max="7947" width="8.42578125" style="198" customWidth="1"/>
    <col min="7948" max="8192" width="9.140625" style="198"/>
    <col min="8193" max="8193" width="1.85546875" style="198" customWidth="1"/>
    <col min="8194" max="8194" width="7" style="198" customWidth="1"/>
    <col min="8195" max="8195" width="10.85546875" style="198" customWidth="1"/>
    <col min="8196" max="8196" width="10" style="198" customWidth="1"/>
    <col min="8197" max="8197" width="8.28515625" style="198" customWidth="1"/>
    <col min="8198" max="8198" width="6.7109375" style="198" customWidth="1"/>
    <col min="8199" max="8199" width="11.5703125" style="198" customWidth="1"/>
    <col min="8200" max="8200" width="10.7109375" style="198" customWidth="1"/>
    <col min="8201" max="8201" width="10.140625" style="198" customWidth="1"/>
    <col min="8202" max="8202" width="2.140625" style="198" customWidth="1"/>
    <col min="8203" max="8203" width="8.42578125" style="198" customWidth="1"/>
    <col min="8204" max="8448" width="9.140625" style="198"/>
    <col min="8449" max="8449" width="1.85546875" style="198" customWidth="1"/>
    <col min="8450" max="8450" width="7" style="198" customWidth="1"/>
    <col min="8451" max="8451" width="10.85546875" style="198" customWidth="1"/>
    <col min="8452" max="8452" width="10" style="198" customWidth="1"/>
    <col min="8453" max="8453" width="8.28515625" style="198" customWidth="1"/>
    <col min="8454" max="8454" width="6.7109375" style="198" customWidth="1"/>
    <col min="8455" max="8455" width="11.5703125" style="198" customWidth="1"/>
    <col min="8456" max="8456" width="10.7109375" style="198" customWidth="1"/>
    <col min="8457" max="8457" width="10.140625" style="198" customWidth="1"/>
    <col min="8458" max="8458" width="2.140625" style="198" customWidth="1"/>
    <col min="8459" max="8459" width="8.42578125" style="198" customWidth="1"/>
    <col min="8460" max="8704" width="9.140625" style="198"/>
    <col min="8705" max="8705" width="1.85546875" style="198" customWidth="1"/>
    <col min="8706" max="8706" width="7" style="198" customWidth="1"/>
    <col min="8707" max="8707" width="10.85546875" style="198" customWidth="1"/>
    <col min="8708" max="8708" width="10" style="198" customWidth="1"/>
    <col min="8709" max="8709" width="8.28515625" style="198" customWidth="1"/>
    <col min="8710" max="8710" width="6.7109375" style="198" customWidth="1"/>
    <col min="8711" max="8711" width="11.5703125" style="198" customWidth="1"/>
    <col min="8712" max="8712" width="10.7109375" style="198" customWidth="1"/>
    <col min="8713" max="8713" width="10.140625" style="198" customWidth="1"/>
    <col min="8714" max="8714" width="2.140625" style="198" customWidth="1"/>
    <col min="8715" max="8715" width="8.42578125" style="198" customWidth="1"/>
    <col min="8716" max="8960" width="9.140625" style="198"/>
    <col min="8961" max="8961" width="1.85546875" style="198" customWidth="1"/>
    <col min="8962" max="8962" width="7" style="198" customWidth="1"/>
    <col min="8963" max="8963" width="10.85546875" style="198" customWidth="1"/>
    <col min="8964" max="8964" width="10" style="198" customWidth="1"/>
    <col min="8965" max="8965" width="8.28515625" style="198" customWidth="1"/>
    <col min="8966" max="8966" width="6.7109375" style="198" customWidth="1"/>
    <col min="8967" max="8967" width="11.5703125" style="198" customWidth="1"/>
    <col min="8968" max="8968" width="10.7109375" style="198" customWidth="1"/>
    <col min="8969" max="8969" width="10.140625" style="198" customWidth="1"/>
    <col min="8970" max="8970" width="2.140625" style="198" customWidth="1"/>
    <col min="8971" max="8971" width="8.42578125" style="198" customWidth="1"/>
    <col min="8972" max="9216" width="9.140625" style="198"/>
    <col min="9217" max="9217" width="1.85546875" style="198" customWidth="1"/>
    <col min="9218" max="9218" width="7" style="198" customWidth="1"/>
    <col min="9219" max="9219" width="10.85546875" style="198" customWidth="1"/>
    <col min="9220" max="9220" width="10" style="198" customWidth="1"/>
    <col min="9221" max="9221" width="8.28515625" style="198" customWidth="1"/>
    <col min="9222" max="9222" width="6.7109375" style="198" customWidth="1"/>
    <col min="9223" max="9223" width="11.5703125" style="198" customWidth="1"/>
    <col min="9224" max="9224" width="10.7109375" style="198" customWidth="1"/>
    <col min="9225" max="9225" width="10.140625" style="198" customWidth="1"/>
    <col min="9226" max="9226" width="2.140625" style="198" customWidth="1"/>
    <col min="9227" max="9227" width="8.42578125" style="198" customWidth="1"/>
    <col min="9228" max="9472" width="9.140625" style="198"/>
    <col min="9473" max="9473" width="1.85546875" style="198" customWidth="1"/>
    <col min="9474" max="9474" width="7" style="198" customWidth="1"/>
    <col min="9475" max="9475" width="10.85546875" style="198" customWidth="1"/>
    <col min="9476" max="9476" width="10" style="198" customWidth="1"/>
    <col min="9477" max="9477" width="8.28515625" style="198" customWidth="1"/>
    <col min="9478" max="9478" width="6.7109375" style="198" customWidth="1"/>
    <col min="9479" max="9479" width="11.5703125" style="198" customWidth="1"/>
    <col min="9480" max="9480" width="10.7109375" style="198" customWidth="1"/>
    <col min="9481" max="9481" width="10.140625" style="198" customWidth="1"/>
    <col min="9482" max="9482" width="2.140625" style="198" customWidth="1"/>
    <col min="9483" max="9483" width="8.42578125" style="198" customWidth="1"/>
    <col min="9484" max="9728" width="9.140625" style="198"/>
    <col min="9729" max="9729" width="1.85546875" style="198" customWidth="1"/>
    <col min="9730" max="9730" width="7" style="198" customWidth="1"/>
    <col min="9731" max="9731" width="10.85546875" style="198" customWidth="1"/>
    <col min="9732" max="9732" width="10" style="198" customWidth="1"/>
    <col min="9733" max="9733" width="8.28515625" style="198" customWidth="1"/>
    <col min="9734" max="9734" width="6.7109375" style="198" customWidth="1"/>
    <col min="9735" max="9735" width="11.5703125" style="198" customWidth="1"/>
    <col min="9736" max="9736" width="10.7109375" style="198" customWidth="1"/>
    <col min="9737" max="9737" width="10.140625" style="198" customWidth="1"/>
    <col min="9738" max="9738" width="2.140625" style="198" customWidth="1"/>
    <col min="9739" max="9739" width="8.42578125" style="198" customWidth="1"/>
    <col min="9740" max="9984" width="9.140625" style="198"/>
    <col min="9985" max="9985" width="1.85546875" style="198" customWidth="1"/>
    <col min="9986" max="9986" width="7" style="198" customWidth="1"/>
    <col min="9987" max="9987" width="10.85546875" style="198" customWidth="1"/>
    <col min="9988" max="9988" width="10" style="198" customWidth="1"/>
    <col min="9989" max="9989" width="8.28515625" style="198" customWidth="1"/>
    <col min="9990" max="9990" width="6.7109375" style="198" customWidth="1"/>
    <col min="9991" max="9991" width="11.5703125" style="198" customWidth="1"/>
    <col min="9992" max="9992" width="10.7109375" style="198" customWidth="1"/>
    <col min="9993" max="9993" width="10.140625" style="198" customWidth="1"/>
    <col min="9994" max="9994" width="2.140625" style="198" customWidth="1"/>
    <col min="9995" max="9995" width="8.42578125" style="198" customWidth="1"/>
    <col min="9996" max="10240" width="9.140625" style="198"/>
    <col min="10241" max="10241" width="1.85546875" style="198" customWidth="1"/>
    <col min="10242" max="10242" width="7" style="198" customWidth="1"/>
    <col min="10243" max="10243" width="10.85546875" style="198" customWidth="1"/>
    <col min="10244" max="10244" width="10" style="198" customWidth="1"/>
    <col min="10245" max="10245" width="8.28515625" style="198" customWidth="1"/>
    <col min="10246" max="10246" width="6.7109375" style="198" customWidth="1"/>
    <col min="10247" max="10247" width="11.5703125" style="198" customWidth="1"/>
    <col min="10248" max="10248" width="10.7109375" style="198" customWidth="1"/>
    <col min="10249" max="10249" width="10.140625" style="198" customWidth="1"/>
    <col min="10250" max="10250" width="2.140625" style="198" customWidth="1"/>
    <col min="10251" max="10251" width="8.42578125" style="198" customWidth="1"/>
    <col min="10252" max="10496" width="9.140625" style="198"/>
    <col min="10497" max="10497" width="1.85546875" style="198" customWidth="1"/>
    <col min="10498" max="10498" width="7" style="198" customWidth="1"/>
    <col min="10499" max="10499" width="10.85546875" style="198" customWidth="1"/>
    <col min="10500" max="10500" width="10" style="198" customWidth="1"/>
    <col min="10501" max="10501" width="8.28515625" style="198" customWidth="1"/>
    <col min="10502" max="10502" width="6.7109375" style="198" customWidth="1"/>
    <col min="10503" max="10503" width="11.5703125" style="198" customWidth="1"/>
    <col min="10504" max="10504" width="10.7109375" style="198" customWidth="1"/>
    <col min="10505" max="10505" width="10.140625" style="198" customWidth="1"/>
    <col min="10506" max="10506" width="2.140625" style="198" customWidth="1"/>
    <col min="10507" max="10507" width="8.42578125" style="198" customWidth="1"/>
    <col min="10508" max="10752" width="9.140625" style="198"/>
    <col min="10753" max="10753" width="1.85546875" style="198" customWidth="1"/>
    <col min="10754" max="10754" width="7" style="198" customWidth="1"/>
    <col min="10755" max="10755" width="10.85546875" style="198" customWidth="1"/>
    <col min="10756" max="10756" width="10" style="198" customWidth="1"/>
    <col min="10757" max="10757" width="8.28515625" style="198" customWidth="1"/>
    <col min="10758" max="10758" width="6.7109375" style="198" customWidth="1"/>
    <col min="10759" max="10759" width="11.5703125" style="198" customWidth="1"/>
    <col min="10760" max="10760" width="10.7109375" style="198" customWidth="1"/>
    <col min="10761" max="10761" width="10.140625" style="198" customWidth="1"/>
    <col min="10762" max="10762" width="2.140625" style="198" customWidth="1"/>
    <col min="10763" max="10763" width="8.42578125" style="198" customWidth="1"/>
    <col min="10764" max="11008" width="9.140625" style="198"/>
    <col min="11009" max="11009" width="1.85546875" style="198" customWidth="1"/>
    <col min="11010" max="11010" width="7" style="198" customWidth="1"/>
    <col min="11011" max="11011" width="10.85546875" style="198" customWidth="1"/>
    <col min="11012" max="11012" width="10" style="198" customWidth="1"/>
    <col min="11013" max="11013" width="8.28515625" style="198" customWidth="1"/>
    <col min="11014" max="11014" width="6.7109375" style="198" customWidth="1"/>
    <col min="11015" max="11015" width="11.5703125" style="198" customWidth="1"/>
    <col min="11016" max="11016" width="10.7109375" style="198" customWidth="1"/>
    <col min="11017" max="11017" width="10.140625" style="198" customWidth="1"/>
    <col min="11018" max="11018" width="2.140625" style="198" customWidth="1"/>
    <col min="11019" max="11019" width="8.42578125" style="198" customWidth="1"/>
    <col min="11020" max="11264" width="9.140625" style="198"/>
    <col min="11265" max="11265" width="1.85546875" style="198" customWidth="1"/>
    <col min="11266" max="11266" width="7" style="198" customWidth="1"/>
    <col min="11267" max="11267" width="10.85546875" style="198" customWidth="1"/>
    <col min="11268" max="11268" width="10" style="198" customWidth="1"/>
    <col min="11269" max="11269" width="8.28515625" style="198" customWidth="1"/>
    <col min="11270" max="11270" width="6.7109375" style="198" customWidth="1"/>
    <col min="11271" max="11271" width="11.5703125" style="198" customWidth="1"/>
    <col min="11272" max="11272" width="10.7109375" style="198" customWidth="1"/>
    <col min="11273" max="11273" width="10.140625" style="198" customWidth="1"/>
    <col min="11274" max="11274" width="2.140625" style="198" customWidth="1"/>
    <col min="11275" max="11275" width="8.42578125" style="198" customWidth="1"/>
    <col min="11276" max="11520" width="9.140625" style="198"/>
    <col min="11521" max="11521" width="1.85546875" style="198" customWidth="1"/>
    <col min="11522" max="11522" width="7" style="198" customWidth="1"/>
    <col min="11523" max="11523" width="10.85546875" style="198" customWidth="1"/>
    <col min="11524" max="11524" width="10" style="198" customWidth="1"/>
    <col min="11525" max="11525" width="8.28515625" style="198" customWidth="1"/>
    <col min="11526" max="11526" width="6.7109375" style="198" customWidth="1"/>
    <col min="11527" max="11527" width="11.5703125" style="198" customWidth="1"/>
    <col min="11528" max="11528" width="10.7109375" style="198" customWidth="1"/>
    <col min="11529" max="11529" width="10.140625" style="198" customWidth="1"/>
    <col min="11530" max="11530" width="2.140625" style="198" customWidth="1"/>
    <col min="11531" max="11531" width="8.42578125" style="198" customWidth="1"/>
    <col min="11532" max="11776" width="9.140625" style="198"/>
    <col min="11777" max="11777" width="1.85546875" style="198" customWidth="1"/>
    <col min="11778" max="11778" width="7" style="198" customWidth="1"/>
    <col min="11779" max="11779" width="10.85546875" style="198" customWidth="1"/>
    <col min="11780" max="11780" width="10" style="198" customWidth="1"/>
    <col min="11781" max="11781" width="8.28515625" style="198" customWidth="1"/>
    <col min="11782" max="11782" width="6.7109375" style="198" customWidth="1"/>
    <col min="11783" max="11783" width="11.5703125" style="198" customWidth="1"/>
    <col min="11784" max="11784" width="10.7109375" style="198" customWidth="1"/>
    <col min="11785" max="11785" width="10.140625" style="198" customWidth="1"/>
    <col min="11786" max="11786" width="2.140625" style="198" customWidth="1"/>
    <col min="11787" max="11787" width="8.42578125" style="198" customWidth="1"/>
    <col min="11788" max="12032" width="9.140625" style="198"/>
    <col min="12033" max="12033" width="1.85546875" style="198" customWidth="1"/>
    <col min="12034" max="12034" width="7" style="198" customWidth="1"/>
    <col min="12035" max="12035" width="10.85546875" style="198" customWidth="1"/>
    <col min="12036" max="12036" width="10" style="198" customWidth="1"/>
    <col min="12037" max="12037" width="8.28515625" style="198" customWidth="1"/>
    <col min="12038" max="12038" width="6.7109375" style="198" customWidth="1"/>
    <col min="12039" max="12039" width="11.5703125" style="198" customWidth="1"/>
    <col min="12040" max="12040" width="10.7109375" style="198" customWidth="1"/>
    <col min="12041" max="12041" width="10.140625" style="198" customWidth="1"/>
    <col min="12042" max="12042" width="2.140625" style="198" customWidth="1"/>
    <col min="12043" max="12043" width="8.42578125" style="198" customWidth="1"/>
    <col min="12044" max="12288" width="9.140625" style="198"/>
    <col min="12289" max="12289" width="1.85546875" style="198" customWidth="1"/>
    <col min="12290" max="12290" width="7" style="198" customWidth="1"/>
    <col min="12291" max="12291" width="10.85546875" style="198" customWidth="1"/>
    <col min="12292" max="12292" width="10" style="198" customWidth="1"/>
    <col min="12293" max="12293" width="8.28515625" style="198" customWidth="1"/>
    <col min="12294" max="12294" width="6.7109375" style="198" customWidth="1"/>
    <col min="12295" max="12295" width="11.5703125" style="198" customWidth="1"/>
    <col min="12296" max="12296" width="10.7109375" style="198" customWidth="1"/>
    <col min="12297" max="12297" width="10.140625" style="198" customWidth="1"/>
    <col min="12298" max="12298" width="2.140625" style="198" customWidth="1"/>
    <col min="12299" max="12299" width="8.42578125" style="198" customWidth="1"/>
    <col min="12300" max="12544" width="9.140625" style="198"/>
    <col min="12545" max="12545" width="1.85546875" style="198" customWidth="1"/>
    <col min="12546" max="12546" width="7" style="198" customWidth="1"/>
    <col min="12547" max="12547" width="10.85546875" style="198" customWidth="1"/>
    <col min="12548" max="12548" width="10" style="198" customWidth="1"/>
    <col min="12549" max="12549" width="8.28515625" style="198" customWidth="1"/>
    <col min="12550" max="12550" width="6.7109375" style="198" customWidth="1"/>
    <col min="12551" max="12551" width="11.5703125" style="198" customWidth="1"/>
    <col min="12552" max="12552" width="10.7109375" style="198" customWidth="1"/>
    <col min="12553" max="12553" width="10.140625" style="198" customWidth="1"/>
    <col min="12554" max="12554" width="2.140625" style="198" customWidth="1"/>
    <col min="12555" max="12555" width="8.42578125" style="198" customWidth="1"/>
    <col min="12556" max="12800" width="9.140625" style="198"/>
    <col min="12801" max="12801" width="1.85546875" style="198" customWidth="1"/>
    <col min="12802" max="12802" width="7" style="198" customWidth="1"/>
    <col min="12803" max="12803" width="10.85546875" style="198" customWidth="1"/>
    <col min="12804" max="12804" width="10" style="198" customWidth="1"/>
    <col min="12805" max="12805" width="8.28515625" style="198" customWidth="1"/>
    <col min="12806" max="12806" width="6.7109375" style="198" customWidth="1"/>
    <col min="12807" max="12807" width="11.5703125" style="198" customWidth="1"/>
    <col min="12808" max="12808" width="10.7109375" style="198" customWidth="1"/>
    <col min="12809" max="12809" width="10.140625" style="198" customWidth="1"/>
    <col min="12810" max="12810" width="2.140625" style="198" customWidth="1"/>
    <col min="12811" max="12811" width="8.42578125" style="198" customWidth="1"/>
    <col min="12812" max="13056" width="9.140625" style="198"/>
    <col min="13057" max="13057" width="1.85546875" style="198" customWidth="1"/>
    <col min="13058" max="13058" width="7" style="198" customWidth="1"/>
    <col min="13059" max="13059" width="10.85546875" style="198" customWidth="1"/>
    <col min="13060" max="13060" width="10" style="198" customWidth="1"/>
    <col min="13061" max="13061" width="8.28515625" style="198" customWidth="1"/>
    <col min="13062" max="13062" width="6.7109375" style="198" customWidth="1"/>
    <col min="13063" max="13063" width="11.5703125" style="198" customWidth="1"/>
    <col min="13064" max="13064" width="10.7109375" style="198" customWidth="1"/>
    <col min="13065" max="13065" width="10.140625" style="198" customWidth="1"/>
    <col min="13066" max="13066" width="2.140625" style="198" customWidth="1"/>
    <col min="13067" max="13067" width="8.42578125" style="198" customWidth="1"/>
    <col min="13068" max="13312" width="9.140625" style="198"/>
    <col min="13313" max="13313" width="1.85546875" style="198" customWidth="1"/>
    <col min="13314" max="13314" width="7" style="198" customWidth="1"/>
    <col min="13315" max="13315" width="10.85546875" style="198" customWidth="1"/>
    <col min="13316" max="13316" width="10" style="198" customWidth="1"/>
    <col min="13317" max="13317" width="8.28515625" style="198" customWidth="1"/>
    <col min="13318" max="13318" width="6.7109375" style="198" customWidth="1"/>
    <col min="13319" max="13319" width="11.5703125" style="198" customWidth="1"/>
    <col min="13320" max="13320" width="10.7109375" style="198" customWidth="1"/>
    <col min="13321" max="13321" width="10.140625" style="198" customWidth="1"/>
    <col min="13322" max="13322" width="2.140625" style="198" customWidth="1"/>
    <col min="13323" max="13323" width="8.42578125" style="198" customWidth="1"/>
    <col min="13324" max="13568" width="9.140625" style="198"/>
    <col min="13569" max="13569" width="1.85546875" style="198" customWidth="1"/>
    <col min="13570" max="13570" width="7" style="198" customWidth="1"/>
    <col min="13571" max="13571" width="10.85546875" style="198" customWidth="1"/>
    <col min="13572" max="13572" width="10" style="198" customWidth="1"/>
    <col min="13573" max="13573" width="8.28515625" style="198" customWidth="1"/>
    <col min="13574" max="13574" width="6.7109375" style="198" customWidth="1"/>
    <col min="13575" max="13575" width="11.5703125" style="198" customWidth="1"/>
    <col min="13576" max="13576" width="10.7109375" style="198" customWidth="1"/>
    <col min="13577" max="13577" width="10.140625" style="198" customWidth="1"/>
    <col min="13578" max="13578" width="2.140625" style="198" customWidth="1"/>
    <col min="13579" max="13579" width="8.42578125" style="198" customWidth="1"/>
    <col min="13580" max="13824" width="9.140625" style="198"/>
    <col min="13825" max="13825" width="1.85546875" style="198" customWidth="1"/>
    <col min="13826" max="13826" width="7" style="198" customWidth="1"/>
    <col min="13827" max="13827" width="10.85546875" style="198" customWidth="1"/>
    <col min="13828" max="13828" width="10" style="198" customWidth="1"/>
    <col min="13829" max="13829" width="8.28515625" style="198" customWidth="1"/>
    <col min="13830" max="13830" width="6.7109375" style="198" customWidth="1"/>
    <col min="13831" max="13831" width="11.5703125" style="198" customWidth="1"/>
    <col min="13832" max="13832" width="10.7109375" style="198" customWidth="1"/>
    <col min="13833" max="13833" width="10.140625" style="198" customWidth="1"/>
    <col min="13834" max="13834" width="2.140625" style="198" customWidth="1"/>
    <col min="13835" max="13835" width="8.42578125" style="198" customWidth="1"/>
    <col min="13836" max="14080" width="9.140625" style="198"/>
    <col min="14081" max="14081" width="1.85546875" style="198" customWidth="1"/>
    <col min="14082" max="14082" width="7" style="198" customWidth="1"/>
    <col min="14083" max="14083" width="10.85546875" style="198" customWidth="1"/>
    <col min="14084" max="14084" width="10" style="198" customWidth="1"/>
    <col min="14085" max="14085" width="8.28515625" style="198" customWidth="1"/>
    <col min="14086" max="14086" width="6.7109375" style="198" customWidth="1"/>
    <col min="14087" max="14087" width="11.5703125" style="198" customWidth="1"/>
    <col min="14088" max="14088" width="10.7109375" style="198" customWidth="1"/>
    <col min="14089" max="14089" width="10.140625" style="198" customWidth="1"/>
    <col min="14090" max="14090" width="2.140625" style="198" customWidth="1"/>
    <col min="14091" max="14091" width="8.42578125" style="198" customWidth="1"/>
    <col min="14092" max="14336" width="9.140625" style="198"/>
    <col min="14337" max="14337" width="1.85546875" style="198" customWidth="1"/>
    <col min="14338" max="14338" width="7" style="198" customWidth="1"/>
    <col min="14339" max="14339" width="10.85546875" style="198" customWidth="1"/>
    <col min="14340" max="14340" width="10" style="198" customWidth="1"/>
    <col min="14341" max="14341" width="8.28515625" style="198" customWidth="1"/>
    <col min="14342" max="14342" width="6.7109375" style="198" customWidth="1"/>
    <col min="14343" max="14343" width="11.5703125" style="198" customWidth="1"/>
    <col min="14344" max="14344" width="10.7109375" style="198" customWidth="1"/>
    <col min="14345" max="14345" width="10.140625" style="198" customWidth="1"/>
    <col min="14346" max="14346" width="2.140625" style="198" customWidth="1"/>
    <col min="14347" max="14347" width="8.42578125" style="198" customWidth="1"/>
    <col min="14348" max="14592" width="9.140625" style="198"/>
    <col min="14593" max="14593" width="1.85546875" style="198" customWidth="1"/>
    <col min="14594" max="14594" width="7" style="198" customWidth="1"/>
    <col min="14595" max="14595" width="10.85546875" style="198" customWidth="1"/>
    <col min="14596" max="14596" width="10" style="198" customWidth="1"/>
    <col min="14597" max="14597" width="8.28515625" style="198" customWidth="1"/>
    <col min="14598" max="14598" width="6.7109375" style="198" customWidth="1"/>
    <col min="14599" max="14599" width="11.5703125" style="198" customWidth="1"/>
    <col min="14600" max="14600" width="10.7109375" style="198" customWidth="1"/>
    <col min="14601" max="14601" width="10.140625" style="198" customWidth="1"/>
    <col min="14602" max="14602" width="2.140625" style="198" customWidth="1"/>
    <col min="14603" max="14603" width="8.42578125" style="198" customWidth="1"/>
    <col min="14604" max="14848" width="9.140625" style="198"/>
    <col min="14849" max="14849" width="1.85546875" style="198" customWidth="1"/>
    <col min="14850" max="14850" width="7" style="198" customWidth="1"/>
    <col min="14851" max="14851" width="10.85546875" style="198" customWidth="1"/>
    <col min="14852" max="14852" width="10" style="198" customWidth="1"/>
    <col min="14853" max="14853" width="8.28515625" style="198" customWidth="1"/>
    <col min="14854" max="14854" width="6.7109375" style="198" customWidth="1"/>
    <col min="14855" max="14855" width="11.5703125" style="198" customWidth="1"/>
    <col min="14856" max="14856" width="10.7109375" style="198" customWidth="1"/>
    <col min="14857" max="14857" width="10.140625" style="198" customWidth="1"/>
    <col min="14858" max="14858" width="2.140625" style="198" customWidth="1"/>
    <col min="14859" max="14859" width="8.42578125" style="198" customWidth="1"/>
    <col min="14860" max="15104" width="9.140625" style="198"/>
    <col min="15105" max="15105" width="1.85546875" style="198" customWidth="1"/>
    <col min="15106" max="15106" width="7" style="198" customWidth="1"/>
    <col min="15107" max="15107" width="10.85546875" style="198" customWidth="1"/>
    <col min="15108" max="15108" width="10" style="198" customWidth="1"/>
    <col min="15109" max="15109" width="8.28515625" style="198" customWidth="1"/>
    <col min="15110" max="15110" width="6.7109375" style="198" customWidth="1"/>
    <col min="15111" max="15111" width="11.5703125" style="198" customWidth="1"/>
    <col min="15112" max="15112" width="10.7109375" style="198" customWidth="1"/>
    <col min="15113" max="15113" width="10.140625" style="198" customWidth="1"/>
    <col min="15114" max="15114" width="2.140625" style="198" customWidth="1"/>
    <col min="15115" max="15115" width="8.42578125" style="198" customWidth="1"/>
    <col min="15116" max="15360" width="9.140625" style="198"/>
    <col min="15361" max="15361" width="1.85546875" style="198" customWidth="1"/>
    <col min="15362" max="15362" width="7" style="198" customWidth="1"/>
    <col min="15363" max="15363" width="10.85546875" style="198" customWidth="1"/>
    <col min="15364" max="15364" width="10" style="198" customWidth="1"/>
    <col min="15365" max="15365" width="8.28515625" style="198" customWidth="1"/>
    <col min="15366" max="15366" width="6.7109375" style="198" customWidth="1"/>
    <col min="15367" max="15367" width="11.5703125" style="198" customWidth="1"/>
    <col min="15368" max="15368" width="10.7109375" style="198" customWidth="1"/>
    <col min="15369" max="15369" width="10.140625" style="198" customWidth="1"/>
    <col min="15370" max="15370" width="2.140625" style="198" customWidth="1"/>
    <col min="15371" max="15371" width="8.42578125" style="198" customWidth="1"/>
    <col min="15372" max="15616" width="9.140625" style="198"/>
    <col min="15617" max="15617" width="1.85546875" style="198" customWidth="1"/>
    <col min="15618" max="15618" width="7" style="198" customWidth="1"/>
    <col min="15619" max="15619" width="10.85546875" style="198" customWidth="1"/>
    <col min="15620" max="15620" width="10" style="198" customWidth="1"/>
    <col min="15621" max="15621" width="8.28515625" style="198" customWidth="1"/>
    <col min="15622" max="15622" width="6.7109375" style="198" customWidth="1"/>
    <col min="15623" max="15623" width="11.5703125" style="198" customWidth="1"/>
    <col min="15624" max="15624" width="10.7109375" style="198" customWidth="1"/>
    <col min="15625" max="15625" width="10.140625" style="198" customWidth="1"/>
    <col min="15626" max="15626" width="2.140625" style="198" customWidth="1"/>
    <col min="15627" max="15627" width="8.42578125" style="198" customWidth="1"/>
    <col min="15628" max="15872" width="9.140625" style="198"/>
    <col min="15873" max="15873" width="1.85546875" style="198" customWidth="1"/>
    <col min="15874" max="15874" width="7" style="198" customWidth="1"/>
    <col min="15875" max="15875" width="10.85546875" style="198" customWidth="1"/>
    <col min="15876" max="15876" width="10" style="198" customWidth="1"/>
    <col min="15877" max="15877" width="8.28515625" style="198" customWidth="1"/>
    <col min="15878" max="15878" width="6.7109375" style="198" customWidth="1"/>
    <col min="15879" max="15879" width="11.5703125" style="198" customWidth="1"/>
    <col min="15880" max="15880" width="10.7109375" style="198" customWidth="1"/>
    <col min="15881" max="15881" width="10.140625" style="198" customWidth="1"/>
    <col min="15882" max="15882" width="2.140625" style="198" customWidth="1"/>
    <col min="15883" max="15883" width="8.42578125" style="198" customWidth="1"/>
    <col min="15884" max="16128" width="9.140625" style="198"/>
    <col min="16129" max="16129" width="1.85546875" style="198" customWidth="1"/>
    <col min="16130" max="16130" width="7" style="198" customWidth="1"/>
    <col min="16131" max="16131" width="10.85546875" style="198" customWidth="1"/>
    <col min="16132" max="16132" width="10" style="198" customWidth="1"/>
    <col min="16133" max="16133" width="8.28515625" style="198" customWidth="1"/>
    <col min="16134" max="16134" width="6.7109375" style="198" customWidth="1"/>
    <col min="16135" max="16135" width="11.5703125" style="198" customWidth="1"/>
    <col min="16136" max="16136" width="10.7109375" style="198" customWidth="1"/>
    <col min="16137" max="16137" width="10.140625" style="198" customWidth="1"/>
    <col min="16138" max="16138" width="2.140625" style="198" customWidth="1"/>
    <col min="16139" max="16139" width="8.42578125" style="198" customWidth="1"/>
    <col min="16140" max="16384" width="9.140625" style="198"/>
  </cols>
  <sheetData>
    <row r="1" spans="1:11" s="242" customFormat="1" ht="35.25" customHeight="1" x14ac:dyDescent="0.35">
      <c r="A1" s="577" t="s">
        <v>253</v>
      </c>
      <c r="B1" s="580"/>
      <c r="C1" s="580"/>
      <c r="D1" s="580"/>
      <c r="E1" s="580"/>
      <c r="F1" s="580"/>
      <c r="G1" s="580"/>
      <c r="H1" s="580"/>
      <c r="I1" s="580"/>
      <c r="J1" s="580"/>
    </row>
    <row r="2" spans="1:11" s="312" customFormat="1" ht="6.75" customHeight="1" x14ac:dyDescent="0.25">
      <c r="A2" s="197"/>
      <c r="B2" s="336" t="s">
        <v>123</v>
      </c>
      <c r="C2" s="337"/>
      <c r="D2" s="337"/>
      <c r="E2" s="337"/>
      <c r="F2" s="337"/>
      <c r="G2" s="337"/>
      <c r="H2" s="337"/>
      <c r="I2" s="337"/>
      <c r="J2" s="338"/>
      <c r="K2" s="247"/>
    </row>
    <row r="3" spans="1:11" s="247" customFormat="1" ht="27" x14ac:dyDescent="0.25">
      <c r="A3" s="339"/>
      <c r="B3" s="340" t="s">
        <v>2</v>
      </c>
      <c r="C3" s="299" t="s">
        <v>124</v>
      </c>
      <c r="D3" s="299" t="s">
        <v>111</v>
      </c>
      <c r="E3" s="299" t="s">
        <v>125</v>
      </c>
      <c r="F3" s="299" t="s">
        <v>126</v>
      </c>
      <c r="G3" s="299" t="s">
        <v>94</v>
      </c>
      <c r="H3" s="299" t="s">
        <v>127</v>
      </c>
      <c r="I3" s="301" t="s">
        <v>128</v>
      </c>
      <c r="J3" s="160"/>
      <c r="K3" s="253" t="s">
        <v>98</v>
      </c>
    </row>
    <row r="4" spans="1:11" s="247" customFormat="1" ht="2.25" customHeight="1" x14ac:dyDescent="0.25">
      <c r="A4" s="160"/>
      <c r="B4" s="341"/>
      <c r="C4" s="342"/>
      <c r="D4" s="342"/>
      <c r="E4" s="342"/>
      <c r="F4" s="342"/>
      <c r="G4" s="342"/>
      <c r="H4" s="342"/>
      <c r="I4" s="343"/>
      <c r="J4" s="160"/>
      <c r="K4" s="258"/>
    </row>
    <row r="5" spans="1:11" s="247" customFormat="1" ht="15" x14ac:dyDescent="0.25">
      <c r="A5" s="160"/>
      <c r="B5" s="321">
        <v>1960</v>
      </c>
      <c r="C5" s="182">
        <v>1005.92527</v>
      </c>
      <c r="D5" s="182">
        <v>2838.9205900000002</v>
      </c>
      <c r="E5" s="182">
        <v>265.04244999999997</v>
      </c>
      <c r="F5" s="182">
        <v>28.597740000000002</v>
      </c>
      <c r="G5" s="182">
        <v>137.42481000000001</v>
      </c>
      <c r="H5" s="182">
        <v>5971.6177100000004</v>
      </c>
      <c r="I5" s="283">
        <v>376.88551000000001</v>
      </c>
      <c r="J5" s="160"/>
      <c r="K5" s="263">
        <v>0</v>
      </c>
    </row>
    <row r="6" spans="1:11" s="247" customFormat="1" ht="15" x14ac:dyDescent="0.25">
      <c r="A6" s="160"/>
      <c r="B6" s="321">
        <v>1961</v>
      </c>
      <c r="C6" s="182">
        <v>1426.56041</v>
      </c>
      <c r="D6" s="182">
        <v>2721.4666900000002</v>
      </c>
      <c r="E6" s="182">
        <v>280.02265</v>
      </c>
      <c r="F6" s="182">
        <v>30.56071</v>
      </c>
      <c r="G6" s="182">
        <v>133.74735000000001</v>
      </c>
      <c r="H6" s="182">
        <v>5909.8806100000002</v>
      </c>
      <c r="I6" s="283">
        <v>617.14364</v>
      </c>
      <c r="J6" s="160"/>
      <c r="K6" s="263">
        <v>0</v>
      </c>
    </row>
    <row r="7" spans="1:11" s="247" customFormat="1" ht="15" x14ac:dyDescent="0.25">
      <c r="A7" s="160"/>
      <c r="B7" s="321">
        <v>1962</v>
      </c>
      <c r="C7" s="182">
        <v>472.58632999999998</v>
      </c>
      <c r="D7" s="182">
        <v>2674.8522200000002</v>
      </c>
      <c r="E7" s="182">
        <v>310.70281</v>
      </c>
      <c r="F7" s="182">
        <v>35.073999999999998</v>
      </c>
      <c r="G7" s="182">
        <v>140.71842000000001</v>
      </c>
      <c r="H7" s="182">
        <v>6746.8599800000002</v>
      </c>
      <c r="I7" s="283">
        <v>471.26288</v>
      </c>
      <c r="J7" s="160"/>
      <c r="K7" s="263">
        <v>0</v>
      </c>
    </row>
    <row r="8" spans="1:11" s="247" customFormat="1" ht="15" x14ac:dyDescent="0.25">
      <c r="A8" s="160"/>
      <c r="B8" s="321">
        <v>1963</v>
      </c>
      <c r="C8" s="182">
        <v>498.79863999999998</v>
      </c>
      <c r="D8" s="182">
        <v>2519.76485</v>
      </c>
      <c r="E8" s="182">
        <v>340.40724</v>
      </c>
      <c r="F8" s="182">
        <v>34.326500000000003</v>
      </c>
      <c r="G8" s="182">
        <v>140.67325</v>
      </c>
      <c r="H8" s="182">
        <v>6544.3595100000002</v>
      </c>
      <c r="I8" s="283">
        <v>409.67428000000001</v>
      </c>
      <c r="J8" s="160"/>
      <c r="K8" s="263">
        <v>0</v>
      </c>
    </row>
    <row r="9" spans="1:11" s="247" customFormat="1" ht="15" x14ac:dyDescent="0.25">
      <c r="A9" s="160"/>
      <c r="B9" s="321">
        <v>1964</v>
      </c>
      <c r="C9" s="182">
        <v>340.14035000000001</v>
      </c>
      <c r="D9" s="182">
        <v>2704.7433799999999</v>
      </c>
      <c r="E9" s="182">
        <v>360.25650999999999</v>
      </c>
      <c r="F9" s="182">
        <v>26.325500000000002</v>
      </c>
      <c r="G9" s="182">
        <v>147.72934000000001</v>
      </c>
      <c r="H9" s="182">
        <v>6500.9821300000003</v>
      </c>
      <c r="I9" s="283">
        <v>307.13663000000003</v>
      </c>
      <c r="J9" s="160"/>
      <c r="K9" s="263">
        <v>0</v>
      </c>
    </row>
    <row r="10" spans="1:11" s="247" customFormat="1" ht="15" x14ac:dyDescent="0.25">
      <c r="A10" s="160"/>
      <c r="B10" s="321">
        <v>1965</v>
      </c>
      <c r="C10" s="182">
        <v>312.21244999999999</v>
      </c>
      <c r="D10" s="182">
        <v>2676.1472399999998</v>
      </c>
      <c r="E10" s="182">
        <v>384.02444000000003</v>
      </c>
      <c r="F10" s="182">
        <v>13.29857</v>
      </c>
      <c r="G10" s="182">
        <v>147.70275000000001</v>
      </c>
      <c r="H10" s="182">
        <v>6677.7042499999998</v>
      </c>
      <c r="I10" s="283">
        <v>324.92923000000002</v>
      </c>
      <c r="J10" s="160"/>
      <c r="K10" s="263">
        <v>0</v>
      </c>
    </row>
    <row r="11" spans="1:11" s="247" customFormat="1" ht="15" x14ac:dyDescent="0.25">
      <c r="A11" s="160"/>
      <c r="B11" s="321">
        <v>1966</v>
      </c>
      <c r="C11" s="182">
        <v>198.01468</v>
      </c>
      <c r="D11" s="182">
        <v>2960.7417500000001</v>
      </c>
      <c r="E11" s="182">
        <v>441.03843000000001</v>
      </c>
      <c r="F11" s="182">
        <v>21.063089999999999</v>
      </c>
      <c r="G11" s="182">
        <v>153.43594999999999</v>
      </c>
      <c r="H11" s="182">
        <v>7148.4306299999998</v>
      </c>
      <c r="I11" s="283">
        <v>395.86045000000001</v>
      </c>
      <c r="J11" s="160"/>
      <c r="K11" s="263">
        <v>0</v>
      </c>
    </row>
    <row r="12" spans="1:11" s="247" customFormat="1" ht="15" x14ac:dyDescent="0.25">
      <c r="A12" s="160"/>
      <c r="B12" s="321">
        <v>1967</v>
      </c>
      <c r="C12" s="182">
        <v>131.11987999999999</v>
      </c>
      <c r="D12" s="182">
        <v>1940.6955700000001</v>
      </c>
      <c r="E12" s="182">
        <v>573.99676999999997</v>
      </c>
      <c r="F12" s="182">
        <v>59.510860000000001</v>
      </c>
      <c r="G12" s="182">
        <v>135.1497</v>
      </c>
      <c r="H12" s="182">
        <v>7178.36121</v>
      </c>
      <c r="I12" s="283">
        <v>341.57616000000002</v>
      </c>
      <c r="J12" s="160"/>
      <c r="K12" s="263">
        <v>0</v>
      </c>
    </row>
    <row r="13" spans="1:11" s="247" customFormat="1" ht="14.45" x14ac:dyDescent="0.3">
      <c r="A13" s="160"/>
      <c r="B13" s="321">
        <v>1968</v>
      </c>
      <c r="C13" s="182">
        <v>65.202309999999997</v>
      </c>
      <c r="D13" s="182">
        <v>2356.3213799999999</v>
      </c>
      <c r="E13" s="182">
        <v>697.32146</v>
      </c>
      <c r="F13" s="182">
        <v>73.233879999999999</v>
      </c>
      <c r="G13" s="182">
        <v>148.45546999999999</v>
      </c>
      <c r="H13" s="182">
        <v>7707.7688799999996</v>
      </c>
      <c r="I13" s="283">
        <v>243.43686</v>
      </c>
      <c r="J13" s="160"/>
      <c r="K13" s="263">
        <v>0</v>
      </c>
    </row>
    <row r="14" spans="1:11" s="247" customFormat="1" ht="14.45" x14ac:dyDescent="0.3">
      <c r="A14" s="160"/>
      <c r="B14" s="321">
        <v>1969</v>
      </c>
      <c r="C14" s="182">
        <v>38.282229999999998</v>
      </c>
      <c r="D14" s="182">
        <v>2649.4969799999999</v>
      </c>
      <c r="E14" s="182">
        <v>805.93277</v>
      </c>
      <c r="F14" s="182">
        <v>67.964550000000003</v>
      </c>
      <c r="G14" s="182">
        <v>151.17293000000001</v>
      </c>
      <c r="H14" s="182">
        <v>8154.7659100000001</v>
      </c>
      <c r="I14" s="283">
        <v>238.37898000000001</v>
      </c>
      <c r="J14" s="160"/>
      <c r="K14" s="263">
        <v>0</v>
      </c>
    </row>
    <row r="15" spans="1:11" s="247" customFormat="1" ht="14.45" x14ac:dyDescent="0.3">
      <c r="A15" s="160"/>
      <c r="B15" s="321">
        <v>1970</v>
      </c>
      <c r="C15" s="182">
        <v>42.94706</v>
      </c>
      <c r="D15" s="182">
        <v>3020.0327200000002</v>
      </c>
      <c r="E15" s="182">
        <v>648.88030000000003</v>
      </c>
      <c r="F15" s="182">
        <v>35.807360000000003</v>
      </c>
      <c r="G15" s="182">
        <v>153.99607</v>
      </c>
      <c r="H15" s="182">
        <v>8406.8459299999995</v>
      </c>
      <c r="I15" s="283">
        <v>119.25172000000001</v>
      </c>
      <c r="J15" s="160"/>
      <c r="K15" s="263">
        <v>0</v>
      </c>
    </row>
    <row r="16" spans="1:11" s="247" customFormat="1" ht="14.45" x14ac:dyDescent="0.3">
      <c r="A16" s="160"/>
      <c r="B16" s="321">
        <v>1971</v>
      </c>
      <c r="C16" s="182">
        <v>42.189909999999998</v>
      </c>
      <c r="D16" s="182">
        <v>3116.4643900000001</v>
      </c>
      <c r="E16" s="182">
        <v>767.37359000000004</v>
      </c>
      <c r="F16" s="182">
        <v>55.876289999999997</v>
      </c>
      <c r="G16" s="182">
        <v>144.68350000000001</v>
      </c>
      <c r="H16" s="182">
        <v>8797.0480299999999</v>
      </c>
      <c r="I16" s="283">
        <v>86.756410000000002</v>
      </c>
      <c r="J16" s="160"/>
      <c r="K16" s="263">
        <v>0</v>
      </c>
    </row>
    <row r="17" spans="1:11" s="247" customFormat="1" ht="14.45" x14ac:dyDescent="0.3">
      <c r="A17" s="160"/>
      <c r="B17" s="321">
        <v>1972</v>
      </c>
      <c r="C17" s="182">
        <v>94.04495</v>
      </c>
      <c r="D17" s="182">
        <v>3407.8111100000001</v>
      </c>
      <c r="E17" s="182">
        <v>762.20866000000001</v>
      </c>
      <c r="F17" s="182">
        <v>77.951999999999998</v>
      </c>
      <c r="G17" s="182">
        <v>154.92731000000001</v>
      </c>
      <c r="H17" s="182">
        <v>9267.0120299999999</v>
      </c>
      <c r="I17" s="283">
        <v>63.35436</v>
      </c>
      <c r="J17" s="160"/>
      <c r="K17" s="263">
        <v>0</v>
      </c>
    </row>
    <row r="18" spans="1:11" s="247" customFormat="1" ht="14.45" x14ac:dyDescent="0.3">
      <c r="A18" s="160"/>
      <c r="B18" s="321">
        <v>1973</v>
      </c>
      <c r="C18" s="182">
        <v>110.49636</v>
      </c>
      <c r="D18" s="182">
        <v>3833.85547</v>
      </c>
      <c r="E18" s="182">
        <v>757.47635000000002</v>
      </c>
      <c r="F18" s="182">
        <v>65.033140000000003</v>
      </c>
      <c r="G18" s="182">
        <v>159.14644999999999</v>
      </c>
      <c r="H18" s="182">
        <v>10178.838610000001</v>
      </c>
      <c r="I18" s="283">
        <v>43.68459</v>
      </c>
      <c r="J18" s="160"/>
      <c r="K18" s="263">
        <v>0</v>
      </c>
    </row>
    <row r="19" spans="1:11" s="247" customFormat="1" ht="14.45" x14ac:dyDescent="0.3">
      <c r="A19" s="160"/>
      <c r="B19" s="321">
        <v>1974</v>
      </c>
      <c r="C19" s="182">
        <v>104.62278000000001</v>
      </c>
      <c r="D19" s="182">
        <v>4265.8582800000004</v>
      </c>
      <c r="E19" s="182">
        <v>780.48546999999996</v>
      </c>
      <c r="F19" s="182">
        <v>52.859220000000001</v>
      </c>
      <c r="G19" s="182">
        <v>152.41976</v>
      </c>
      <c r="H19" s="182">
        <v>9921.9012199999997</v>
      </c>
      <c r="I19" s="283">
        <v>121.98206</v>
      </c>
      <c r="J19" s="160"/>
      <c r="K19" s="263">
        <v>0</v>
      </c>
    </row>
    <row r="20" spans="1:11" s="247" customFormat="1" ht="14.45" x14ac:dyDescent="0.3">
      <c r="A20" s="160"/>
      <c r="B20" s="321">
        <v>1975</v>
      </c>
      <c r="C20" s="182">
        <v>79.250720000000001</v>
      </c>
      <c r="D20" s="182">
        <v>3834.5479999999998</v>
      </c>
      <c r="E20" s="182">
        <v>818.22306000000003</v>
      </c>
      <c r="F20" s="182">
        <v>50.082999999999998</v>
      </c>
      <c r="G20" s="182">
        <v>161.66634999999999</v>
      </c>
      <c r="H20" s="182">
        <v>9681.7517900000003</v>
      </c>
      <c r="I20" s="283">
        <v>160.43034</v>
      </c>
      <c r="J20" s="160"/>
      <c r="K20" s="263">
        <v>0</v>
      </c>
    </row>
    <row r="21" spans="1:11" s="247" customFormat="1" ht="14.45" x14ac:dyDescent="0.3">
      <c r="A21" s="160"/>
      <c r="B21" s="321">
        <v>1976</v>
      </c>
      <c r="C21" s="182">
        <v>93.991159999999994</v>
      </c>
      <c r="D21" s="182">
        <v>4101.2488999999996</v>
      </c>
      <c r="E21" s="182">
        <v>752.96371999999997</v>
      </c>
      <c r="F21" s="182">
        <v>50.170479999999998</v>
      </c>
      <c r="G21" s="182">
        <v>179.59275</v>
      </c>
      <c r="H21" s="182">
        <v>10668.0592</v>
      </c>
      <c r="I21" s="283">
        <v>141.17089000000001</v>
      </c>
      <c r="J21" s="160"/>
      <c r="K21" s="263">
        <v>0</v>
      </c>
    </row>
    <row r="22" spans="1:11" s="247" customFormat="1" ht="14.45" x14ac:dyDescent="0.3">
      <c r="A22" s="160"/>
      <c r="B22" s="321">
        <v>1977</v>
      </c>
      <c r="C22" s="182">
        <v>92.354060000000004</v>
      </c>
      <c r="D22" s="182">
        <v>4048.7840999999999</v>
      </c>
      <c r="E22" s="182">
        <v>772.40291000000002</v>
      </c>
      <c r="F22" s="182">
        <v>37.06776</v>
      </c>
      <c r="G22" s="182">
        <v>196.18819999999999</v>
      </c>
      <c r="H22" s="182">
        <v>10239.777690000001</v>
      </c>
      <c r="I22" s="283">
        <v>135.64872</v>
      </c>
      <c r="J22" s="160"/>
      <c r="K22" s="263">
        <v>0</v>
      </c>
    </row>
    <row r="23" spans="1:11" s="247" customFormat="1" ht="14.45" x14ac:dyDescent="0.3">
      <c r="A23" s="160"/>
      <c r="B23" s="321">
        <v>1978</v>
      </c>
      <c r="C23" s="182">
        <v>87.042559999999995</v>
      </c>
      <c r="D23" s="182">
        <v>4451.1344499999996</v>
      </c>
      <c r="E23" s="182">
        <v>699.04049999999995</v>
      </c>
      <c r="F23" s="182">
        <v>45.808720000000001</v>
      </c>
      <c r="G23" s="182">
        <v>210.68613999999999</v>
      </c>
      <c r="H23" s="182">
        <v>12064.37887</v>
      </c>
      <c r="I23" s="283">
        <v>133.68764999999999</v>
      </c>
      <c r="J23" s="160"/>
      <c r="K23" s="263">
        <v>0</v>
      </c>
    </row>
    <row r="24" spans="1:11" s="247" customFormat="1" ht="14.45" x14ac:dyDescent="0.3">
      <c r="A24" s="160"/>
      <c r="B24" s="321">
        <v>1979</v>
      </c>
      <c r="C24" s="182">
        <v>122.28382000000001</v>
      </c>
      <c r="D24" s="182">
        <v>4791.3303100000003</v>
      </c>
      <c r="E24" s="182">
        <v>907.26738999999998</v>
      </c>
      <c r="F24" s="182">
        <v>17.790099999999999</v>
      </c>
      <c r="G24" s="182">
        <v>220.46021999999999</v>
      </c>
      <c r="H24" s="182">
        <v>10319.94889</v>
      </c>
      <c r="I24" s="283">
        <v>23.737069999999999</v>
      </c>
      <c r="J24" s="160"/>
      <c r="K24" s="263">
        <v>0</v>
      </c>
    </row>
    <row r="25" spans="1:11" s="247" customFormat="1" ht="14.45" x14ac:dyDescent="0.3">
      <c r="A25" s="160"/>
      <c r="B25" s="321">
        <v>1980</v>
      </c>
      <c r="C25" s="182">
        <v>159.2808</v>
      </c>
      <c r="D25" s="182">
        <v>4758.9185100000004</v>
      </c>
      <c r="E25" s="182">
        <v>920.24401</v>
      </c>
      <c r="F25" s="182">
        <v>45.373809999999999</v>
      </c>
      <c r="G25" s="182">
        <v>196.31604999999999</v>
      </c>
      <c r="H25" s="182">
        <v>9705.4145499999995</v>
      </c>
      <c r="I25" s="283">
        <v>0</v>
      </c>
      <c r="J25" s="160"/>
      <c r="K25" s="263">
        <v>0</v>
      </c>
    </row>
    <row r="26" spans="1:11" s="247" customFormat="1" ht="14.45" x14ac:dyDescent="0.3">
      <c r="A26" s="160"/>
      <c r="B26" s="321">
        <v>1981</v>
      </c>
      <c r="C26" s="182">
        <v>177.48855</v>
      </c>
      <c r="D26" s="182">
        <v>3833.8651100000002</v>
      </c>
      <c r="E26" s="182">
        <v>799.58677999999998</v>
      </c>
      <c r="F26" s="182">
        <v>52.369950000000003</v>
      </c>
      <c r="G26" s="182">
        <v>188.27473000000001</v>
      </c>
      <c r="H26" s="182">
        <v>10023.906139999999</v>
      </c>
      <c r="I26" s="283">
        <v>0</v>
      </c>
      <c r="J26" s="160"/>
      <c r="K26" s="263">
        <v>1</v>
      </c>
    </row>
    <row r="27" spans="1:11" s="247" customFormat="1" ht="14.45" x14ac:dyDescent="0.3">
      <c r="A27" s="160"/>
      <c r="B27" s="321">
        <v>1982</v>
      </c>
      <c r="C27" s="182">
        <v>92.468419999999995</v>
      </c>
      <c r="D27" s="182">
        <v>3865.64941</v>
      </c>
      <c r="E27" s="182">
        <v>625.02733999999998</v>
      </c>
      <c r="F27" s="182">
        <v>28.605360000000001</v>
      </c>
      <c r="G27" s="182">
        <v>171.69076000000001</v>
      </c>
      <c r="H27" s="182">
        <v>9670.7385799999993</v>
      </c>
      <c r="I27" s="283">
        <v>0</v>
      </c>
      <c r="J27" s="160"/>
      <c r="K27" s="263">
        <v>22</v>
      </c>
    </row>
    <row r="28" spans="1:11" s="247" customFormat="1" ht="14.45" x14ac:dyDescent="0.3">
      <c r="A28" s="160"/>
      <c r="B28" s="321">
        <v>1983</v>
      </c>
      <c r="C28" s="182">
        <v>101.98783</v>
      </c>
      <c r="D28" s="182">
        <v>4105.7498800000003</v>
      </c>
      <c r="E28" s="182">
        <v>651.92751999999996</v>
      </c>
      <c r="F28" s="182">
        <v>54.290709999999997</v>
      </c>
      <c r="G28" s="182">
        <v>179.75563</v>
      </c>
      <c r="H28" s="182">
        <v>9939.9553500000002</v>
      </c>
      <c r="I28" s="283">
        <v>2.5883600000000002</v>
      </c>
      <c r="J28" s="160"/>
      <c r="K28" s="263">
        <v>25</v>
      </c>
    </row>
    <row r="29" spans="1:11" s="247" customFormat="1" ht="14.45" x14ac:dyDescent="0.3">
      <c r="A29" s="160"/>
      <c r="B29" s="321">
        <v>1984</v>
      </c>
      <c r="C29" s="182">
        <v>77.358180000000004</v>
      </c>
      <c r="D29" s="182">
        <v>4082.0150400000002</v>
      </c>
      <c r="E29" s="182">
        <v>641.63300000000004</v>
      </c>
      <c r="F29" s="182">
        <v>68.733930000000001</v>
      </c>
      <c r="G29" s="182">
        <v>191.68641</v>
      </c>
      <c r="H29" s="182">
        <v>9831.3394599999992</v>
      </c>
      <c r="I29" s="283">
        <v>1.5639799999999999</v>
      </c>
      <c r="J29" s="160"/>
      <c r="K29" s="263">
        <v>21</v>
      </c>
    </row>
    <row r="30" spans="1:11" s="247" customFormat="1" ht="14.45" x14ac:dyDescent="0.3">
      <c r="A30" s="160"/>
      <c r="B30" s="321">
        <v>1985</v>
      </c>
      <c r="C30" s="182">
        <v>91.060820000000007</v>
      </c>
      <c r="D30" s="182">
        <v>4131.8817200000003</v>
      </c>
      <c r="E30" s="182">
        <v>677.79512999999997</v>
      </c>
      <c r="F30" s="182">
        <v>50.861910000000002</v>
      </c>
      <c r="G30" s="182">
        <v>178.64532</v>
      </c>
      <c r="H30" s="182">
        <v>9438.9269299999996</v>
      </c>
      <c r="I30" s="344" t="s">
        <v>129</v>
      </c>
      <c r="J30" s="160"/>
      <c r="K30" s="263">
        <v>14</v>
      </c>
    </row>
    <row r="31" spans="1:11" s="247" customFormat="1" ht="14.45" x14ac:dyDescent="0.3">
      <c r="A31" s="160"/>
      <c r="B31" s="321">
        <v>1986</v>
      </c>
      <c r="C31" s="182">
        <v>104.59381999999999</v>
      </c>
      <c r="D31" s="182">
        <v>3929.57557</v>
      </c>
      <c r="E31" s="182">
        <v>867.41489000000001</v>
      </c>
      <c r="F31" s="182">
        <v>55.132570000000001</v>
      </c>
      <c r="G31" s="182">
        <v>174.67513</v>
      </c>
      <c r="H31" s="182">
        <v>9445.0969000000005</v>
      </c>
      <c r="I31" s="283">
        <v>0</v>
      </c>
      <c r="J31" s="160"/>
      <c r="K31" s="263">
        <v>7</v>
      </c>
    </row>
    <row r="32" spans="1:11" s="247" customFormat="1" ht="14.45" x14ac:dyDescent="0.3">
      <c r="A32" s="160"/>
      <c r="B32" s="321">
        <v>1987</v>
      </c>
      <c r="C32" s="182">
        <v>82.256519999999995</v>
      </c>
      <c r="D32" s="182">
        <v>4079.8748999999998</v>
      </c>
      <c r="E32" s="182">
        <v>718.26062999999999</v>
      </c>
      <c r="F32" s="182">
        <v>38.544640000000001</v>
      </c>
      <c r="G32" s="182">
        <v>197.4802</v>
      </c>
      <c r="H32" s="182">
        <v>9603.8782699999992</v>
      </c>
      <c r="I32" s="283">
        <v>0</v>
      </c>
      <c r="J32" s="160"/>
      <c r="K32" s="263">
        <v>6</v>
      </c>
    </row>
    <row r="33" spans="1:11" s="247" customFormat="1" ht="15" x14ac:dyDescent="0.25">
      <c r="A33" s="160"/>
      <c r="B33" s="321">
        <v>1988</v>
      </c>
      <c r="C33" s="182">
        <v>107.42895</v>
      </c>
      <c r="D33" s="182">
        <v>4148.5240100000001</v>
      </c>
      <c r="E33" s="182">
        <v>808.84518000000003</v>
      </c>
      <c r="F33" s="182">
        <v>48.486190000000001</v>
      </c>
      <c r="G33" s="182">
        <v>190.43815000000001</v>
      </c>
      <c r="H33" s="182">
        <v>9789.4605100000008</v>
      </c>
      <c r="I33" s="283">
        <v>0</v>
      </c>
      <c r="J33" s="160"/>
      <c r="K33" s="263">
        <v>1</v>
      </c>
    </row>
    <row r="34" spans="1:11" s="247" customFormat="1" ht="15" x14ac:dyDescent="0.25">
      <c r="A34" s="160"/>
      <c r="B34" s="321">
        <v>1989</v>
      </c>
      <c r="C34" s="182">
        <v>95.284840000000003</v>
      </c>
      <c r="D34" s="182">
        <v>4114.9970000000003</v>
      </c>
      <c r="E34" s="182">
        <v>749.54810999999995</v>
      </c>
      <c r="F34" s="182">
        <v>53.418469999999999</v>
      </c>
      <c r="G34" s="182">
        <v>195.33023</v>
      </c>
      <c r="H34" s="182">
        <v>9602.2612599999993</v>
      </c>
      <c r="I34" s="283">
        <v>0</v>
      </c>
      <c r="J34" s="160"/>
      <c r="K34" s="263">
        <v>0</v>
      </c>
    </row>
    <row r="35" spans="1:11" s="247" customFormat="1" ht="15" x14ac:dyDescent="0.25">
      <c r="A35" s="160"/>
      <c r="B35" s="321">
        <v>1990</v>
      </c>
      <c r="C35" s="182">
        <v>110.92034</v>
      </c>
      <c r="D35" s="182">
        <v>3992.8210899999999</v>
      </c>
      <c r="E35" s="182">
        <v>707.74450999999999</v>
      </c>
      <c r="F35" s="182">
        <v>66.635289999999998</v>
      </c>
      <c r="G35" s="182">
        <v>201.00962999999999</v>
      </c>
      <c r="H35" s="182">
        <v>9630.0198600000003</v>
      </c>
      <c r="I35" s="283">
        <v>0</v>
      </c>
      <c r="J35" s="160"/>
      <c r="K35" s="263">
        <v>3</v>
      </c>
    </row>
    <row r="36" spans="1:11" s="247" customFormat="1" ht="15" x14ac:dyDescent="0.25">
      <c r="A36" s="160"/>
      <c r="B36" s="321">
        <v>1991</v>
      </c>
      <c r="C36" s="182">
        <v>108.04137</v>
      </c>
      <c r="D36" s="182">
        <v>3856.3044799999998</v>
      </c>
      <c r="E36" s="182">
        <v>614.84973000000002</v>
      </c>
      <c r="F36" s="182">
        <v>47.783000000000001</v>
      </c>
      <c r="G36" s="182">
        <v>179.82629</v>
      </c>
      <c r="H36" s="182">
        <v>9686.6604800000005</v>
      </c>
      <c r="I36" s="283">
        <v>0</v>
      </c>
      <c r="J36" s="160"/>
      <c r="K36" s="263">
        <v>13</v>
      </c>
    </row>
    <row r="37" spans="1:11" s="247" customFormat="1" ht="15" x14ac:dyDescent="0.25">
      <c r="A37" s="160"/>
      <c r="B37" s="321">
        <v>1992</v>
      </c>
      <c r="C37" s="182">
        <v>75.384739999999994</v>
      </c>
      <c r="D37" s="182">
        <v>4339.3214200000002</v>
      </c>
      <c r="E37" s="182">
        <v>864.24222999999995</v>
      </c>
      <c r="F37" s="182">
        <v>35.143450000000001</v>
      </c>
      <c r="G37" s="182">
        <v>183.3389</v>
      </c>
      <c r="H37" s="182">
        <v>10099.506460000001</v>
      </c>
      <c r="I37" s="283">
        <v>0</v>
      </c>
      <c r="J37" s="160"/>
      <c r="K37" s="263">
        <v>13</v>
      </c>
    </row>
    <row r="38" spans="1:11" s="247" customFormat="1" ht="15" x14ac:dyDescent="0.25">
      <c r="A38" s="160"/>
      <c r="B38" s="321">
        <v>1993</v>
      </c>
      <c r="C38" s="182">
        <v>63.697490000000002</v>
      </c>
      <c r="D38" s="182">
        <v>4456.8921499999997</v>
      </c>
      <c r="E38" s="182">
        <v>901.1567</v>
      </c>
      <c r="F38" s="182">
        <v>42.918259999999997</v>
      </c>
      <c r="G38" s="182">
        <v>186.68664999999999</v>
      </c>
      <c r="H38" s="182">
        <v>10420.603569999999</v>
      </c>
      <c r="I38" s="283">
        <v>0</v>
      </c>
      <c r="J38" s="160"/>
      <c r="K38" s="263">
        <v>14</v>
      </c>
    </row>
    <row r="39" spans="1:11" s="247" customFormat="1" ht="15" x14ac:dyDescent="0.25">
      <c r="A39" s="160"/>
      <c r="B39" s="321">
        <v>1994</v>
      </c>
      <c r="C39" s="182">
        <v>74.670919999999995</v>
      </c>
      <c r="D39" s="182">
        <v>5100.0581199999997</v>
      </c>
      <c r="E39" s="182">
        <v>855.48860000000002</v>
      </c>
      <c r="F39" s="182">
        <v>57.84619</v>
      </c>
      <c r="G39" s="182">
        <v>195.12499</v>
      </c>
      <c r="H39" s="182">
        <v>10478.55653</v>
      </c>
      <c r="I39" s="283">
        <v>0</v>
      </c>
      <c r="J39" s="160"/>
      <c r="K39" s="263">
        <v>0</v>
      </c>
    </row>
    <row r="40" spans="1:11" s="247" customFormat="1" ht="15" x14ac:dyDescent="0.25">
      <c r="A40" s="160"/>
      <c r="B40" s="321">
        <v>1995</v>
      </c>
      <c r="C40" s="182">
        <v>78.114379999999997</v>
      </c>
      <c r="D40" s="182">
        <v>5389.6489099999999</v>
      </c>
      <c r="E40" s="182">
        <v>1051.7735600000001</v>
      </c>
      <c r="F40" s="182">
        <v>27.792760000000001</v>
      </c>
      <c r="G40" s="182">
        <v>191.77387999999999</v>
      </c>
      <c r="H40" s="182">
        <v>10669.409509999999</v>
      </c>
      <c r="I40" s="283">
        <v>0</v>
      </c>
      <c r="J40" s="160"/>
      <c r="K40" s="263">
        <v>16</v>
      </c>
    </row>
    <row r="41" spans="1:11" s="247" customFormat="1" ht="15" x14ac:dyDescent="0.25">
      <c r="A41" s="160"/>
      <c r="B41" s="321">
        <v>1996</v>
      </c>
      <c r="C41" s="182">
        <v>99.187309999999997</v>
      </c>
      <c r="D41" s="182">
        <v>4885.6586600000001</v>
      </c>
      <c r="E41" s="182">
        <v>998.69278999999995</v>
      </c>
      <c r="F41" s="182">
        <v>15.526070000000001</v>
      </c>
      <c r="G41" s="182">
        <v>186.11466999999999</v>
      </c>
      <c r="H41" s="182">
        <v>11070.3835</v>
      </c>
      <c r="I41" s="283">
        <v>0</v>
      </c>
      <c r="J41" s="160"/>
      <c r="K41" s="263">
        <v>0</v>
      </c>
    </row>
    <row r="42" spans="1:11" s="247" customFormat="1" ht="15" x14ac:dyDescent="0.25">
      <c r="A42" s="160"/>
      <c r="B42" s="321">
        <v>1997</v>
      </c>
      <c r="C42" s="182">
        <v>71.036109999999994</v>
      </c>
      <c r="D42" s="182">
        <v>5718.3825900000002</v>
      </c>
      <c r="E42" s="182">
        <v>792.58982000000003</v>
      </c>
      <c r="F42" s="182">
        <v>8.0752400000000009</v>
      </c>
      <c r="G42" s="182">
        <v>196.60876999999999</v>
      </c>
      <c r="H42" s="182">
        <v>10782.08806</v>
      </c>
      <c r="I42" s="283">
        <v>0</v>
      </c>
      <c r="J42" s="160"/>
      <c r="K42" s="263">
        <v>0</v>
      </c>
    </row>
    <row r="43" spans="1:11" s="247" customFormat="1" ht="15" x14ac:dyDescent="0.25">
      <c r="A43" s="160"/>
      <c r="B43" s="321">
        <v>1998</v>
      </c>
      <c r="C43" s="182">
        <v>102.42221000000001</v>
      </c>
      <c r="D43" s="182">
        <v>5350.1470399999998</v>
      </c>
      <c r="E43" s="182">
        <v>797.76093000000003</v>
      </c>
      <c r="F43" s="182">
        <v>62.399619999999999</v>
      </c>
      <c r="G43" s="182">
        <v>205.82096999999999</v>
      </c>
      <c r="H43" s="182">
        <v>11145.155339999999</v>
      </c>
      <c r="I43" s="283">
        <v>0</v>
      </c>
      <c r="J43" s="160"/>
      <c r="K43" s="263">
        <v>10</v>
      </c>
    </row>
    <row r="44" spans="1:11" s="247" customFormat="1" ht="15" x14ac:dyDescent="0.25">
      <c r="A44" s="160"/>
      <c r="B44" s="321">
        <v>1999</v>
      </c>
      <c r="C44" s="182">
        <v>121.30054</v>
      </c>
      <c r="D44" s="182">
        <v>5535.57798</v>
      </c>
      <c r="E44" s="182">
        <v>835.80107999999996</v>
      </c>
      <c r="F44" s="182">
        <v>12.272</v>
      </c>
      <c r="G44" s="182">
        <v>207.97429</v>
      </c>
      <c r="H44" s="182">
        <v>11334.273020000001</v>
      </c>
      <c r="I44" s="283">
        <v>0</v>
      </c>
      <c r="J44" s="160"/>
      <c r="K44" s="263">
        <v>11</v>
      </c>
    </row>
    <row r="45" spans="1:11" s="247" customFormat="1" ht="15" x14ac:dyDescent="0.25">
      <c r="A45" s="160"/>
      <c r="B45" s="321">
        <v>2000</v>
      </c>
      <c r="C45" s="182">
        <v>134</v>
      </c>
      <c r="D45" s="182">
        <v>5812</v>
      </c>
      <c r="E45" s="182">
        <v>747</v>
      </c>
      <c r="F45" s="182">
        <v>11</v>
      </c>
      <c r="G45" s="182">
        <v>205</v>
      </c>
      <c r="H45" s="182">
        <v>11139</v>
      </c>
      <c r="I45" s="283">
        <v>0</v>
      </c>
      <c r="J45" s="160"/>
      <c r="K45" s="263">
        <v>13</v>
      </c>
    </row>
    <row r="46" spans="1:11" s="247" customFormat="1" ht="15" x14ac:dyDescent="0.25">
      <c r="A46" s="160"/>
      <c r="B46" s="321">
        <v>2001</v>
      </c>
      <c r="C46" s="182">
        <v>109</v>
      </c>
      <c r="D46" s="182">
        <v>6200</v>
      </c>
      <c r="E46" s="182">
        <v>756</v>
      </c>
      <c r="F46" s="182">
        <v>20</v>
      </c>
      <c r="G46" s="182">
        <v>188</v>
      </c>
      <c r="H46" s="182">
        <v>11079</v>
      </c>
      <c r="I46" s="283">
        <v>0</v>
      </c>
      <c r="J46" s="160"/>
      <c r="K46" s="263">
        <v>34</v>
      </c>
    </row>
    <row r="47" spans="1:11" s="247" customFormat="1" ht="15" x14ac:dyDescent="0.25">
      <c r="A47" s="160"/>
      <c r="B47" s="321">
        <v>2002</v>
      </c>
      <c r="C47" s="182">
        <v>115</v>
      </c>
      <c r="D47" s="182">
        <v>6018</v>
      </c>
      <c r="E47" s="182">
        <v>768</v>
      </c>
      <c r="F47" s="182">
        <v>11</v>
      </c>
      <c r="G47" s="182">
        <v>185</v>
      </c>
      <c r="H47" s="182">
        <v>11290</v>
      </c>
      <c r="I47" s="283">
        <v>0</v>
      </c>
      <c r="J47" s="160"/>
      <c r="K47" s="263">
        <v>34</v>
      </c>
    </row>
    <row r="48" spans="1:11" s="247" customFormat="1" ht="15" x14ac:dyDescent="0.25">
      <c r="A48" s="160"/>
      <c r="B48" s="321">
        <v>2003</v>
      </c>
      <c r="C48" s="182">
        <v>101</v>
      </c>
      <c r="D48" s="182">
        <v>5050</v>
      </c>
      <c r="E48" s="182">
        <v>832</v>
      </c>
      <c r="F48" s="182">
        <v>13</v>
      </c>
      <c r="G48" s="182">
        <v>171</v>
      </c>
      <c r="H48" s="182">
        <v>11246</v>
      </c>
      <c r="I48" s="283">
        <v>0</v>
      </c>
      <c r="J48" s="160"/>
      <c r="K48" s="263">
        <v>29</v>
      </c>
    </row>
    <row r="49" spans="1:11" s="247" customFormat="1" ht="14.45" x14ac:dyDescent="0.35">
      <c r="A49" s="160"/>
      <c r="B49" s="321">
        <v>2004</v>
      </c>
      <c r="C49" s="182">
        <v>42</v>
      </c>
      <c r="D49" s="182">
        <v>6237</v>
      </c>
      <c r="E49" s="182">
        <v>1008</v>
      </c>
      <c r="F49" s="182">
        <v>26</v>
      </c>
      <c r="G49" s="182">
        <v>174</v>
      </c>
      <c r="H49" s="182">
        <v>11295</v>
      </c>
      <c r="I49" s="283">
        <v>0</v>
      </c>
      <c r="J49" s="160"/>
      <c r="K49" s="263">
        <v>36</v>
      </c>
    </row>
    <row r="50" spans="1:11" s="247" customFormat="1" ht="15" x14ac:dyDescent="0.25">
      <c r="A50" s="160"/>
      <c r="B50" s="321">
        <v>2005</v>
      </c>
      <c r="C50" s="182">
        <v>47</v>
      </c>
      <c r="D50" s="182">
        <v>7597</v>
      </c>
      <c r="E50" s="182">
        <v>1112</v>
      </c>
      <c r="F50" s="182">
        <v>22</v>
      </c>
      <c r="G50" s="182">
        <v>173</v>
      </c>
      <c r="H50" s="182">
        <v>11117</v>
      </c>
      <c r="I50" s="283">
        <v>0</v>
      </c>
      <c r="J50" s="160"/>
      <c r="K50" s="263">
        <v>246</v>
      </c>
    </row>
    <row r="51" spans="1:11" s="247" customFormat="1" ht="15" x14ac:dyDescent="0.25">
      <c r="A51" s="160"/>
      <c r="B51" s="321">
        <v>2006</v>
      </c>
      <c r="C51" s="182">
        <v>87</v>
      </c>
      <c r="D51" s="182">
        <v>8122</v>
      </c>
      <c r="E51" s="182">
        <v>1045</v>
      </c>
      <c r="F51" s="182">
        <v>18</v>
      </c>
      <c r="G51" s="182">
        <v>168</v>
      </c>
      <c r="H51" s="182">
        <v>11251</v>
      </c>
      <c r="I51" s="283">
        <v>30</v>
      </c>
      <c r="J51" s="160"/>
      <c r="K51" s="263">
        <v>293</v>
      </c>
    </row>
    <row r="52" spans="1:11" s="247" customFormat="1" ht="15" x14ac:dyDescent="0.25">
      <c r="A52" s="160"/>
      <c r="B52" s="321">
        <v>2007</v>
      </c>
      <c r="C52" s="182">
        <v>69</v>
      </c>
      <c r="D52" s="182">
        <v>9013</v>
      </c>
      <c r="E52" s="182">
        <v>1026</v>
      </c>
      <c r="F52" s="182">
        <v>12</v>
      </c>
      <c r="G52" s="182">
        <v>174</v>
      </c>
      <c r="H52" s="182">
        <v>11563</v>
      </c>
      <c r="I52" s="283">
        <v>0</v>
      </c>
      <c r="J52" s="160"/>
      <c r="K52" s="263">
        <v>503</v>
      </c>
    </row>
    <row r="53" spans="1:11" s="247" customFormat="1" ht="15" x14ac:dyDescent="0.25">
      <c r="A53" s="160"/>
      <c r="B53" s="321">
        <v>2008</v>
      </c>
      <c r="C53" s="182">
        <v>90</v>
      </c>
      <c r="D53" s="182">
        <v>8055</v>
      </c>
      <c r="E53" s="182">
        <v>832</v>
      </c>
      <c r="F53" s="182">
        <v>35</v>
      </c>
      <c r="G53" s="182">
        <v>161</v>
      </c>
      <c r="H53" s="182">
        <v>11250</v>
      </c>
      <c r="I53" s="283">
        <v>0</v>
      </c>
      <c r="J53" s="160"/>
      <c r="K53" s="263">
        <v>639</v>
      </c>
    </row>
    <row r="54" spans="1:11" s="247" customFormat="1" ht="15" x14ac:dyDescent="0.25">
      <c r="A54" s="160"/>
      <c r="B54" s="321">
        <v>2009</v>
      </c>
      <c r="C54" s="182">
        <v>75</v>
      </c>
      <c r="D54" s="182">
        <v>7454</v>
      </c>
      <c r="E54" s="182">
        <v>792</v>
      </c>
      <c r="F54" s="182">
        <v>10</v>
      </c>
      <c r="G54" s="182">
        <v>145</v>
      </c>
      <c r="H54" s="182">
        <v>11471</v>
      </c>
      <c r="I54" s="283">
        <v>0</v>
      </c>
      <c r="J54" s="160"/>
      <c r="K54" s="263">
        <v>739</v>
      </c>
    </row>
    <row r="55" spans="1:11" s="247" customFormat="1" ht="15" x14ac:dyDescent="0.25">
      <c r="A55" s="160"/>
      <c r="B55" s="321">
        <v>2010</v>
      </c>
      <c r="C55" s="182">
        <v>47</v>
      </c>
      <c r="D55" s="182">
        <v>7475</v>
      </c>
      <c r="E55" s="182">
        <v>928</v>
      </c>
      <c r="F55" s="182">
        <v>17</v>
      </c>
      <c r="G55" s="182">
        <v>161</v>
      </c>
      <c r="H55" s="182">
        <v>11596</v>
      </c>
      <c r="I55" s="283">
        <v>0</v>
      </c>
      <c r="J55" s="160"/>
      <c r="K55" s="263">
        <v>679</v>
      </c>
    </row>
    <row r="56" spans="1:11" s="247" customFormat="1" ht="15" x14ac:dyDescent="0.25">
      <c r="A56" s="160"/>
      <c r="B56" s="321">
        <v>2011</v>
      </c>
      <c r="C56" s="182">
        <v>44</v>
      </c>
      <c r="D56" s="182">
        <v>7931</v>
      </c>
      <c r="E56" s="182">
        <v>919</v>
      </c>
      <c r="F56" s="182">
        <v>9</v>
      </c>
      <c r="G56" s="182">
        <v>153</v>
      </c>
      <c r="H56" s="182">
        <v>11424</v>
      </c>
      <c r="I56" s="283">
        <v>0</v>
      </c>
      <c r="J56" s="160"/>
      <c r="K56" s="263">
        <v>863</v>
      </c>
    </row>
    <row r="57" spans="1:11" s="247" customFormat="1" ht="15" x14ac:dyDescent="0.25">
      <c r="A57" s="160"/>
      <c r="B57" s="321">
        <v>2012</v>
      </c>
      <c r="C57" s="182">
        <v>41</v>
      </c>
      <c r="D57" s="182">
        <v>7247</v>
      </c>
      <c r="E57" s="182">
        <v>936</v>
      </c>
      <c r="F57" s="182">
        <v>22</v>
      </c>
      <c r="G57" s="182">
        <v>141</v>
      </c>
      <c r="H57" s="182">
        <v>11598</v>
      </c>
      <c r="I57" s="283">
        <v>0</v>
      </c>
      <c r="J57" s="160"/>
      <c r="K57" s="263">
        <v>953</v>
      </c>
    </row>
    <row r="58" spans="1:11" s="247" customFormat="1" ht="15" x14ac:dyDescent="0.25">
      <c r="A58" s="160"/>
      <c r="B58" s="321">
        <v>2013</v>
      </c>
      <c r="C58" s="182">
        <v>37</v>
      </c>
      <c r="D58" s="182">
        <v>7754</v>
      </c>
      <c r="E58" s="182">
        <v>875</v>
      </c>
      <c r="F58" s="182">
        <v>23</v>
      </c>
      <c r="G58" s="182">
        <v>149</v>
      </c>
      <c r="H58" s="182">
        <v>11839</v>
      </c>
      <c r="I58" s="283">
        <v>0</v>
      </c>
      <c r="J58" s="160"/>
      <c r="K58" s="263">
        <v>1007</v>
      </c>
    </row>
    <row r="59" spans="1:11" s="247" customFormat="1" ht="15" x14ac:dyDescent="0.25">
      <c r="A59" s="160"/>
      <c r="B59" s="321">
        <v>2014</v>
      </c>
      <c r="C59" s="182">
        <v>55</v>
      </c>
      <c r="D59" s="182">
        <v>7209</v>
      </c>
      <c r="E59" s="182">
        <v>974</v>
      </c>
      <c r="F59" s="182">
        <v>16</v>
      </c>
      <c r="G59" s="182">
        <v>155</v>
      </c>
      <c r="H59" s="182">
        <v>11981</v>
      </c>
      <c r="I59" s="283">
        <v>0</v>
      </c>
      <c r="J59" s="160"/>
      <c r="K59" s="263">
        <v>1001</v>
      </c>
    </row>
    <row r="60" spans="1:11" s="247" customFormat="1" ht="15" x14ac:dyDescent="0.25">
      <c r="A60" s="160"/>
      <c r="B60" s="324">
        <v>2015</v>
      </c>
      <c r="C60" s="448">
        <v>41</v>
      </c>
      <c r="D60" s="448">
        <v>6666</v>
      </c>
      <c r="E60" s="448">
        <v>953</v>
      </c>
      <c r="F60" s="448">
        <v>38</v>
      </c>
      <c r="G60" s="448">
        <v>169</v>
      </c>
      <c r="H60" s="448">
        <v>12290</v>
      </c>
      <c r="I60" s="449">
        <v>0</v>
      </c>
      <c r="J60" s="160"/>
      <c r="K60" s="447">
        <v>1220</v>
      </c>
    </row>
    <row r="61" spans="1:11" s="312" customFormat="1" ht="6" customHeight="1" x14ac:dyDescent="0.25">
      <c r="A61" s="338"/>
      <c r="B61" s="197"/>
      <c r="C61" s="345"/>
      <c r="D61" s="345"/>
      <c r="E61" s="345"/>
      <c r="F61" s="345"/>
      <c r="G61" s="345"/>
      <c r="H61" s="345"/>
      <c r="I61" s="345"/>
      <c r="J61" s="338"/>
      <c r="K61" s="266"/>
    </row>
    <row r="62" spans="1:11" s="269" customFormat="1" ht="13.5" customHeight="1" x14ac:dyDescent="0.25">
      <c r="A62" s="200" t="s">
        <v>129</v>
      </c>
      <c r="B62" s="346" t="s">
        <v>130</v>
      </c>
      <c r="C62" s="347"/>
      <c r="D62" s="268"/>
      <c r="E62" s="268"/>
      <c r="F62" s="268"/>
      <c r="G62" s="268"/>
      <c r="H62" s="268"/>
      <c r="I62" s="268"/>
      <c r="J62" s="200"/>
    </row>
    <row r="63" spans="1:11" s="269" customFormat="1" ht="13.5" customHeight="1" x14ac:dyDescent="0.25">
      <c r="A63" s="348">
        <v>1</v>
      </c>
      <c r="B63" s="200" t="s">
        <v>131</v>
      </c>
      <c r="C63" s="268"/>
      <c r="D63" s="268"/>
      <c r="E63" s="268"/>
      <c r="F63" s="268"/>
      <c r="G63" s="268"/>
      <c r="H63" s="268"/>
      <c r="I63" s="268"/>
      <c r="J63" s="200"/>
      <c r="K63" s="201"/>
    </row>
    <row r="64" spans="1:11" s="269" customFormat="1" ht="13.5" customHeight="1" x14ac:dyDescent="0.25">
      <c r="A64" s="348">
        <v>2</v>
      </c>
      <c r="B64" s="346" t="s">
        <v>132</v>
      </c>
      <c r="C64" s="349"/>
      <c r="D64" s="349"/>
      <c r="E64" s="349"/>
      <c r="F64" s="347"/>
      <c r="G64" s="347"/>
      <c r="H64" s="268"/>
      <c r="I64" s="268"/>
      <c r="J64" s="200"/>
      <c r="K64" s="201"/>
    </row>
    <row r="65" spans="1:222" s="269" customFormat="1" ht="13.5" customHeight="1" x14ac:dyDescent="0.25">
      <c r="A65" s="348">
        <v>3</v>
      </c>
      <c r="B65" s="200" t="s">
        <v>133</v>
      </c>
      <c r="C65" s="268"/>
      <c r="D65" s="268"/>
      <c r="E65" s="268"/>
      <c r="F65" s="268"/>
      <c r="G65" s="268"/>
      <c r="H65" s="268"/>
      <c r="I65" s="268"/>
      <c r="J65" s="200"/>
      <c r="K65" s="201"/>
    </row>
    <row r="66" spans="1:222" s="201" customFormat="1" ht="25.5" customHeight="1" x14ac:dyDescent="0.25">
      <c r="A66" s="348">
        <v>4</v>
      </c>
      <c r="B66" s="578" t="s">
        <v>104</v>
      </c>
      <c r="C66" s="570"/>
      <c r="D66" s="570"/>
      <c r="E66" s="570"/>
      <c r="F66" s="570"/>
      <c r="G66" s="570"/>
      <c r="H66" s="570"/>
      <c r="I66" s="570"/>
      <c r="J66" s="570"/>
      <c r="K66" s="161"/>
    </row>
    <row r="67" spans="1:222" s="269" customFormat="1" ht="14.25" customHeight="1" x14ac:dyDescent="0.25">
      <c r="A67" s="348">
        <v>5</v>
      </c>
      <c r="B67" s="346" t="s">
        <v>134</v>
      </c>
      <c r="C67" s="347"/>
      <c r="D67" s="347"/>
      <c r="E67" s="347"/>
      <c r="F67" s="347"/>
      <c r="G67" s="347"/>
      <c r="H67" s="347"/>
      <c r="I67" s="347"/>
      <c r="J67" s="200"/>
      <c r="K67" s="161"/>
    </row>
    <row r="68" spans="1:222" s="269" customFormat="1" ht="13.5" customHeight="1" x14ac:dyDescent="0.25">
      <c r="A68" s="348">
        <v>6</v>
      </c>
      <c r="B68" s="200" t="s">
        <v>135</v>
      </c>
      <c r="C68" s="268"/>
      <c r="D68" s="268"/>
      <c r="E68" s="268"/>
      <c r="F68" s="268"/>
      <c r="G68" s="268"/>
      <c r="H68" s="268"/>
      <c r="I68" s="268"/>
      <c r="J68" s="200"/>
      <c r="K68" s="161"/>
    </row>
    <row r="69" spans="1:222" s="333" customFormat="1" ht="72" customHeight="1" x14ac:dyDescent="0.25">
      <c r="A69" s="556" t="s">
        <v>100</v>
      </c>
      <c r="B69" s="570"/>
      <c r="C69" s="570"/>
      <c r="D69" s="570"/>
      <c r="E69" s="570"/>
      <c r="F69" s="570"/>
      <c r="G69" s="570"/>
      <c r="H69" s="570"/>
      <c r="I69" s="570"/>
      <c r="J69" s="573"/>
      <c r="K69" s="16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01"/>
      <c r="BY69" s="201"/>
      <c r="BZ69" s="201"/>
      <c r="CA69" s="201"/>
      <c r="CB69" s="201"/>
      <c r="CC69" s="201"/>
      <c r="CD69" s="201"/>
      <c r="CE69" s="201"/>
      <c r="CF69" s="201"/>
      <c r="CG69" s="201"/>
      <c r="CH69" s="201"/>
      <c r="CI69" s="201"/>
      <c r="CJ69" s="201"/>
      <c r="CK69" s="201"/>
      <c r="CL69" s="201"/>
      <c r="CM69" s="201"/>
      <c r="CN69" s="201"/>
      <c r="CO69" s="201"/>
      <c r="CP69" s="201"/>
      <c r="CQ69" s="201"/>
      <c r="CR69" s="201"/>
      <c r="CS69" s="201"/>
      <c r="CT69" s="201"/>
      <c r="CU69" s="201"/>
      <c r="CV69" s="201"/>
      <c r="CW69" s="201"/>
      <c r="CX69" s="201"/>
      <c r="CY69" s="201"/>
      <c r="CZ69" s="201"/>
      <c r="DA69" s="201"/>
      <c r="DB69" s="201"/>
      <c r="DC69" s="201"/>
      <c r="DD69" s="201"/>
      <c r="DE69" s="201"/>
      <c r="DF69" s="201"/>
      <c r="DG69" s="201"/>
      <c r="DH69" s="201"/>
      <c r="DI69" s="201"/>
      <c r="DJ69" s="201"/>
      <c r="DK69" s="201"/>
      <c r="DL69" s="201"/>
      <c r="DM69" s="201"/>
      <c r="DN69" s="201"/>
      <c r="DO69" s="201"/>
      <c r="DP69" s="201"/>
      <c r="DQ69" s="201"/>
      <c r="DR69" s="201"/>
      <c r="DS69" s="201"/>
      <c r="DT69" s="201"/>
      <c r="DU69" s="201"/>
      <c r="DV69" s="201"/>
      <c r="DW69" s="201"/>
      <c r="DX69" s="201"/>
      <c r="DY69" s="201"/>
      <c r="DZ69" s="201"/>
      <c r="EA69" s="201"/>
      <c r="EB69" s="201"/>
      <c r="EC69" s="201"/>
      <c r="ED69" s="201"/>
      <c r="EE69" s="201"/>
      <c r="EF69" s="201"/>
      <c r="EG69" s="201"/>
      <c r="EH69" s="201"/>
      <c r="EI69" s="201"/>
      <c r="EJ69" s="201"/>
      <c r="EK69" s="201"/>
      <c r="EL69" s="201"/>
      <c r="EM69" s="201"/>
      <c r="EN69" s="201"/>
      <c r="EO69" s="201"/>
      <c r="EP69" s="201"/>
      <c r="EQ69" s="201"/>
      <c r="ER69" s="201"/>
      <c r="ES69" s="201"/>
      <c r="ET69" s="201"/>
      <c r="EU69" s="201"/>
      <c r="EV69" s="201"/>
      <c r="EW69" s="201"/>
      <c r="EX69" s="201"/>
      <c r="EY69" s="201"/>
      <c r="EZ69" s="201"/>
      <c r="FA69" s="201"/>
      <c r="FB69" s="201"/>
      <c r="FC69" s="201"/>
      <c r="FD69" s="201"/>
      <c r="FE69" s="201"/>
      <c r="FF69" s="201"/>
      <c r="FG69" s="201"/>
      <c r="FH69" s="201"/>
      <c r="FI69" s="201"/>
      <c r="FJ69" s="201"/>
      <c r="FK69" s="201"/>
      <c r="FL69" s="201"/>
      <c r="FM69" s="201"/>
      <c r="FN69" s="201"/>
      <c r="FO69" s="201"/>
      <c r="FP69" s="201"/>
      <c r="FQ69" s="201"/>
      <c r="FR69" s="201"/>
      <c r="FS69" s="201"/>
      <c r="FT69" s="201"/>
      <c r="FU69" s="201"/>
      <c r="FV69" s="201"/>
      <c r="FW69" s="201"/>
      <c r="FX69" s="201"/>
      <c r="FY69" s="201"/>
      <c r="FZ69" s="201"/>
      <c r="GA69" s="201"/>
      <c r="GB69" s="201"/>
      <c r="GC69" s="201"/>
      <c r="GD69" s="201"/>
      <c r="GE69" s="201"/>
      <c r="GF69" s="201"/>
      <c r="GG69" s="201"/>
      <c r="GH69" s="201"/>
      <c r="GI69" s="201"/>
      <c r="GJ69" s="201"/>
      <c r="GK69" s="201"/>
      <c r="GL69" s="201"/>
      <c r="GM69" s="201"/>
      <c r="GN69" s="201"/>
      <c r="GO69" s="201"/>
      <c r="GP69" s="201"/>
      <c r="GQ69" s="201"/>
      <c r="GR69" s="201"/>
      <c r="GS69" s="201"/>
      <c r="GT69" s="201"/>
      <c r="GU69" s="201"/>
      <c r="GV69" s="201"/>
      <c r="GW69" s="201"/>
      <c r="GX69" s="201"/>
      <c r="GY69" s="201"/>
      <c r="GZ69" s="201"/>
      <c r="HA69" s="201"/>
      <c r="HB69" s="201"/>
      <c r="HC69" s="201"/>
      <c r="HD69" s="201"/>
      <c r="HE69" s="201"/>
      <c r="HF69" s="201"/>
      <c r="HG69" s="201"/>
      <c r="HH69" s="201"/>
      <c r="HI69" s="201"/>
      <c r="HJ69" s="201"/>
      <c r="HK69" s="201"/>
      <c r="HL69" s="201"/>
      <c r="HM69" s="201"/>
      <c r="HN69" s="201"/>
    </row>
    <row r="70" spans="1:222" s="333" customFormat="1" ht="8.25" customHeight="1" x14ac:dyDescent="0.2">
      <c r="B70" s="271"/>
      <c r="C70" s="272"/>
      <c r="D70" s="272"/>
      <c r="E70" s="272"/>
      <c r="F70" s="272"/>
      <c r="G70" s="272"/>
      <c r="H70" s="272"/>
      <c r="I70" s="272"/>
      <c r="J70" s="273"/>
      <c r="K70" s="16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201"/>
      <c r="AV70" s="201"/>
      <c r="AW70" s="201"/>
      <c r="AX70" s="201"/>
      <c r="AY70" s="201"/>
      <c r="AZ70" s="201"/>
      <c r="BA70" s="201"/>
      <c r="BB70" s="201"/>
      <c r="BC70" s="201"/>
      <c r="BD70" s="201"/>
      <c r="BE70" s="201"/>
      <c r="BF70" s="201"/>
      <c r="BG70" s="201"/>
      <c r="BH70" s="201"/>
      <c r="BI70" s="201"/>
      <c r="BJ70" s="201"/>
      <c r="BK70" s="201"/>
      <c r="BL70" s="201"/>
      <c r="BM70" s="201"/>
      <c r="BN70" s="201"/>
      <c r="BO70" s="201"/>
      <c r="BP70" s="201"/>
      <c r="BQ70" s="201"/>
      <c r="BR70" s="201"/>
      <c r="BS70" s="201"/>
      <c r="BT70" s="201"/>
      <c r="BU70" s="201"/>
      <c r="BV70" s="201"/>
      <c r="BW70" s="201"/>
      <c r="BX70" s="201"/>
      <c r="BY70" s="201"/>
      <c r="BZ70" s="201"/>
      <c r="CA70" s="201"/>
      <c r="CB70" s="201"/>
      <c r="CC70" s="201"/>
      <c r="CD70" s="201"/>
      <c r="CE70" s="201"/>
      <c r="CF70" s="201"/>
      <c r="CG70" s="201"/>
      <c r="CH70" s="201"/>
      <c r="CI70" s="201"/>
      <c r="CJ70" s="201"/>
      <c r="CK70" s="201"/>
      <c r="CL70" s="201"/>
      <c r="CM70" s="201"/>
      <c r="CN70" s="201"/>
      <c r="CO70" s="201"/>
      <c r="CP70" s="201"/>
      <c r="CQ70" s="201"/>
      <c r="CR70" s="201"/>
      <c r="CS70" s="201"/>
      <c r="CT70" s="201"/>
      <c r="CU70" s="201"/>
      <c r="CV70" s="201"/>
      <c r="CW70" s="201"/>
      <c r="CX70" s="201"/>
      <c r="CY70" s="201"/>
      <c r="CZ70" s="201"/>
      <c r="DA70" s="201"/>
      <c r="DB70" s="201"/>
      <c r="DC70" s="201"/>
      <c r="DD70" s="201"/>
      <c r="DE70" s="201"/>
      <c r="DF70" s="201"/>
      <c r="DG70" s="201"/>
      <c r="DH70" s="201"/>
      <c r="DI70" s="201"/>
      <c r="DJ70" s="201"/>
      <c r="DK70" s="201"/>
      <c r="DL70" s="201"/>
      <c r="DM70" s="201"/>
      <c r="DN70" s="201"/>
      <c r="DO70" s="201"/>
      <c r="DP70" s="201"/>
      <c r="DQ70" s="201"/>
      <c r="DR70" s="201"/>
      <c r="DS70" s="201"/>
      <c r="DT70" s="201"/>
      <c r="DU70" s="201"/>
      <c r="DV70" s="201"/>
      <c r="DW70" s="201"/>
      <c r="DX70" s="201"/>
      <c r="DY70" s="201"/>
      <c r="DZ70" s="201"/>
      <c r="EA70" s="201"/>
      <c r="EB70" s="201"/>
      <c r="EC70" s="201"/>
      <c r="ED70" s="201"/>
      <c r="EE70" s="201"/>
      <c r="EF70" s="201"/>
      <c r="EG70" s="201"/>
      <c r="EH70" s="201"/>
      <c r="EI70" s="201"/>
      <c r="EJ70" s="201"/>
      <c r="EK70" s="201"/>
      <c r="EL70" s="201"/>
      <c r="EM70" s="201"/>
      <c r="EN70" s="201"/>
      <c r="EO70" s="201"/>
      <c r="EP70" s="201"/>
      <c r="EQ70" s="201"/>
      <c r="ER70" s="201"/>
      <c r="ES70" s="201"/>
      <c r="ET70" s="201"/>
      <c r="EU70" s="201"/>
      <c r="EV70" s="201"/>
      <c r="EW70" s="201"/>
      <c r="EX70" s="201"/>
      <c r="EY70" s="201"/>
      <c r="EZ70" s="201"/>
      <c r="FA70" s="201"/>
      <c r="FB70" s="201"/>
      <c r="FC70" s="201"/>
      <c r="FD70" s="201"/>
      <c r="FE70" s="201"/>
      <c r="FF70" s="201"/>
      <c r="FG70" s="201"/>
      <c r="FH70" s="201"/>
      <c r="FI70" s="201"/>
      <c r="FJ70" s="201"/>
      <c r="FK70" s="201"/>
      <c r="FL70" s="201"/>
      <c r="FM70" s="201"/>
      <c r="FN70" s="201"/>
      <c r="FO70" s="201"/>
      <c r="FP70" s="201"/>
      <c r="FQ70" s="201"/>
      <c r="FR70" s="201"/>
      <c r="FS70" s="201"/>
      <c r="FT70" s="201"/>
      <c r="FU70" s="201"/>
      <c r="FV70" s="201"/>
      <c r="FW70" s="201"/>
      <c r="FX70" s="201"/>
      <c r="FY70" s="201"/>
      <c r="FZ70" s="201"/>
      <c r="GA70" s="201"/>
      <c r="GB70" s="201"/>
      <c r="GC70" s="201"/>
      <c r="GD70" s="201"/>
      <c r="GE70" s="201"/>
      <c r="GF70" s="201"/>
      <c r="GG70" s="201"/>
      <c r="GH70" s="201"/>
      <c r="GI70" s="201"/>
      <c r="GJ70" s="201"/>
      <c r="GK70" s="201"/>
      <c r="GL70" s="201"/>
      <c r="GM70" s="201"/>
      <c r="GN70" s="201"/>
      <c r="GO70" s="201"/>
      <c r="GP70" s="201"/>
      <c r="GQ70" s="201"/>
      <c r="GR70" s="201"/>
      <c r="GS70" s="201"/>
      <c r="GT70" s="201"/>
      <c r="GU70" s="201"/>
      <c r="GV70" s="201"/>
      <c r="GW70" s="201"/>
      <c r="GX70" s="201"/>
      <c r="GY70" s="201"/>
      <c r="GZ70" s="201"/>
      <c r="HA70" s="201"/>
      <c r="HB70" s="201"/>
      <c r="HC70" s="201"/>
      <c r="HD70" s="201"/>
      <c r="HE70" s="201"/>
      <c r="HF70" s="201"/>
      <c r="HG70" s="201"/>
      <c r="HH70" s="201"/>
      <c r="HI70" s="201"/>
      <c r="HJ70" s="201"/>
      <c r="HK70" s="201"/>
      <c r="HL70" s="201"/>
      <c r="HM70" s="201"/>
      <c r="HN70" s="201"/>
    </row>
    <row r="71" spans="1:222" s="333" customFormat="1" ht="36.75" customHeight="1" x14ac:dyDescent="0.25">
      <c r="A71" s="556" t="s">
        <v>237</v>
      </c>
      <c r="B71" s="570"/>
      <c r="C71" s="570"/>
      <c r="D71" s="570"/>
      <c r="E71" s="570"/>
      <c r="F71" s="570"/>
      <c r="G71" s="570"/>
      <c r="H71" s="570"/>
      <c r="I71" s="570"/>
      <c r="J71" s="573"/>
      <c r="K71" s="161"/>
      <c r="L71" s="201"/>
      <c r="M71" s="201"/>
      <c r="N71" s="201"/>
      <c r="O71" s="201"/>
      <c r="P71" s="201"/>
      <c r="Q71" s="201"/>
      <c r="R71" s="201"/>
      <c r="S71" s="201"/>
      <c r="T71" s="201"/>
      <c r="U71" s="201"/>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1"/>
      <c r="BF71" s="201"/>
      <c r="BG71" s="201"/>
      <c r="BH71" s="201"/>
      <c r="BI71" s="201"/>
      <c r="BJ71" s="201"/>
      <c r="BK71" s="201"/>
      <c r="BL71" s="201"/>
      <c r="BM71" s="201"/>
      <c r="BN71" s="201"/>
      <c r="BO71" s="201"/>
      <c r="BP71" s="201"/>
      <c r="BQ71" s="201"/>
      <c r="BR71" s="201"/>
      <c r="BS71" s="201"/>
      <c r="BT71" s="201"/>
      <c r="BU71" s="201"/>
      <c r="BV71" s="201"/>
      <c r="BW71" s="201"/>
      <c r="BX71" s="201"/>
      <c r="BY71" s="201"/>
      <c r="BZ71" s="201"/>
      <c r="CA71" s="201"/>
      <c r="CB71" s="201"/>
      <c r="CC71" s="201"/>
      <c r="CD71" s="201"/>
      <c r="CE71" s="201"/>
      <c r="CF71" s="201"/>
      <c r="CG71" s="201"/>
      <c r="CH71" s="201"/>
      <c r="CI71" s="201"/>
      <c r="CJ71" s="201"/>
      <c r="CK71" s="201"/>
      <c r="CL71" s="201"/>
      <c r="CM71" s="201"/>
      <c r="CN71" s="201"/>
      <c r="CO71" s="201"/>
      <c r="CP71" s="201"/>
      <c r="CQ71" s="201"/>
      <c r="CR71" s="201"/>
      <c r="CS71" s="201"/>
      <c r="CT71" s="201"/>
      <c r="CU71" s="201"/>
      <c r="CV71" s="201"/>
      <c r="CW71" s="201"/>
      <c r="CX71" s="201"/>
      <c r="CY71" s="201"/>
      <c r="CZ71" s="201"/>
      <c r="DA71" s="201"/>
      <c r="DB71" s="201"/>
      <c r="DC71" s="201"/>
      <c r="DD71" s="201"/>
      <c r="DE71" s="201"/>
      <c r="DF71" s="201"/>
      <c r="DG71" s="201"/>
      <c r="DH71" s="201"/>
      <c r="DI71" s="201"/>
      <c r="DJ71" s="201"/>
      <c r="DK71" s="201"/>
      <c r="DL71" s="201"/>
      <c r="DM71" s="201"/>
      <c r="DN71" s="201"/>
      <c r="DO71" s="201"/>
      <c r="DP71" s="201"/>
      <c r="DQ71" s="201"/>
      <c r="DR71" s="201"/>
      <c r="DS71" s="201"/>
      <c r="DT71" s="201"/>
      <c r="DU71" s="201"/>
      <c r="DV71" s="201"/>
      <c r="DW71" s="201"/>
      <c r="DX71" s="201"/>
      <c r="DY71" s="201"/>
      <c r="DZ71" s="201"/>
      <c r="EA71" s="201"/>
      <c r="EB71" s="201"/>
      <c r="EC71" s="201"/>
      <c r="ED71" s="201"/>
      <c r="EE71" s="201"/>
      <c r="EF71" s="201"/>
      <c r="EG71" s="201"/>
      <c r="EH71" s="201"/>
      <c r="EI71" s="201"/>
      <c r="EJ71" s="201"/>
      <c r="EK71" s="201"/>
      <c r="EL71" s="201"/>
      <c r="EM71" s="201"/>
      <c r="EN71" s="201"/>
      <c r="EO71" s="201"/>
      <c r="EP71" s="201"/>
      <c r="EQ71" s="201"/>
      <c r="ER71" s="201"/>
      <c r="ES71" s="201"/>
      <c r="ET71" s="201"/>
      <c r="EU71" s="201"/>
      <c r="EV71" s="201"/>
      <c r="EW71" s="201"/>
      <c r="EX71" s="201"/>
      <c r="EY71" s="201"/>
      <c r="EZ71" s="201"/>
      <c r="FA71" s="201"/>
      <c r="FB71" s="201"/>
      <c r="FC71" s="201"/>
      <c r="FD71" s="201"/>
      <c r="FE71" s="201"/>
      <c r="FF71" s="201"/>
      <c r="FG71" s="201"/>
      <c r="FH71" s="201"/>
      <c r="FI71" s="201"/>
      <c r="FJ71" s="201"/>
      <c r="FK71" s="201"/>
      <c r="FL71" s="201"/>
      <c r="FM71" s="201"/>
      <c r="FN71" s="201"/>
      <c r="FO71" s="201"/>
      <c r="FP71" s="201"/>
      <c r="FQ71" s="201"/>
      <c r="FR71" s="201"/>
      <c r="FS71" s="201"/>
      <c r="FT71" s="201"/>
      <c r="FU71" s="201"/>
      <c r="FV71" s="201"/>
      <c r="FW71" s="201"/>
      <c r="FX71" s="201"/>
      <c r="FY71" s="201"/>
      <c r="FZ71" s="201"/>
      <c r="GA71" s="201"/>
      <c r="GB71" s="201"/>
      <c r="GC71" s="201"/>
      <c r="GD71" s="201"/>
      <c r="GE71" s="201"/>
      <c r="GF71" s="201"/>
      <c r="GG71" s="201"/>
      <c r="GH71" s="201"/>
      <c r="GI71" s="201"/>
      <c r="GJ71" s="201"/>
      <c r="GK71" s="201"/>
      <c r="GL71" s="201"/>
      <c r="GM71" s="201"/>
      <c r="GN71" s="201"/>
      <c r="GO71" s="201"/>
      <c r="GP71" s="201"/>
      <c r="GQ71" s="201"/>
      <c r="GR71" s="201"/>
      <c r="GS71" s="201"/>
      <c r="GT71" s="201"/>
      <c r="GU71" s="201"/>
      <c r="GV71" s="201"/>
      <c r="GW71" s="201"/>
      <c r="GX71" s="201"/>
      <c r="GY71" s="201"/>
      <c r="GZ71" s="201"/>
      <c r="HA71" s="201"/>
      <c r="HB71" s="201"/>
      <c r="HC71" s="201"/>
      <c r="HD71" s="201"/>
      <c r="HE71" s="201"/>
      <c r="HF71" s="201"/>
      <c r="HG71" s="201"/>
      <c r="HH71" s="201"/>
      <c r="HI71" s="201"/>
      <c r="HJ71" s="201"/>
      <c r="HK71" s="201"/>
      <c r="HL71" s="201"/>
      <c r="HM71" s="201"/>
      <c r="HN71" s="201"/>
    </row>
  </sheetData>
  <mergeCells count="4">
    <mergeCell ref="A1:J1"/>
    <mergeCell ref="B66:J66"/>
    <mergeCell ref="A69:J69"/>
    <mergeCell ref="A71:J7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pane ySplit="3" topLeftCell="A29" activePane="bottomLeft" state="frozen"/>
      <selection pane="bottomLeft" activeCell="C52" sqref="C52"/>
    </sheetView>
  </sheetViews>
  <sheetFormatPr defaultRowHeight="14.25" x14ac:dyDescent="0.25"/>
  <cols>
    <col min="1" max="1" width="8.85546875" style="198" customWidth="1"/>
    <col min="2" max="2" width="13.5703125" style="198" customWidth="1"/>
    <col min="3" max="3" width="9.7109375" style="198" customWidth="1"/>
    <col min="4" max="4" width="9.140625" style="198"/>
    <col min="5" max="5" width="12.28515625" style="198" customWidth="1"/>
    <col min="6" max="6" width="13.5703125" style="198" customWidth="1"/>
    <col min="7" max="7" width="12.7109375" style="198" customWidth="1"/>
    <col min="8" max="8" width="9.140625" style="198"/>
    <col min="9" max="9" width="2.5703125" style="198" customWidth="1"/>
    <col min="10" max="10" width="11.140625" style="198" bestFit="1" customWidth="1"/>
    <col min="11" max="11" width="9.140625" style="198"/>
    <col min="12" max="12" width="11.5703125" style="198" bestFit="1" customWidth="1"/>
    <col min="13" max="256" width="9.140625" style="198"/>
    <col min="257" max="257" width="8.85546875" style="198" customWidth="1"/>
    <col min="258" max="258" width="13.5703125" style="198" customWidth="1"/>
    <col min="259" max="259" width="9.7109375" style="198" customWidth="1"/>
    <col min="260" max="260" width="9.140625" style="198"/>
    <col min="261" max="261" width="12.28515625" style="198" customWidth="1"/>
    <col min="262" max="262" width="13.5703125" style="198" customWidth="1"/>
    <col min="263" max="263" width="12.7109375" style="198" customWidth="1"/>
    <col min="264" max="264" width="9.140625" style="198"/>
    <col min="265" max="265" width="2.5703125" style="198" customWidth="1"/>
    <col min="266" max="266" width="11.140625" style="198" bestFit="1" customWidth="1"/>
    <col min="267" max="267" width="9.140625" style="198"/>
    <col min="268" max="268" width="11.5703125" style="198" bestFit="1" customWidth="1"/>
    <col min="269" max="512" width="9.140625" style="198"/>
    <col min="513" max="513" width="8.85546875" style="198" customWidth="1"/>
    <col min="514" max="514" width="13.5703125" style="198" customWidth="1"/>
    <col min="515" max="515" width="9.7109375" style="198" customWidth="1"/>
    <col min="516" max="516" width="9.140625" style="198"/>
    <col min="517" max="517" width="12.28515625" style="198" customWidth="1"/>
    <col min="518" max="518" width="13.5703125" style="198" customWidth="1"/>
    <col min="519" max="519" width="12.7109375" style="198" customWidth="1"/>
    <col min="520" max="520" width="9.140625" style="198"/>
    <col min="521" max="521" width="2.5703125" style="198" customWidth="1"/>
    <col min="522" max="522" width="11.140625" style="198" bestFit="1" customWidth="1"/>
    <col min="523" max="523" width="9.140625" style="198"/>
    <col min="524" max="524" width="11.5703125" style="198" bestFit="1" customWidth="1"/>
    <col min="525" max="768" width="9.140625" style="198"/>
    <col min="769" max="769" width="8.85546875" style="198" customWidth="1"/>
    <col min="770" max="770" width="13.5703125" style="198" customWidth="1"/>
    <col min="771" max="771" width="9.7109375" style="198" customWidth="1"/>
    <col min="772" max="772" width="9.140625" style="198"/>
    <col min="773" max="773" width="12.28515625" style="198" customWidth="1"/>
    <col min="774" max="774" width="13.5703125" style="198" customWidth="1"/>
    <col min="775" max="775" width="12.7109375" style="198" customWidth="1"/>
    <col min="776" max="776" width="9.140625" style="198"/>
    <col min="777" max="777" width="2.5703125" style="198" customWidth="1"/>
    <col min="778" max="778" width="11.140625" style="198" bestFit="1" customWidth="1"/>
    <col min="779" max="779" width="9.140625" style="198"/>
    <col min="780" max="780" width="11.5703125" style="198" bestFit="1" customWidth="1"/>
    <col min="781" max="1024" width="9.140625" style="198"/>
    <col min="1025" max="1025" width="8.85546875" style="198" customWidth="1"/>
    <col min="1026" max="1026" width="13.5703125" style="198" customWidth="1"/>
    <col min="1027" max="1027" width="9.7109375" style="198" customWidth="1"/>
    <col min="1028" max="1028" width="9.140625" style="198"/>
    <col min="1029" max="1029" width="12.28515625" style="198" customWidth="1"/>
    <col min="1030" max="1030" width="13.5703125" style="198" customWidth="1"/>
    <col min="1031" max="1031" width="12.7109375" style="198" customWidth="1"/>
    <col min="1032" max="1032" width="9.140625" style="198"/>
    <col min="1033" max="1033" width="2.5703125" style="198" customWidth="1"/>
    <col min="1034" max="1034" width="11.140625" style="198" bestFit="1" customWidth="1"/>
    <col min="1035" max="1035" width="9.140625" style="198"/>
    <col min="1036" max="1036" width="11.5703125" style="198" bestFit="1" customWidth="1"/>
    <col min="1037" max="1280" width="9.140625" style="198"/>
    <col min="1281" max="1281" width="8.85546875" style="198" customWidth="1"/>
    <col min="1282" max="1282" width="13.5703125" style="198" customWidth="1"/>
    <col min="1283" max="1283" width="9.7109375" style="198" customWidth="1"/>
    <col min="1284" max="1284" width="9.140625" style="198"/>
    <col min="1285" max="1285" width="12.28515625" style="198" customWidth="1"/>
    <col min="1286" max="1286" width="13.5703125" style="198" customWidth="1"/>
    <col min="1287" max="1287" width="12.7109375" style="198" customWidth="1"/>
    <col min="1288" max="1288" width="9.140625" style="198"/>
    <col min="1289" max="1289" width="2.5703125" style="198" customWidth="1"/>
    <col min="1290" max="1290" width="11.140625" style="198" bestFit="1" customWidth="1"/>
    <col min="1291" max="1291" width="9.140625" style="198"/>
    <col min="1292" max="1292" width="11.5703125" style="198" bestFit="1" customWidth="1"/>
    <col min="1293" max="1536" width="9.140625" style="198"/>
    <col min="1537" max="1537" width="8.85546875" style="198" customWidth="1"/>
    <col min="1538" max="1538" width="13.5703125" style="198" customWidth="1"/>
    <col min="1539" max="1539" width="9.7109375" style="198" customWidth="1"/>
    <col min="1540" max="1540" width="9.140625" style="198"/>
    <col min="1541" max="1541" width="12.28515625" style="198" customWidth="1"/>
    <col min="1542" max="1542" width="13.5703125" style="198" customWidth="1"/>
    <col min="1543" max="1543" width="12.7109375" style="198" customWidth="1"/>
    <col min="1544" max="1544" width="9.140625" style="198"/>
    <col min="1545" max="1545" width="2.5703125" style="198" customWidth="1"/>
    <col min="1546" max="1546" width="11.140625" style="198" bestFit="1" customWidth="1"/>
    <col min="1547" max="1547" width="9.140625" style="198"/>
    <col min="1548" max="1548" width="11.5703125" style="198" bestFit="1" customWidth="1"/>
    <col min="1549" max="1792" width="9.140625" style="198"/>
    <col min="1793" max="1793" width="8.85546875" style="198" customWidth="1"/>
    <col min="1794" max="1794" width="13.5703125" style="198" customWidth="1"/>
    <col min="1795" max="1795" width="9.7109375" style="198" customWidth="1"/>
    <col min="1796" max="1796" width="9.140625" style="198"/>
    <col min="1797" max="1797" width="12.28515625" style="198" customWidth="1"/>
    <col min="1798" max="1798" width="13.5703125" style="198" customWidth="1"/>
    <col min="1799" max="1799" width="12.7109375" style="198" customWidth="1"/>
    <col min="1800" max="1800" width="9.140625" style="198"/>
    <col min="1801" max="1801" width="2.5703125" style="198" customWidth="1"/>
    <col min="1802" max="1802" width="11.140625" style="198" bestFit="1" customWidth="1"/>
    <col min="1803" max="1803" width="9.140625" style="198"/>
    <col min="1804" max="1804" width="11.5703125" style="198" bestFit="1" customWidth="1"/>
    <col min="1805" max="2048" width="9.140625" style="198"/>
    <col min="2049" max="2049" width="8.85546875" style="198" customWidth="1"/>
    <col min="2050" max="2050" width="13.5703125" style="198" customWidth="1"/>
    <col min="2051" max="2051" width="9.7109375" style="198" customWidth="1"/>
    <col min="2052" max="2052" width="9.140625" style="198"/>
    <col min="2053" max="2053" width="12.28515625" style="198" customWidth="1"/>
    <col min="2054" max="2054" width="13.5703125" style="198" customWidth="1"/>
    <col min="2055" max="2055" width="12.7109375" style="198" customWidth="1"/>
    <col min="2056" max="2056" width="9.140625" style="198"/>
    <col min="2057" max="2057" width="2.5703125" style="198" customWidth="1"/>
    <col min="2058" max="2058" width="11.140625" style="198" bestFit="1" customWidth="1"/>
    <col min="2059" max="2059" width="9.140625" style="198"/>
    <col min="2060" max="2060" width="11.5703125" style="198" bestFit="1" customWidth="1"/>
    <col min="2061" max="2304" width="9.140625" style="198"/>
    <col min="2305" max="2305" width="8.85546875" style="198" customWidth="1"/>
    <col min="2306" max="2306" width="13.5703125" style="198" customWidth="1"/>
    <col min="2307" max="2307" width="9.7109375" style="198" customWidth="1"/>
    <col min="2308" max="2308" width="9.140625" style="198"/>
    <col min="2309" max="2309" width="12.28515625" style="198" customWidth="1"/>
    <col min="2310" max="2310" width="13.5703125" style="198" customWidth="1"/>
    <col min="2311" max="2311" width="12.7109375" style="198" customWidth="1"/>
    <col min="2312" max="2312" width="9.140625" style="198"/>
    <col min="2313" max="2313" width="2.5703125" style="198" customWidth="1"/>
    <col min="2314" max="2314" width="11.140625" style="198" bestFit="1" customWidth="1"/>
    <col min="2315" max="2315" width="9.140625" style="198"/>
    <col min="2316" max="2316" width="11.5703125" style="198" bestFit="1" customWidth="1"/>
    <col min="2317" max="2560" width="9.140625" style="198"/>
    <col min="2561" max="2561" width="8.85546875" style="198" customWidth="1"/>
    <col min="2562" max="2562" width="13.5703125" style="198" customWidth="1"/>
    <col min="2563" max="2563" width="9.7109375" style="198" customWidth="1"/>
    <col min="2564" max="2564" width="9.140625" style="198"/>
    <col min="2565" max="2565" width="12.28515625" style="198" customWidth="1"/>
    <col min="2566" max="2566" width="13.5703125" style="198" customWidth="1"/>
    <col min="2567" max="2567" width="12.7109375" style="198" customWidth="1"/>
    <col min="2568" max="2568" width="9.140625" style="198"/>
    <col min="2569" max="2569" width="2.5703125" style="198" customWidth="1"/>
    <col min="2570" max="2570" width="11.140625" style="198" bestFit="1" customWidth="1"/>
    <col min="2571" max="2571" width="9.140625" style="198"/>
    <col min="2572" max="2572" width="11.5703125" style="198" bestFit="1" customWidth="1"/>
    <col min="2573" max="2816" width="9.140625" style="198"/>
    <col min="2817" max="2817" width="8.85546875" style="198" customWidth="1"/>
    <col min="2818" max="2818" width="13.5703125" style="198" customWidth="1"/>
    <col min="2819" max="2819" width="9.7109375" style="198" customWidth="1"/>
    <col min="2820" max="2820" width="9.140625" style="198"/>
    <col min="2821" max="2821" width="12.28515625" style="198" customWidth="1"/>
    <col min="2822" max="2822" width="13.5703125" style="198" customWidth="1"/>
    <col min="2823" max="2823" width="12.7109375" style="198" customWidth="1"/>
    <col min="2824" max="2824" width="9.140625" style="198"/>
    <col min="2825" max="2825" width="2.5703125" style="198" customWidth="1"/>
    <col min="2826" max="2826" width="11.140625" style="198" bestFit="1" customWidth="1"/>
    <col min="2827" max="2827" width="9.140625" style="198"/>
    <col min="2828" max="2828" width="11.5703125" style="198" bestFit="1" customWidth="1"/>
    <col min="2829" max="3072" width="9.140625" style="198"/>
    <col min="3073" max="3073" width="8.85546875" style="198" customWidth="1"/>
    <col min="3074" max="3074" width="13.5703125" style="198" customWidth="1"/>
    <col min="3075" max="3075" width="9.7109375" style="198" customWidth="1"/>
    <col min="3076" max="3076" width="9.140625" style="198"/>
    <col min="3077" max="3077" width="12.28515625" style="198" customWidth="1"/>
    <col min="3078" max="3078" width="13.5703125" style="198" customWidth="1"/>
    <col min="3079" max="3079" width="12.7109375" style="198" customWidth="1"/>
    <col min="3080" max="3080" width="9.140625" style="198"/>
    <col min="3081" max="3081" width="2.5703125" style="198" customWidth="1"/>
    <col min="3082" max="3082" width="11.140625" style="198" bestFit="1" customWidth="1"/>
    <col min="3083" max="3083" width="9.140625" style="198"/>
    <col min="3084" max="3084" width="11.5703125" style="198" bestFit="1" customWidth="1"/>
    <col min="3085" max="3328" width="9.140625" style="198"/>
    <col min="3329" max="3329" width="8.85546875" style="198" customWidth="1"/>
    <col min="3330" max="3330" width="13.5703125" style="198" customWidth="1"/>
    <col min="3331" max="3331" width="9.7109375" style="198" customWidth="1"/>
    <col min="3332" max="3332" width="9.140625" style="198"/>
    <col min="3333" max="3333" width="12.28515625" style="198" customWidth="1"/>
    <col min="3334" max="3334" width="13.5703125" style="198" customWidth="1"/>
    <col min="3335" max="3335" width="12.7109375" style="198" customWidth="1"/>
    <col min="3336" max="3336" width="9.140625" style="198"/>
    <col min="3337" max="3337" width="2.5703125" style="198" customWidth="1"/>
    <col min="3338" max="3338" width="11.140625" style="198" bestFit="1" customWidth="1"/>
    <col min="3339" max="3339" width="9.140625" style="198"/>
    <col min="3340" max="3340" width="11.5703125" style="198" bestFit="1" customWidth="1"/>
    <col min="3341" max="3584" width="9.140625" style="198"/>
    <col min="3585" max="3585" width="8.85546875" style="198" customWidth="1"/>
    <col min="3586" max="3586" width="13.5703125" style="198" customWidth="1"/>
    <col min="3587" max="3587" width="9.7109375" style="198" customWidth="1"/>
    <col min="3588" max="3588" width="9.140625" style="198"/>
    <col min="3589" max="3589" width="12.28515625" style="198" customWidth="1"/>
    <col min="3590" max="3590" width="13.5703125" style="198" customWidth="1"/>
    <col min="3591" max="3591" width="12.7109375" style="198" customWidth="1"/>
    <col min="3592" max="3592" width="9.140625" style="198"/>
    <col min="3593" max="3593" width="2.5703125" style="198" customWidth="1"/>
    <col min="3594" max="3594" width="11.140625" style="198" bestFit="1" customWidth="1"/>
    <col min="3595" max="3595" width="9.140625" style="198"/>
    <col min="3596" max="3596" width="11.5703125" style="198" bestFit="1" customWidth="1"/>
    <col min="3597" max="3840" width="9.140625" style="198"/>
    <col min="3841" max="3841" width="8.85546875" style="198" customWidth="1"/>
    <col min="3842" max="3842" width="13.5703125" style="198" customWidth="1"/>
    <col min="3843" max="3843" width="9.7109375" style="198" customWidth="1"/>
    <col min="3844" max="3844" width="9.140625" style="198"/>
    <col min="3845" max="3845" width="12.28515625" style="198" customWidth="1"/>
    <col min="3846" max="3846" width="13.5703125" style="198" customWidth="1"/>
    <col min="3847" max="3847" width="12.7109375" style="198" customWidth="1"/>
    <col min="3848" max="3848" width="9.140625" style="198"/>
    <col min="3849" max="3849" width="2.5703125" style="198" customWidth="1"/>
    <col min="3850" max="3850" width="11.140625" style="198" bestFit="1" customWidth="1"/>
    <col min="3851" max="3851" width="9.140625" style="198"/>
    <col min="3852" max="3852" width="11.5703125" style="198" bestFit="1" customWidth="1"/>
    <col min="3853" max="4096" width="9.140625" style="198"/>
    <col min="4097" max="4097" width="8.85546875" style="198" customWidth="1"/>
    <col min="4098" max="4098" width="13.5703125" style="198" customWidth="1"/>
    <col min="4099" max="4099" width="9.7109375" style="198" customWidth="1"/>
    <col min="4100" max="4100" width="9.140625" style="198"/>
    <col min="4101" max="4101" width="12.28515625" style="198" customWidth="1"/>
    <col min="4102" max="4102" width="13.5703125" style="198" customWidth="1"/>
    <col min="4103" max="4103" width="12.7109375" style="198" customWidth="1"/>
    <col min="4104" max="4104" width="9.140625" style="198"/>
    <col min="4105" max="4105" width="2.5703125" style="198" customWidth="1"/>
    <col min="4106" max="4106" width="11.140625" style="198" bestFit="1" customWidth="1"/>
    <col min="4107" max="4107" width="9.140625" style="198"/>
    <col min="4108" max="4108" width="11.5703125" style="198" bestFit="1" customWidth="1"/>
    <col min="4109" max="4352" width="9.140625" style="198"/>
    <col min="4353" max="4353" width="8.85546875" style="198" customWidth="1"/>
    <col min="4354" max="4354" width="13.5703125" style="198" customWidth="1"/>
    <col min="4355" max="4355" width="9.7109375" style="198" customWidth="1"/>
    <col min="4356" max="4356" width="9.140625" style="198"/>
    <col min="4357" max="4357" width="12.28515625" style="198" customWidth="1"/>
    <col min="4358" max="4358" width="13.5703125" style="198" customWidth="1"/>
    <col min="4359" max="4359" width="12.7109375" style="198" customWidth="1"/>
    <col min="4360" max="4360" width="9.140625" style="198"/>
    <col min="4361" max="4361" width="2.5703125" style="198" customWidth="1"/>
    <col min="4362" max="4362" width="11.140625" style="198" bestFit="1" customWidth="1"/>
    <col min="4363" max="4363" width="9.140625" style="198"/>
    <col min="4364" max="4364" width="11.5703125" style="198" bestFit="1" customWidth="1"/>
    <col min="4365" max="4608" width="9.140625" style="198"/>
    <col min="4609" max="4609" width="8.85546875" style="198" customWidth="1"/>
    <col min="4610" max="4610" width="13.5703125" style="198" customWidth="1"/>
    <col min="4611" max="4611" width="9.7109375" style="198" customWidth="1"/>
    <col min="4612" max="4612" width="9.140625" style="198"/>
    <col min="4613" max="4613" width="12.28515625" style="198" customWidth="1"/>
    <col min="4614" max="4614" width="13.5703125" style="198" customWidth="1"/>
    <col min="4615" max="4615" width="12.7109375" style="198" customWidth="1"/>
    <col min="4616" max="4616" width="9.140625" style="198"/>
    <col min="4617" max="4617" width="2.5703125" style="198" customWidth="1"/>
    <col min="4618" max="4618" width="11.140625" style="198" bestFit="1" customWidth="1"/>
    <col min="4619" max="4619" width="9.140625" style="198"/>
    <col min="4620" max="4620" width="11.5703125" style="198" bestFit="1" customWidth="1"/>
    <col min="4621" max="4864" width="9.140625" style="198"/>
    <col min="4865" max="4865" width="8.85546875" style="198" customWidth="1"/>
    <col min="4866" max="4866" width="13.5703125" style="198" customWidth="1"/>
    <col min="4867" max="4867" width="9.7109375" style="198" customWidth="1"/>
    <col min="4868" max="4868" width="9.140625" style="198"/>
    <col min="4869" max="4869" width="12.28515625" style="198" customWidth="1"/>
    <col min="4870" max="4870" width="13.5703125" style="198" customWidth="1"/>
    <col min="4871" max="4871" width="12.7109375" style="198" customWidth="1"/>
    <col min="4872" max="4872" width="9.140625" style="198"/>
    <col min="4873" max="4873" width="2.5703125" style="198" customWidth="1"/>
    <col min="4874" max="4874" width="11.140625" style="198" bestFit="1" customWidth="1"/>
    <col min="4875" max="4875" width="9.140625" style="198"/>
    <col min="4876" max="4876" width="11.5703125" style="198" bestFit="1" customWidth="1"/>
    <col min="4877" max="5120" width="9.140625" style="198"/>
    <col min="5121" max="5121" width="8.85546875" style="198" customWidth="1"/>
    <col min="5122" max="5122" width="13.5703125" style="198" customWidth="1"/>
    <col min="5123" max="5123" width="9.7109375" style="198" customWidth="1"/>
    <col min="5124" max="5124" width="9.140625" style="198"/>
    <col min="5125" max="5125" width="12.28515625" style="198" customWidth="1"/>
    <col min="5126" max="5126" width="13.5703125" style="198" customWidth="1"/>
    <col min="5127" max="5127" width="12.7109375" style="198" customWidth="1"/>
    <col min="5128" max="5128" width="9.140625" style="198"/>
    <col min="5129" max="5129" width="2.5703125" style="198" customWidth="1"/>
    <col min="5130" max="5130" width="11.140625" style="198" bestFit="1" customWidth="1"/>
    <col min="5131" max="5131" width="9.140625" style="198"/>
    <col min="5132" max="5132" width="11.5703125" style="198" bestFit="1" customWidth="1"/>
    <col min="5133" max="5376" width="9.140625" style="198"/>
    <col min="5377" max="5377" width="8.85546875" style="198" customWidth="1"/>
    <col min="5378" max="5378" width="13.5703125" style="198" customWidth="1"/>
    <col min="5379" max="5379" width="9.7109375" style="198" customWidth="1"/>
    <col min="5380" max="5380" width="9.140625" style="198"/>
    <col min="5381" max="5381" width="12.28515625" style="198" customWidth="1"/>
    <col min="5382" max="5382" width="13.5703125" style="198" customWidth="1"/>
    <col min="5383" max="5383" width="12.7109375" style="198" customWidth="1"/>
    <col min="5384" max="5384" width="9.140625" style="198"/>
    <col min="5385" max="5385" width="2.5703125" style="198" customWidth="1"/>
    <col min="5386" max="5386" width="11.140625" style="198" bestFit="1" customWidth="1"/>
    <col min="5387" max="5387" width="9.140625" style="198"/>
    <col min="5388" max="5388" width="11.5703125" style="198" bestFit="1" customWidth="1"/>
    <col min="5389" max="5632" width="9.140625" style="198"/>
    <col min="5633" max="5633" width="8.85546875" style="198" customWidth="1"/>
    <col min="5634" max="5634" width="13.5703125" style="198" customWidth="1"/>
    <col min="5635" max="5635" width="9.7109375" style="198" customWidth="1"/>
    <col min="5636" max="5636" width="9.140625" style="198"/>
    <col min="5637" max="5637" width="12.28515625" style="198" customWidth="1"/>
    <col min="5638" max="5638" width="13.5703125" style="198" customWidth="1"/>
    <col min="5639" max="5639" width="12.7109375" style="198" customWidth="1"/>
    <col min="5640" max="5640" width="9.140625" style="198"/>
    <col min="5641" max="5641" width="2.5703125" style="198" customWidth="1"/>
    <col min="5642" max="5642" width="11.140625" style="198" bestFit="1" customWidth="1"/>
    <col min="5643" max="5643" width="9.140625" style="198"/>
    <col min="5644" max="5644" width="11.5703125" style="198" bestFit="1" customWidth="1"/>
    <col min="5645" max="5888" width="9.140625" style="198"/>
    <col min="5889" max="5889" width="8.85546875" style="198" customWidth="1"/>
    <col min="5890" max="5890" width="13.5703125" style="198" customWidth="1"/>
    <col min="5891" max="5891" width="9.7109375" style="198" customWidth="1"/>
    <col min="5892" max="5892" width="9.140625" style="198"/>
    <col min="5893" max="5893" width="12.28515625" style="198" customWidth="1"/>
    <col min="5894" max="5894" width="13.5703125" style="198" customWidth="1"/>
    <col min="5895" max="5895" width="12.7109375" style="198" customWidth="1"/>
    <col min="5896" max="5896" width="9.140625" style="198"/>
    <col min="5897" max="5897" width="2.5703125" style="198" customWidth="1"/>
    <col min="5898" max="5898" width="11.140625" style="198" bestFit="1" customWidth="1"/>
    <col min="5899" max="5899" width="9.140625" style="198"/>
    <col min="5900" max="5900" width="11.5703125" style="198" bestFit="1" customWidth="1"/>
    <col min="5901" max="6144" width="9.140625" style="198"/>
    <col min="6145" max="6145" width="8.85546875" style="198" customWidth="1"/>
    <col min="6146" max="6146" width="13.5703125" style="198" customWidth="1"/>
    <col min="6147" max="6147" width="9.7109375" style="198" customWidth="1"/>
    <col min="6148" max="6148" width="9.140625" style="198"/>
    <col min="6149" max="6149" width="12.28515625" style="198" customWidth="1"/>
    <col min="6150" max="6150" width="13.5703125" style="198" customWidth="1"/>
    <col min="6151" max="6151" width="12.7109375" style="198" customWidth="1"/>
    <col min="6152" max="6152" width="9.140625" style="198"/>
    <col min="6153" max="6153" width="2.5703125" style="198" customWidth="1"/>
    <col min="6154" max="6154" width="11.140625" style="198" bestFit="1" customWidth="1"/>
    <col min="6155" max="6155" width="9.140625" style="198"/>
    <col min="6156" max="6156" width="11.5703125" style="198" bestFit="1" customWidth="1"/>
    <col min="6157" max="6400" width="9.140625" style="198"/>
    <col min="6401" max="6401" width="8.85546875" style="198" customWidth="1"/>
    <col min="6402" max="6402" width="13.5703125" style="198" customWidth="1"/>
    <col min="6403" max="6403" width="9.7109375" style="198" customWidth="1"/>
    <col min="6404" max="6404" width="9.140625" style="198"/>
    <col min="6405" max="6405" width="12.28515625" style="198" customWidth="1"/>
    <col min="6406" max="6406" width="13.5703125" style="198" customWidth="1"/>
    <col min="6407" max="6407" width="12.7109375" style="198" customWidth="1"/>
    <col min="6408" max="6408" width="9.140625" style="198"/>
    <col min="6409" max="6409" width="2.5703125" style="198" customWidth="1"/>
    <col min="6410" max="6410" width="11.140625" style="198" bestFit="1" customWidth="1"/>
    <col min="6411" max="6411" width="9.140625" style="198"/>
    <col min="6412" max="6412" width="11.5703125" style="198" bestFit="1" customWidth="1"/>
    <col min="6413" max="6656" width="9.140625" style="198"/>
    <col min="6657" max="6657" width="8.85546875" style="198" customWidth="1"/>
    <col min="6658" max="6658" width="13.5703125" style="198" customWidth="1"/>
    <col min="6659" max="6659" width="9.7109375" style="198" customWidth="1"/>
    <col min="6660" max="6660" width="9.140625" style="198"/>
    <col min="6661" max="6661" width="12.28515625" style="198" customWidth="1"/>
    <col min="6662" max="6662" width="13.5703125" style="198" customWidth="1"/>
    <col min="6663" max="6663" width="12.7109375" style="198" customWidth="1"/>
    <col min="6664" max="6664" width="9.140625" style="198"/>
    <col min="6665" max="6665" width="2.5703125" style="198" customWidth="1"/>
    <col min="6666" max="6666" width="11.140625" style="198" bestFit="1" customWidth="1"/>
    <col min="6667" max="6667" width="9.140625" style="198"/>
    <col min="6668" max="6668" width="11.5703125" style="198" bestFit="1" customWidth="1"/>
    <col min="6669" max="6912" width="9.140625" style="198"/>
    <col min="6913" max="6913" width="8.85546875" style="198" customWidth="1"/>
    <col min="6914" max="6914" width="13.5703125" style="198" customWidth="1"/>
    <col min="6915" max="6915" width="9.7109375" style="198" customWidth="1"/>
    <col min="6916" max="6916" width="9.140625" style="198"/>
    <col min="6917" max="6917" width="12.28515625" style="198" customWidth="1"/>
    <col min="6918" max="6918" width="13.5703125" style="198" customWidth="1"/>
    <col min="6919" max="6919" width="12.7109375" style="198" customWidth="1"/>
    <col min="6920" max="6920" width="9.140625" style="198"/>
    <col min="6921" max="6921" width="2.5703125" style="198" customWidth="1"/>
    <col min="6922" max="6922" width="11.140625" style="198" bestFit="1" customWidth="1"/>
    <col min="6923" max="6923" width="9.140625" style="198"/>
    <col min="6924" max="6924" width="11.5703125" style="198" bestFit="1" customWidth="1"/>
    <col min="6925" max="7168" width="9.140625" style="198"/>
    <col min="7169" max="7169" width="8.85546875" style="198" customWidth="1"/>
    <col min="7170" max="7170" width="13.5703125" style="198" customWidth="1"/>
    <col min="7171" max="7171" width="9.7109375" style="198" customWidth="1"/>
    <col min="7172" max="7172" width="9.140625" style="198"/>
    <col min="7173" max="7173" width="12.28515625" style="198" customWidth="1"/>
    <col min="7174" max="7174" width="13.5703125" style="198" customWidth="1"/>
    <col min="7175" max="7175" width="12.7109375" style="198" customWidth="1"/>
    <col min="7176" max="7176" width="9.140625" style="198"/>
    <col min="7177" max="7177" width="2.5703125" style="198" customWidth="1"/>
    <col min="7178" max="7178" width="11.140625" style="198" bestFit="1" customWidth="1"/>
    <col min="7179" max="7179" width="9.140625" style="198"/>
    <col min="7180" max="7180" width="11.5703125" style="198" bestFit="1" customWidth="1"/>
    <col min="7181" max="7424" width="9.140625" style="198"/>
    <col min="7425" max="7425" width="8.85546875" style="198" customWidth="1"/>
    <col min="7426" max="7426" width="13.5703125" style="198" customWidth="1"/>
    <col min="7427" max="7427" width="9.7109375" style="198" customWidth="1"/>
    <col min="7428" max="7428" width="9.140625" style="198"/>
    <col min="7429" max="7429" width="12.28515625" style="198" customWidth="1"/>
    <col min="7430" max="7430" width="13.5703125" style="198" customWidth="1"/>
    <col min="7431" max="7431" width="12.7109375" style="198" customWidth="1"/>
    <col min="7432" max="7432" width="9.140625" style="198"/>
    <col min="7433" max="7433" width="2.5703125" style="198" customWidth="1"/>
    <col min="7434" max="7434" width="11.140625" style="198" bestFit="1" customWidth="1"/>
    <col min="7435" max="7435" width="9.140625" style="198"/>
    <col min="7436" max="7436" width="11.5703125" style="198" bestFit="1" customWidth="1"/>
    <col min="7437" max="7680" width="9.140625" style="198"/>
    <col min="7681" max="7681" width="8.85546875" style="198" customWidth="1"/>
    <col min="7682" max="7682" width="13.5703125" style="198" customWidth="1"/>
    <col min="7683" max="7683" width="9.7109375" style="198" customWidth="1"/>
    <col min="7684" max="7684" width="9.140625" style="198"/>
    <col min="7685" max="7685" width="12.28515625" style="198" customWidth="1"/>
    <col min="7686" max="7686" width="13.5703125" style="198" customWidth="1"/>
    <col min="7687" max="7687" width="12.7109375" style="198" customWidth="1"/>
    <col min="7688" max="7688" width="9.140625" style="198"/>
    <col min="7689" max="7689" width="2.5703125" style="198" customWidth="1"/>
    <col min="7690" max="7690" width="11.140625" style="198" bestFit="1" customWidth="1"/>
    <col min="7691" max="7691" width="9.140625" style="198"/>
    <col min="7692" max="7692" width="11.5703125" style="198" bestFit="1" customWidth="1"/>
    <col min="7693" max="7936" width="9.140625" style="198"/>
    <col min="7937" max="7937" width="8.85546875" style="198" customWidth="1"/>
    <col min="7938" max="7938" width="13.5703125" style="198" customWidth="1"/>
    <col min="7939" max="7939" width="9.7109375" style="198" customWidth="1"/>
    <col min="7940" max="7940" width="9.140625" style="198"/>
    <col min="7941" max="7941" width="12.28515625" style="198" customWidth="1"/>
    <col min="7942" max="7942" width="13.5703125" style="198" customWidth="1"/>
    <col min="7943" max="7943" width="12.7109375" style="198" customWidth="1"/>
    <col min="7944" max="7944" width="9.140625" style="198"/>
    <col min="7945" max="7945" width="2.5703125" style="198" customWidth="1"/>
    <col min="7946" max="7946" width="11.140625" style="198" bestFit="1" customWidth="1"/>
    <col min="7947" max="7947" width="9.140625" style="198"/>
    <col min="7948" max="7948" width="11.5703125" style="198" bestFit="1" customWidth="1"/>
    <col min="7949" max="8192" width="9.140625" style="198"/>
    <col min="8193" max="8193" width="8.85546875" style="198" customWidth="1"/>
    <col min="8194" max="8194" width="13.5703125" style="198" customWidth="1"/>
    <col min="8195" max="8195" width="9.7109375" style="198" customWidth="1"/>
    <col min="8196" max="8196" width="9.140625" style="198"/>
    <col min="8197" max="8197" width="12.28515625" style="198" customWidth="1"/>
    <col min="8198" max="8198" width="13.5703125" style="198" customWidth="1"/>
    <col min="8199" max="8199" width="12.7109375" style="198" customWidth="1"/>
    <col min="8200" max="8200" width="9.140625" style="198"/>
    <col min="8201" max="8201" width="2.5703125" style="198" customWidth="1"/>
    <col min="8202" max="8202" width="11.140625" style="198" bestFit="1" customWidth="1"/>
    <col min="8203" max="8203" width="9.140625" style="198"/>
    <col min="8204" max="8204" width="11.5703125" style="198" bestFit="1" customWidth="1"/>
    <col min="8205" max="8448" width="9.140625" style="198"/>
    <col min="8449" max="8449" width="8.85546875" style="198" customWidth="1"/>
    <col min="8450" max="8450" width="13.5703125" style="198" customWidth="1"/>
    <col min="8451" max="8451" width="9.7109375" style="198" customWidth="1"/>
    <col min="8452" max="8452" width="9.140625" style="198"/>
    <col min="8453" max="8453" width="12.28515625" style="198" customWidth="1"/>
    <col min="8454" max="8454" width="13.5703125" style="198" customWidth="1"/>
    <col min="8455" max="8455" width="12.7109375" style="198" customWidth="1"/>
    <col min="8456" max="8456" width="9.140625" style="198"/>
    <col min="8457" max="8457" width="2.5703125" style="198" customWidth="1"/>
    <col min="8458" max="8458" width="11.140625" style="198" bestFit="1" customWidth="1"/>
    <col min="8459" max="8459" width="9.140625" style="198"/>
    <col min="8460" max="8460" width="11.5703125" style="198" bestFit="1" customWidth="1"/>
    <col min="8461" max="8704" width="9.140625" style="198"/>
    <col min="8705" max="8705" width="8.85546875" style="198" customWidth="1"/>
    <col min="8706" max="8706" width="13.5703125" style="198" customWidth="1"/>
    <col min="8707" max="8707" width="9.7109375" style="198" customWidth="1"/>
    <col min="8708" max="8708" width="9.140625" style="198"/>
    <col min="8709" max="8709" width="12.28515625" style="198" customWidth="1"/>
    <col min="8710" max="8710" width="13.5703125" style="198" customWidth="1"/>
    <col min="8711" max="8711" width="12.7109375" style="198" customWidth="1"/>
    <col min="8712" max="8712" width="9.140625" style="198"/>
    <col min="8713" max="8713" width="2.5703125" style="198" customWidth="1"/>
    <col min="8714" max="8714" width="11.140625" style="198" bestFit="1" customWidth="1"/>
    <col min="8715" max="8715" width="9.140625" style="198"/>
    <col min="8716" max="8716" width="11.5703125" style="198" bestFit="1" customWidth="1"/>
    <col min="8717" max="8960" width="9.140625" style="198"/>
    <col min="8961" max="8961" width="8.85546875" style="198" customWidth="1"/>
    <col min="8962" max="8962" width="13.5703125" style="198" customWidth="1"/>
    <col min="8963" max="8963" width="9.7109375" style="198" customWidth="1"/>
    <col min="8964" max="8964" width="9.140625" style="198"/>
    <col min="8965" max="8965" width="12.28515625" style="198" customWidth="1"/>
    <col min="8966" max="8966" width="13.5703125" style="198" customWidth="1"/>
    <col min="8967" max="8967" width="12.7109375" style="198" customWidth="1"/>
    <col min="8968" max="8968" width="9.140625" style="198"/>
    <col min="8969" max="8969" width="2.5703125" style="198" customWidth="1"/>
    <col min="8970" max="8970" width="11.140625" style="198" bestFit="1" customWidth="1"/>
    <col min="8971" max="8971" width="9.140625" style="198"/>
    <col min="8972" max="8972" width="11.5703125" style="198" bestFit="1" customWidth="1"/>
    <col min="8973" max="9216" width="9.140625" style="198"/>
    <col min="9217" max="9217" width="8.85546875" style="198" customWidth="1"/>
    <col min="9218" max="9218" width="13.5703125" style="198" customWidth="1"/>
    <col min="9219" max="9219" width="9.7109375" style="198" customWidth="1"/>
    <col min="9220" max="9220" width="9.140625" style="198"/>
    <col min="9221" max="9221" width="12.28515625" style="198" customWidth="1"/>
    <col min="9222" max="9222" width="13.5703125" style="198" customWidth="1"/>
    <col min="9223" max="9223" width="12.7109375" style="198" customWidth="1"/>
    <col min="9224" max="9224" width="9.140625" style="198"/>
    <col min="9225" max="9225" width="2.5703125" style="198" customWidth="1"/>
    <col min="9226" max="9226" width="11.140625" style="198" bestFit="1" customWidth="1"/>
    <col min="9227" max="9227" width="9.140625" style="198"/>
    <col min="9228" max="9228" width="11.5703125" style="198" bestFit="1" customWidth="1"/>
    <col min="9229" max="9472" width="9.140625" style="198"/>
    <col min="9473" max="9473" width="8.85546875" style="198" customWidth="1"/>
    <col min="9474" max="9474" width="13.5703125" style="198" customWidth="1"/>
    <col min="9475" max="9475" width="9.7109375" style="198" customWidth="1"/>
    <col min="9476" max="9476" width="9.140625" style="198"/>
    <col min="9477" max="9477" width="12.28515625" style="198" customWidth="1"/>
    <col min="9478" max="9478" width="13.5703125" style="198" customWidth="1"/>
    <col min="9479" max="9479" width="12.7109375" style="198" customWidth="1"/>
    <col min="9480" max="9480" width="9.140625" style="198"/>
    <col min="9481" max="9481" width="2.5703125" style="198" customWidth="1"/>
    <col min="9482" max="9482" width="11.140625" style="198" bestFit="1" customWidth="1"/>
    <col min="9483" max="9483" width="9.140625" style="198"/>
    <col min="9484" max="9484" width="11.5703125" style="198" bestFit="1" customWidth="1"/>
    <col min="9485" max="9728" width="9.140625" style="198"/>
    <col min="9729" max="9729" width="8.85546875" style="198" customWidth="1"/>
    <col min="9730" max="9730" width="13.5703125" style="198" customWidth="1"/>
    <col min="9731" max="9731" width="9.7109375" style="198" customWidth="1"/>
    <col min="9732" max="9732" width="9.140625" style="198"/>
    <col min="9733" max="9733" width="12.28515625" style="198" customWidth="1"/>
    <col min="9734" max="9734" width="13.5703125" style="198" customWidth="1"/>
    <col min="9735" max="9735" width="12.7109375" style="198" customWidth="1"/>
    <col min="9736" max="9736" width="9.140625" style="198"/>
    <col min="9737" max="9737" width="2.5703125" style="198" customWidth="1"/>
    <col min="9738" max="9738" width="11.140625" style="198" bestFit="1" customWidth="1"/>
    <col min="9739" max="9739" width="9.140625" style="198"/>
    <col min="9740" max="9740" width="11.5703125" style="198" bestFit="1" customWidth="1"/>
    <col min="9741" max="9984" width="9.140625" style="198"/>
    <col min="9985" max="9985" width="8.85546875" style="198" customWidth="1"/>
    <col min="9986" max="9986" width="13.5703125" style="198" customWidth="1"/>
    <col min="9987" max="9987" width="9.7109375" style="198" customWidth="1"/>
    <col min="9988" max="9988" width="9.140625" style="198"/>
    <col min="9989" max="9989" width="12.28515625" style="198" customWidth="1"/>
    <col min="9990" max="9990" width="13.5703125" style="198" customWidth="1"/>
    <col min="9991" max="9991" width="12.7109375" style="198" customWidth="1"/>
    <col min="9992" max="9992" width="9.140625" style="198"/>
    <col min="9993" max="9993" width="2.5703125" style="198" customWidth="1"/>
    <col min="9994" max="9994" width="11.140625" style="198" bestFit="1" customWidth="1"/>
    <col min="9995" max="9995" width="9.140625" style="198"/>
    <col min="9996" max="9996" width="11.5703125" style="198" bestFit="1" customWidth="1"/>
    <col min="9997" max="10240" width="9.140625" style="198"/>
    <col min="10241" max="10241" width="8.85546875" style="198" customWidth="1"/>
    <col min="10242" max="10242" width="13.5703125" style="198" customWidth="1"/>
    <col min="10243" max="10243" width="9.7109375" style="198" customWidth="1"/>
    <col min="10244" max="10244" width="9.140625" style="198"/>
    <col min="10245" max="10245" width="12.28515625" style="198" customWidth="1"/>
    <col min="10246" max="10246" width="13.5703125" style="198" customWidth="1"/>
    <col min="10247" max="10247" width="12.7109375" style="198" customWidth="1"/>
    <col min="10248" max="10248" width="9.140625" style="198"/>
    <col min="10249" max="10249" width="2.5703125" style="198" customWidth="1"/>
    <col min="10250" max="10250" width="11.140625" style="198" bestFit="1" customWidth="1"/>
    <col min="10251" max="10251" width="9.140625" style="198"/>
    <col min="10252" max="10252" width="11.5703125" style="198" bestFit="1" customWidth="1"/>
    <col min="10253" max="10496" width="9.140625" style="198"/>
    <col min="10497" max="10497" width="8.85546875" style="198" customWidth="1"/>
    <col min="10498" max="10498" width="13.5703125" style="198" customWidth="1"/>
    <col min="10499" max="10499" width="9.7109375" style="198" customWidth="1"/>
    <col min="10500" max="10500" width="9.140625" style="198"/>
    <col min="10501" max="10501" width="12.28515625" style="198" customWidth="1"/>
    <col min="10502" max="10502" width="13.5703125" style="198" customWidth="1"/>
    <col min="10503" max="10503" width="12.7109375" style="198" customWidth="1"/>
    <col min="10504" max="10504" width="9.140625" style="198"/>
    <col min="10505" max="10505" width="2.5703125" style="198" customWidth="1"/>
    <col min="10506" max="10506" width="11.140625" style="198" bestFit="1" customWidth="1"/>
    <col min="10507" max="10507" width="9.140625" style="198"/>
    <col min="10508" max="10508" width="11.5703125" style="198" bestFit="1" customWidth="1"/>
    <col min="10509" max="10752" width="9.140625" style="198"/>
    <col min="10753" max="10753" width="8.85546875" style="198" customWidth="1"/>
    <col min="10754" max="10754" width="13.5703125" style="198" customWidth="1"/>
    <col min="10755" max="10755" width="9.7109375" style="198" customWidth="1"/>
    <col min="10756" max="10756" width="9.140625" style="198"/>
    <col min="10757" max="10757" width="12.28515625" style="198" customWidth="1"/>
    <col min="10758" max="10758" width="13.5703125" style="198" customWidth="1"/>
    <col min="10759" max="10759" width="12.7109375" style="198" customWidth="1"/>
    <col min="10760" max="10760" width="9.140625" style="198"/>
    <col min="10761" max="10761" width="2.5703125" style="198" customWidth="1"/>
    <col min="10762" max="10762" width="11.140625" style="198" bestFit="1" customWidth="1"/>
    <col min="10763" max="10763" width="9.140625" style="198"/>
    <col min="10764" max="10764" width="11.5703125" style="198" bestFit="1" customWidth="1"/>
    <col min="10765" max="11008" width="9.140625" style="198"/>
    <col min="11009" max="11009" width="8.85546875" style="198" customWidth="1"/>
    <col min="11010" max="11010" width="13.5703125" style="198" customWidth="1"/>
    <col min="11011" max="11011" width="9.7109375" style="198" customWidth="1"/>
    <col min="11012" max="11012" width="9.140625" style="198"/>
    <col min="11013" max="11013" width="12.28515625" style="198" customWidth="1"/>
    <col min="11014" max="11014" width="13.5703125" style="198" customWidth="1"/>
    <col min="11015" max="11015" width="12.7109375" style="198" customWidth="1"/>
    <col min="11016" max="11016" width="9.140625" style="198"/>
    <col min="11017" max="11017" width="2.5703125" style="198" customWidth="1"/>
    <col min="11018" max="11018" width="11.140625" style="198" bestFit="1" customWidth="1"/>
    <col min="11019" max="11019" width="9.140625" style="198"/>
    <col min="11020" max="11020" width="11.5703125" style="198" bestFit="1" customWidth="1"/>
    <col min="11021" max="11264" width="9.140625" style="198"/>
    <col min="11265" max="11265" width="8.85546875" style="198" customWidth="1"/>
    <col min="11266" max="11266" width="13.5703125" style="198" customWidth="1"/>
    <col min="11267" max="11267" width="9.7109375" style="198" customWidth="1"/>
    <col min="11268" max="11268" width="9.140625" style="198"/>
    <col min="11269" max="11269" width="12.28515625" style="198" customWidth="1"/>
    <col min="11270" max="11270" width="13.5703125" style="198" customWidth="1"/>
    <col min="11271" max="11271" width="12.7109375" style="198" customWidth="1"/>
    <col min="11272" max="11272" width="9.140625" style="198"/>
    <col min="11273" max="11273" width="2.5703125" style="198" customWidth="1"/>
    <col min="11274" max="11274" width="11.140625" style="198" bestFit="1" customWidth="1"/>
    <col min="11275" max="11275" width="9.140625" style="198"/>
    <col min="11276" max="11276" width="11.5703125" style="198" bestFit="1" customWidth="1"/>
    <col min="11277" max="11520" width="9.140625" style="198"/>
    <col min="11521" max="11521" width="8.85546875" style="198" customWidth="1"/>
    <col min="11522" max="11522" width="13.5703125" style="198" customWidth="1"/>
    <col min="11523" max="11523" width="9.7109375" style="198" customWidth="1"/>
    <col min="11524" max="11524" width="9.140625" style="198"/>
    <col min="11525" max="11525" width="12.28515625" style="198" customWidth="1"/>
    <col min="11526" max="11526" width="13.5703125" style="198" customWidth="1"/>
    <col min="11527" max="11527" width="12.7109375" style="198" customWidth="1"/>
    <col min="11528" max="11528" width="9.140625" style="198"/>
    <col min="11529" max="11529" width="2.5703125" style="198" customWidth="1"/>
    <col min="11530" max="11530" width="11.140625" style="198" bestFit="1" customWidth="1"/>
    <col min="11531" max="11531" width="9.140625" style="198"/>
    <col min="11532" max="11532" width="11.5703125" style="198" bestFit="1" customWidth="1"/>
    <col min="11533" max="11776" width="9.140625" style="198"/>
    <col min="11777" max="11777" width="8.85546875" style="198" customWidth="1"/>
    <col min="11778" max="11778" width="13.5703125" style="198" customWidth="1"/>
    <col min="11779" max="11779" width="9.7109375" style="198" customWidth="1"/>
    <col min="11780" max="11780" width="9.140625" style="198"/>
    <col min="11781" max="11781" width="12.28515625" style="198" customWidth="1"/>
    <col min="11782" max="11782" width="13.5703125" style="198" customWidth="1"/>
    <col min="11783" max="11783" width="12.7109375" style="198" customWidth="1"/>
    <col min="11784" max="11784" width="9.140625" style="198"/>
    <col min="11785" max="11785" width="2.5703125" style="198" customWidth="1"/>
    <col min="11786" max="11786" width="11.140625" style="198" bestFit="1" customWidth="1"/>
    <col min="11787" max="11787" width="9.140625" style="198"/>
    <col min="11788" max="11788" width="11.5703125" style="198" bestFit="1" customWidth="1"/>
    <col min="11789" max="12032" width="9.140625" style="198"/>
    <col min="12033" max="12033" width="8.85546875" style="198" customWidth="1"/>
    <col min="12034" max="12034" width="13.5703125" style="198" customWidth="1"/>
    <col min="12035" max="12035" width="9.7109375" style="198" customWidth="1"/>
    <col min="12036" max="12036" width="9.140625" style="198"/>
    <col min="12037" max="12037" width="12.28515625" style="198" customWidth="1"/>
    <col min="12038" max="12038" width="13.5703125" style="198" customWidth="1"/>
    <col min="12039" max="12039" width="12.7109375" style="198" customWidth="1"/>
    <col min="12040" max="12040" width="9.140625" style="198"/>
    <col min="12041" max="12041" width="2.5703125" style="198" customWidth="1"/>
    <col min="12042" max="12042" width="11.140625" style="198" bestFit="1" customWidth="1"/>
    <col min="12043" max="12043" width="9.140625" style="198"/>
    <col min="12044" max="12044" width="11.5703125" style="198" bestFit="1" customWidth="1"/>
    <col min="12045" max="12288" width="9.140625" style="198"/>
    <col min="12289" max="12289" width="8.85546875" style="198" customWidth="1"/>
    <col min="12290" max="12290" width="13.5703125" style="198" customWidth="1"/>
    <col min="12291" max="12291" width="9.7109375" style="198" customWidth="1"/>
    <col min="12292" max="12292" width="9.140625" style="198"/>
    <col min="12293" max="12293" width="12.28515625" style="198" customWidth="1"/>
    <col min="12294" max="12294" width="13.5703125" style="198" customWidth="1"/>
    <col min="12295" max="12295" width="12.7109375" style="198" customWidth="1"/>
    <col min="12296" max="12296" width="9.140625" style="198"/>
    <col min="12297" max="12297" width="2.5703125" style="198" customWidth="1"/>
    <col min="12298" max="12298" width="11.140625" style="198" bestFit="1" customWidth="1"/>
    <col min="12299" max="12299" width="9.140625" style="198"/>
    <col min="12300" max="12300" width="11.5703125" style="198" bestFit="1" customWidth="1"/>
    <col min="12301" max="12544" width="9.140625" style="198"/>
    <col min="12545" max="12545" width="8.85546875" style="198" customWidth="1"/>
    <col min="12546" max="12546" width="13.5703125" style="198" customWidth="1"/>
    <col min="12547" max="12547" width="9.7109375" style="198" customWidth="1"/>
    <col min="12548" max="12548" width="9.140625" style="198"/>
    <col min="12549" max="12549" width="12.28515625" style="198" customWidth="1"/>
    <col min="12550" max="12550" width="13.5703125" style="198" customWidth="1"/>
    <col min="12551" max="12551" width="12.7109375" style="198" customWidth="1"/>
    <col min="12552" max="12552" width="9.140625" style="198"/>
    <col min="12553" max="12553" width="2.5703125" style="198" customWidth="1"/>
    <col min="12554" max="12554" width="11.140625" style="198" bestFit="1" customWidth="1"/>
    <col min="12555" max="12555" width="9.140625" style="198"/>
    <col min="12556" max="12556" width="11.5703125" style="198" bestFit="1" customWidth="1"/>
    <col min="12557" max="12800" width="9.140625" style="198"/>
    <col min="12801" max="12801" width="8.85546875" style="198" customWidth="1"/>
    <col min="12802" max="12802" width="13.5703125" style="198" customWidth="1"/>
    <col min="12803" max="12803" width="9.7109375" style="198" customWidth="1"/>
    <col min="12804" max="12804" width="9.140625" style="198"/>
    <col min="12805" max="12805" width="12.28515625" style="198" customWidth="1"/>
    <col min="12806" max="12806" width="13.5703125" style="198" customWidth="1"/>
    <col min="12807" max="12807" width="12.7109375" style="198" customWidth="1"/>
    <col min="12808" max="12808" width="9.140625" style="198"/>
    <col min="12809" max="12809" width="2.5703125" style="198" customWidth="1"/>
    <col min="12810" max="12810" width="11.140625" style="198" bestFit="1" customWidth="1"/>
    <col min="12811" max="12811" width="9.140625" style="198"/>
    <col min="12812" max="12812" width="11.5703125" style="198" bestFit="1" customWidth="1"/>
    <col min="12813" max="13056" width="9.140625" style="198"/>
    <col min="13057" max="13057" width="8.85546875" style="198" customWidth="1"/>
    <col min="13058" max="13058" width="13.5703125" style="198" customWidth="1"/>
    <col min="13059" max="13059" width="9.7109375" style="198" customWidth="1"/>
    <col min="13060" max="13060" width="9.140625" style="198"/>
    <col min="13061" max="13061" width="12.28515625" style="198" customWidth="1"/>
    <col min="13062" max="13062" width="13.5703125" style="198" customWidth="1"/>
    <col min="13063" max="13063" width="12.7109375" style="198" customWidth="1"/>
    <col min="13064" max="13064" width="9.140625" style="198"/>
    <col min="13065" max="13065" width="2.5703125" style="198" customWidth="1"/>
    <col min="13066" max="13066" width="11.140625" style="198" bestFit="1" customWidth="1"/>
    <col min="13067" max="13067" width="9.140625" style="198"/>
    <col min="13068" max="13068" width="11.5703125" style="198" bestFit="1" customWidth="1"/>
    <col min="13069" max="13312" width="9.140625" style="198"/>
    <col min="13313" max="13313" width="8.85546875" style="198" customWidth="1"/>
    <col min="13314" max="13314" width="13.5703125" style="198" customWidth="1"/>
    <col min="13315" max="13315" width="9.7109375" style="198" customWidth="1"/>
    <col min="13316" max="13316" width="9.140625" style="198"/>
    <col min="13317" max="13317" width="12.28515625" style="198" customWidth="1"/>
    <col min="13318" max="13318" width="13.5703125" style="198" customWidth="1"/>
    <col min="13319" max="13319" width="12.7109375" style="198" customWidth="1"/>
    <col min="13320" max="13320" width="9.140625" style="198"/>
    <col min="13321" max="13321" width="2.5703125" style="198" customWidth="1"/>
    <col min="13322" max="13322" width="11.140625" style="198" bestFit="1" customWidth="1"/>
    <col min="13323" max="13323" width="9.140625" style="198"/>
    <col min="13324" max="13324" width="11.5703125" style="198" bestFit="1" customWidth="1"/>
    <col min="13325" max="13568" width="9.140625" style="198"/>
    <col min="13569" max="13569" width="8.85546875" style="198" customWidth="1"/>
    <col min="13570" max="13570" width="13.5703125" style="198" customWidth="1"/>
    <col min="13571" max="13571" width="9.7109375" style="198" customWidth="1"/>
    <col min="13572" max="13572" width="9.140625" style="198"/>
    <col min="13573" max="13573" width="12.28515625" style="198" customWidth="1"/>
    <col min="13574" max="13574" width="13.5703125" style="198" customWidth="1"/>
    <col min="13575" max="13575" width="12.7109375" style="198" customWidth="1"/>
    <col min="13576" max="13576" width="9.140625" style="198"/>
    <col min="13577" max="13577" width="2.5703125" style="198" customWidth="1"/>
    <col min="13578" max="13578" width="11.140625" style="198" bestFit="1" customWidth="1"/>
    <col min="13579" max="13579" width="9.140625" style="198"/>
    <col min="13580" max="13580" width="11.5703125" style="198" bestFit="1" customWidth="1"/>
    <col min="13581" max="13824" width="9.140625" style="198"/>
    <col min="13825" max="13825" width="8.85546875" style="198" customWidth="1"/>
    <col min="13826" max="13826" width="13.5703125" style="198" customWidth="1"/>
    <col min="13827" max="13827" width="9.7109375" style="198" customWidth="1"/>
    <col min="13828" max="13828" width="9.140625" style="198"/>
    <col min="13829" max="13829" width="12.28515625" style="198" customWidth="1"/>
    <col min="13830" max="13830" width="13.5703125" style="198" customWidth="1"/>
    <col min="13831" max="13831" width="12.7109375" style="198" customWidth="1"/>
    <col min="13832" max="13832" width="9.140625" style="198"/>
    <col min="13833" max="13833" width="2.5703125" style="198" customWidth="1"/>
    <col min="13834" max="13834" width="11.140625" style="198" bestFit="1" customWidth="1"/>
    <col min="13835" max="13835" width="9.140625" style="198"/>
    <col min="13836" max="13836" width="11.5703125" style="198" bestFit="1" customWidth="1"/>
    <col min="13837" max="14080" width="9.140625" style="198"/>
    <col min="14081" max="14081" width="8.85546875" style="198" customWidth="1"/>
    <col min="14082" max="14082" width="13.5703125" style="198" customWidth="1"/>
    <col min="14083" max="14083" width="9.7109375" style="198" customWidth="1"/>
    <col min="14084" max="14084" width="9.140625" style="198"/>
    <col min="14085" max="14085" width="12.28515625" style="198" customWidth="1"/>
    <col min="14086" max="14086" width="13.5703125" style="198" customWidth="1"/>
    <col min="14087" max="14087" width="12.7109375" style="198" customWidth="1"/>
    <col min="14088" max="14088" width="9.140625" style="198"/>
    <col min="14089" max="14089" width="2.5703125" style="198" customWidth="1"/>
    <col min="14090" max="14090" width="11.140625" style="198" bestFit="1" customWidth="1"/>
    <col min="14091" max="14091" width="9.140625" style="198"/>
    <col min="14092" max="14092" width="11.5703125" style="198" bestFit="1" customWidth="1"/>
    <col min="14093" max="14336" width="9.140625" style="198"/>
    <col min="14337" max="14337" width="8.85546875" style="198" customWidth="1"/>
    <col min="14338" max="14338" width="13.5703125" style="198" customWidth="1"/>
    <col min="14339" max="14339" width="9.7109375" style="198" customWidth="1"/>
    <col min="14340" max="14340" width="9.140625" style="198"/>
    <col min="14341" max="14341" width="12.28515625" style="198" customWidth="1"/>
    <col min="14342" max="14342" width="13.5703125" style="198" customWidth="1"/>
    <col min="14343" max="14343" width="12.7109375" style="198" customWidth="1"/>
    <col min="14344" max="14344" width="9.140625" style="198"/>
    <col min="14345" max="14345" width="2.5703125" style="198" customWidth="1"/>
    <col min="14346" max="14346" width="11.140625" style="198" bestFit="1" customWidth="1"/>
    <col min="14347" max="14347" width="9.140625" style="198"/>
    <col min="14348" max="14348" width="11.5703125" style="198" bestFit="1" customWidth="1"/>
    <col min="14349" max="14592" width="9.140625" style="198"/>
    <col min="14593" max="14593" width="8.85546875" style="198" customWidth="1"/>
    <col min="14594" max="14594" width="13.5703125" style="198" customWidth="1"/>
    <col min="14595" max="14595" width="9.7109375" style="198" customWidth="1"/>
    <col min="14596" max="14596" width="9.140625" style="198"/>
    <col min="14597" max="14597" width="12.28515625" style="198" customWidth="1"/>
    <col min="14598" max="14598" width="13.5703125" style="198" customWidth="1"/>
    <col min="14599" max="14599" width="12.7109375" style="198" customWidth="1"/>
    <col min="14600" max="14600" width="9.140625" style="198"/>
    <col min="14601" max="14601" width="2.5703125" style="198" customWidth="1"/>
    <col min="14602" max="14602" width="11.140625" style="198" bestFit="1" customWidth="1"/>
    <col min="14603" max="14603" width="9.140625" style="198"/>
    <col min="14604" max="14604" width="11.5703125" style="198" bestFit="1" customWidth="1"/>
    <col min="14605" max="14848" width="9.140625" style="198"/>
    <col min="14849" max="14849" width="8.85546875" style="198" customWidth="1"/>
    <col min="14850" max="14850" width="13.5703125" style="198" customWidth="1"/>
    <col min="14851" max="14851" width="9.7109375" style="198" customWidth="1"/>
    <col min="14852" max="14852" width="9.140625" style="198"/>
    <col min="14853" max="14853" width="12.28515625" style="198" customWidth="1"/>
    <col min="14854" max="14854" width="13.5703125" style="198" customWidth="1"/>
    <col min="14855" max="14855" width="12.7109375" style="198" customWidth="1"/>
    <col min="14856" max="14856" width="9.140625" style="198"/>
    <col min="14857" max="14857" width="2.5703125" style="198" customWidth="1"/>
    <col min="14858" max="14858" width="11.140625" style="198" bestFit="1" customWidth="1"/>
    <col min="14859" max="14859" width="9.140625" style="198"/>
    <col min="14860" max="14860" width="11.5703125" style="198" bestFit="1" customWidth="1"/>
    <col min="14861" max="15104" width="9.140625" style="198"/>
    <col min="15105" max="15105" width="8.85546875" style="198" customWidth="1"/>
    <col min="15106" max="15106" width="13.5703125" style="198" customWidth="1"/>
    <col min="15107" max="15107" width="9.7109375" style="198" customWidth="1"/>
    <col min="15108" max="15108" width="9.140625" style="198"/>
    <col min="15109" max="15109" width="12.28515625" style="198" customWidth="1"/>
    <col min="15110" max="15110" width="13.5703125" style="198" customWidth="1"/>
    <col min="15111" max="15111" width="12.7109375" style="198" customWidth="1"/>
    <col min="15112" max="15112" width="9.140625" style="198"/>
    <col min="15113" max="15113" width="2.5703125" style="198" customWidth="1"/>
    <col min="15114" max="15114" width="11.140625" style="198" bestFit="1" customWidth="1"/>
    <col min="15115" max="15115" width="9.140625" style="198"/>
    <col min="15116" max="15116" width="11.5703125" style="198" bestFit="1" customWidth="1"/>
    <col min="15117" max="15360" width="9.140625" style="198"/>
    <col min="15361" max="15361" width="8.85546875" style="198" customWidth="1"/>
    <col min="15362" max="15362" width="13.5703125" style="198" customWidth="1"/>
    <col min="15363" max="15363" width="9.7109375" style="198" customWidth="1"/>
    <col min="15364" max="15364" width="9.140625" style="198"/>
    <col min="15365" max="15365" width="12.28515625" style="198" customWidth="1"/>
    <col min="15366" max="15366" width="13.5703125" style="198" customWidth="1"/>
    <col min="15367" max="15367" width="12.7109375" style="198" customWidth="1"/>
    <col min="15368" max="15368" width="9.140625" style="198"/>
    <col min="15369" max="15369" width="2.5703125" style="198" customWidth="1"/>
    <col min="15370" max="15370" width="11.140625" style="198" bestFit="1" customWidth="1"/>
    <col min="15371" max="15371" width="9.140625" style="198"/>
    <col min="15372" max="15372" width="11.5703125" style="198" bestFit="1" customWidth="1"/>
    <col min="15373" max="15616" width="9.140625" style="198"/>
    <col min="15617" max="15617" width="8.85546875" style="198" customWidth="1"/>
    <col min="15618" max="15618" width="13.5703125" style="198" customWidth="1"/>
    <col min="15619" max="15619" width="9.7109375" style="198" customWidth="1"/>
    <col min="15620" max="15620" width="9.140625" style="198"/>
    <col min="15621" max="15621" width="12.28515625" style="198" customWidth="1"/>
    <col min="15622" max="15622" width="13.5703125" style="198" customWidth="1"/>
    <col min="15623" max="15623" width="12.7109375" style="198" customWidth="1"/>
    <col min="15624" max="15624" width="9.140625" style="198"/>
    <col min="15625" max="15625" width="2.5703125" style="198" customWidth="1"/>
    <col min="15626" max="15626" width="11.140625" style="198" bestFit="1" customWidth="1"/>
    <col min="15627" max="15627" width="9.140625" style="198"/>
    <col min="15628" max="15628" width="11.5703125" style="198" bestFit="1" customWidth="1"/>
    <col min="15629" max="15872" width="9.140625" style="198"/>
    <col min="15873" max="15873" width="8.85546875" style="198" customWidth="1"/>
    <col min="15874" max="15874" width="13.5703125" style="198" customWidth="1"/>
    <col min="15875" max="15875" width="9.7109375" style="198" customWidth="1"/>
    <col min="15876" max="15876" width="9.140625" style="198"/>
    <col min="15877" max="15877" width="12.28515625" style="198" customWidth="1"/>
    <col min="15878" max="15878" width="13.5703125" style="198" customWidth="1"/>
    <col min="15879" max="15879" width="12.7109375" style="198" customWidth="1"/>
    <col min="15880" max="15880" width="9.140625" style="198"/>
    <col min="15881" max="15881" width="2.5703125" style="198" customWidth="1"/>
    <col min="15882" max="15882" width="11.140625" style="198" bestFit="1" customWidth="1"/>
    <col min="15883" max="15883" width="9.140625" style="198"/>
    <col min="15884" max="15884" width="11.5703125" style="198" bestFit="1" customWidth="1"/>
    <col min="15885" max="16128" width="9.140625" style="198"/>
    <col min="16129" max="16129" width="8.85546875" style="198" customWidth="1"/>
    <col min="16130" max="16130" width="13.5703125" style="198" customWidth="1"/>
    <col min="16131" max="16131" width="9.7109375" style="198" customWidth="1"/>
    <col min="16132" max="16132" width="9.140625" style="198"/>
    <col min="16133" max="16133" width="12.28515625" style="198" customWidth="1"/>
    <col min="16134" max="16134" width="13.5703125" style="198" customWidth="1"/>
    <col min="16135" max="16135" width="12.7109375" style="198" customWidth="1"/>
    <col min="16136" max="16136" width="9.140625" style="198"/>
    <col min="16137" max="16137" width="2.5703125" style="198" customWidth="1"/>
    <col min="16138" max="16138" width="11.140625" style="198" bestFit="1" customWidth="1"/>
    <col min="16139" max="16139" width="9.140625" style="198"/>
    <col min="16140" max="16140" width="11.5703125" style="198" bestFit="1" customWidth="1"/>
    <col min="16141" max="16384" width="9.140625" style="198"/>
  </cols>
  <sheetData>
    <row r="1" spans="1:10" s="242" customFormat="1" ht="19.5" customHeight="1" x14ac:dyDescent="0.25">
      <c r="A1" s="350" t="s">
        <v>221</v>
      </c>
      <c r="B1" s="350"/>
      <c r="C1" s="350"/>
      <c r="D1" s="350"/>
      <c r="E1" s="350"/>
      <c r="F1" s="351"/>
      <c r="G1" s="351"/>
      <c r="J1" s="352"/>
    </row>
    <row r="2" spans="1:10" s="247" customFormat="1" ht="12.75" x14ac:dyDescent="0.2">
      <c r="A2" s="353"/>
      <c r="B2" s="581" t="s">
        <v>136</v>
      </c>
      <c r="C2" s="582"/>
      <c r="D2" s="582"/>
      <c r="E2" s="582" t="s">
        <v>137</v>
      </c>
      <c r="F2" s="584" t="s">
        <v>138</v>
      </c>
      <c r="G2" s="586" t="s">
        <v>139</v>
      </c>
    </row>
    <row r="3" spans="1:10" s="247" customFormat="1" ht="39.75" customHeight="1" x14ac:dyDescent="0.2">
      <c r="A3" s="354" t="s">
        <v>2</v>
      </c>
      <c r="B3" s="355" t="s">
        <v>140</v>
      </c>
      <c r="C3" s="356" t="s">
        <v>141</v>
      </c>
      <c r="D3" s="357" t="s">
        <v>142</v>
      </c>
      <c r="E3" s="583"/>
      <c r="F3" s="585"/>
      <c r="G3" s="587"/>
    </row>
    <row r="4" spans="1:10" s="247" customFormat="1" ht="4.5" customHeight="1" x14ac:dyDescent="0.2">
      <c r="A4" s="358"/>
      <c r="B4" s="359"/>
      <c r="C4" s="360"/>
      <c r="D4" s="361"/>
      <c r="E4" s="230"/>
      <c r="F4" s="362"/>
      <c r="G4" s="363"/>
    </row>
    <row r="5" spans="1:10" s="247" customFormat="1" ht="12.75" x14ac:dyDescent="0.25">
      <c r="A5" s="303">
        <v>1960</v>
      </c>
      <c r="B5" s="364">
        <v>242430</v>
      </c>
      <c r="C5" s="304">
        <v>27216</v>
      </c>
      <c r="D5" s="304">
        <v>269646</v>
      </c>
      <c r="E5" s="304">
        <v>69974</v>
      </c>
      <c r="F5" s="304">
        <v>3150</v>
      </c>
      <c r="G5" s="305">
        <v>342770</v>
      </c>
      <c r="H5" s="264"/>
    </row>
    <row r="6" spans="1:10" s="247" customFormat="1" ht="12.75" x14ac:dyDescent="0.25">
      <c r="A6" s="303">
        <v>1961</v>
      </c>
      <c r="B6" s="364">
        <v>240490</v>
      </c>
      <c r="C6" s="304">
        <v>31255</v>
      </c>
      <c r="D6" s="304">
        <v>271745</v>
      </c>
      <c r="E6" s="304">
        <v>89218</v>
      </c>
      <c r="F6" s="304">
        <v>3360</v>
      </c>
      <c r="G6" s="305">
        <v>364323</v>
      </c>
      <c r="H6" s="264"/>
    </row>
    <row r="7" spans="1:10" s="247" customFormat="1" ht="12.75" x14ac:dyDescent="0.25">
      <c r="A7" s="303">
        <v>1962</v>
      </c>
      <c r="B7" s="364">
        <v>274043</v>
      </c>
      <c r="C7" s="304">
        <v>30311</v>
      </c>
      <c r="D7" s="304">
        <v>304354</v>
      </c>
      <c r="E7" s="304">
        <v>41413</v>
      </c>
      <c r="F7" s="304">
        <v>3654</v>
      </c>
      <c r="G7" s="305">
        <v>349421</v>
      </c>
      <c r="H7" s="264"/>
    </row>
    <row r="8" spans="1:10" s="247" customFormat="1" ht="12.75" x14ac:dyDescent="0.25">
      <c r="A8" s="303">
        <v>1963</v>
      </c>
      <c r="B8" s="364">
        <v>267671</v>
      </c>
      <c r="C8" s="304">
        <v>33447</v>
      </c>
      <c r="D8" s="304">
        <v>301118</v>
      </c>
      <c r="E8" s="304">
        <v>46958</v>
      </c>
      <c r="F8" s="304">
        <v>3738</v>
      </c>
      <c r="G8" s="305">
        <v>351814</v>
      </c>
      <c r="H8" s="264"/>
    </row>
    <row r="9" spans="1:10" s="247" customFormat="1" ht="12.75" x14ac:dyDescent="0.25">
      <c r="A9" s="303">
        <v>1964</v>
      </c>
      <c r="B9" s="364">
        <v>273144</v>
      </c>
      <c r="C9" s="304">
        <v>35294</v>
      </c>
      <c r="D9" s="304">
        <v>308438</v>
      </c>
      <c r="E9" s="304">
        <v>42657</v>
      </c>
      <c r="F9" s="304">
        <v>3612</v>
      </c>
      <c r="G9" s="305">
        <v>354707</v>
      </c>
      <c r="H9" s="264"/>
    </row>
    <row r="10" spans="1:10" s="247" customFormat="1" ht="12.75" x14ac:dyDescent="0.25">
      <c r="A10" s="303">
        <v>1965</v>
      </c>
      <c r="B10" s="364">
        <v>280705</v>
      </c>
      <c r="C10" s="304">
        <v>38879</v>
      </c>
      <c r="D10" s="304">
        <v>319584</v>
      </c>
      <c r="E10" s="304">
        <v>48872</v>
      </c>
      <c r="F10" s="304">
        <v>3906</v>
      </c>
      <c r="G10" s="305">
        <v>372362</v>
      </c>
      <c r="H10" s="264"/>
    </row>
    <row r="11" spans="1:10" s="247" customFormat="1" ht="12.75" x14ac:dyDescent="0.25">
      <c r="A11" s="303">
        <v>1966</v>
      </c>
      <c r="B11" s="364">
        <v>269659</v>
      </c>
      <c r="C11" s="304">
        <v>43253</v>
      </c>
      <c r="D11" s="304">
        <v>312912</v>
      </c>
      <c r="E11" s="304">
        <v>40736</v>
      </c>
      <c r="F11" s="304">
        <v>3780</v>
      </c>
      <c r="G11" s="305">
        <v>357428</v>
      </c>
      <c r="H11" s="264"/>
    </row>
    <row r="12" spans="1:10" s="247" customFormat="1" ht="12.75" x14ac:dyDescent="0.25">
      <c r="A12" s="303">
        <v>1967</v>
      </c>
      <c r="B12" s="364">
        <v>300192</v>
      </c>
      <c r="C12" s="304">
        <v>40668</v>
      </c>
      <c r="D12" s="304">
        <v>340860</v>
      </c>
      <c r="E12" s="304">
        <v>44078</v>
      </c>
      <c r="F12" s="304">
        <v>3990</v>
      </c>
      <c r="G12" s="305">
        <v>388928</v>
      </c>
      <c r="H12" s="264"/>
    </row>
    <row r="13" spans="1:10" s="247" customFormat="1" ht="12.75" x14ac:dyDescent="0.25">
      <c r="A13" s="303">
        <v>1968</v>
      </c>
      <c r="B13" s="364">
        <v>321429</v>
      </c>
      <c r="C13" s="304">
        <v>45756</v>
      </c>
      <c r="D13" s="304">
        <v>367185</v>
      </c>
      <c r="E13" s="304">
        <v>40607</v>
      </c>
      <c r="F13" s="304">
        <v>4032</v>
      </c>
      <c r="G13" s="305">
        <v>411824</v>
      </c>
      <c r="H13" s="264"/>
    </row>
    <row r="14" spans="1:10" s="247" customFormat="1" ht="13.15" x14ac:dyDescent="0.3">
      <c r="A14" s="303">
        <v>1969</v>
      </c>
      <c r="B14" s="364">
        <v>342954</v>
      </c>
      <c r="C14" s="304">
        <v>49868</v>
      </c>
      <c r="D14" s="304">
        <v>392822</v>
      </c>
      <c r="E14" s="304">
        <v>27902</v>
      </c>
      <c r="F14" s="304">
        <v>4074</v>
      </c>
      <c r="G14" s="305">
        <v>424798</v>
      </c>
      <c r="H14" s="264"/>
    </row>
    <row r="15" spans="1:10" s="247" customFormat="1" ht="13.15" x14ac:dyDescent="0.3">
      <c r="A15" s="303">
        <v>1970</v>
      </c>
      <c r="B15" s="364">
        <v>352654</v>
      </c>
      <c r="C15" s="304">
        <v>58136</v>
      </c>
      <c r="D15" s="304">
        <v>410790</v>
      </c>
      <c r="E15" s="304">
        <v>39654</v>
      </c>
      <c r="F15" s="304">
        <v>4242</v>
      </c>
      <c r="G15" s="305">
        <v>454686</v>
      </c>
      <c r="H15" s="264"/>
    </row>
    <row r="16" spans="1:10" s="247" customFormat="1" ht="13.15" x14ac:dyDescent="0.3">
      <c r="A16" s="303">
        <v>1971</v>
      </c>
      <c r="B16" s="364">
        <v>372174</v>
      </c>
      <c r="C16" s="304">
        <v>61295</v>
      </c>
      <c r="D16" s="304">
        <v>433469</v>
      </c>
      <c r="E16" s="304">
        <v>33345</v>
      </c>
      <c r="F16" s="304">
        <v>4242</v>
      </c>
      <c r="G16" s="305">
        <v>471056</v>
      </c>
      <c r="H16" s="264"/>
    </row>
    <row r="17" spans="1:8" s="247" customFormat="1" ht="13.15" x14ac:dyDescent="0.3">
      <c r="A17" s="303">
        <v>1972</v>
      </c>
      <c r="B17" s="364">
        <v>394482</v>
      </c>
      <c r="C17" s="304">
        <v>69145</v>
      </c>
      <c r="D17" s="304">
        <v>463627</v>
      </c>
      <c r="E17" s="304">
        <v>42185</v>
      </c>
      <c r="F17" s="304">
        <v>4368</v>
      </c>
      <c r="G17" s="305">
        <v>510180</v>
      </c>
      <c r="H17" s="264"/>
    </row>
    <row r="18" spans="1:8" s="247" customFormat="1" ht="13.15" x14ac:dyDescent="0.3">
      <c r="A18" s="303">
        <v>1973</v>
      </c>
      <c r="B18" s="364">
        <v>432272</v>
      </c>
      <c r="C18" s="304">
        <v>76954</v>
      </c>
      <c r="D18" s="304">
        <v>509226</v>
      </c>
      <c r="E18" s="304">
        <v>35933</v>
      </c>
      <c r="F18" s="304">
        <v>4662</v>
      </c>
      <c r="G18" s="305">
        <v>549821</v>
      </c>
      <c r="H18" s="264"/>
    </row>
    <row r="19" spans="1:8" s="247" customFormat="1" ht="13.15" x14ac:dyDescent="0.3">
      <c r="A19" s="303">
        <v>1974</v>
      </c>
      <c r="B19" s="364">
        <v>412004</v>
      </c>
      <c r="C19" s="304">
        <v>72955</v>
      </c>
      <c r="D19" s="304">
        <v>484959</v>
      </c>
      <c r="E19" s="304">
        <v>31842</v>
      </c>
      <c r="F19" s="304">
        <v>4452</v>
      </c>
      <c r="G19" s="305">
        <v>521253</v>
      </c>
      <c r="H19" s="264"/>
    </row>
    <row r="20" spans="1:8" s="247" customFormat="1" ht="13.15" x14ac:dyDescent="0.3">
      <c r="A20" s="303">
        <v>1975</v>
      </c>
      <c r="B20" s="364">
        <v>404957</v>
      </c>
      <c r="C20" s="304">
        <v>72682</v>
      </c>
      <c r="D20" s="304">
        <v>477639</v>
      </c>
      <c r="E20" s="304">
        <v>45256</v>
      </c>
      <c r="F20" s="304">
        <v>4494</v>
      </c>
      <c r="G20" s="305">
        <v>527389</v>
      </c>
      <c r="H20" s="264"/>
    </row>
    <row r="21" spans="1:8" s="247" customFormat="1" ht="13.15" x14ac:dyDescent="0.3">
      <c r="A21" s="303">
        <v>1976</v>
      </c>
      <c r="B21" s="364">
        <v>449092</v>
      </c>
      <c r="C21" s="304">
        <v>87051</v>
      </c>
      <c r="D21" s="304">
        <v>536143</v>
      </c>
      <c r="E21" s="304">
        <v>46148</v>
      </c>
      <c r="F21" s="304">
        <v>4998</v>
      </c>
      <c r="G21" s="305">
        <v>587289</v>
      </c>
      <c r="H21" s="264"/>
    </row>
    <row r="22" spans="1:8" s="247" customFormat="1" ht="13.15" x14ac:dyDescent="0.3">
      <c r="A22" s="303">
        <v>1977</v>
      </c>
      <c r="B22" s="364">
        <v>431617</v>
      </c>
      <c r="C22" s="304">
        <v>89381</v>
      </c>
      <c r="D22" s="304">
        <v>520998</v>
      </c>
      <c r="E22" s="304">
        <v>42667</v>
      </c>
      <c r="F22" s="304">
        <v>4452</v>
      </c>
      <c r="G22" s="305">
        <v>568117</v>
      </c>
      <c r="H22" s="264"/>
    </row>
    <row r="23" spans="1:8" s="247" customFormat="1" ht="13.15" x14ac:dyDescent="0.3">
      <c r="A23" s="303">
        <v>1978</v>
      </c>
      <c r="B23" s="364">
        <v>511119</v>
      </c>
      <c r="C23" s="304">
        <v>100375</v>
      </c>
      <c r="D23" s="304">
        <v>611494</v>
      </c>
      <c r="E23" s="304">
        <v>38123</v>
      </c>
      <c r="F23" s="304">
        <v>5208</v>
      </c>
      <c r="G23" s="305">
        <v>654825</v>
      </c>
      <c r="H23" s="264"/>
    </row>
    <row r="24" spans="1:8" s="247" customFormat="1" ht="13.15" x14ac:dyDescent="0.3">
      <c r="A24" s="303">
        <v>1979</v>
      </c>
      <c r="B24" s="364">
        <v>443580</v>
      </c>
      <c r="C24" s="304">
        <v>103756</v>
      </c>
      <c r="D24" s="304">
        <v>547336</v>
      </c>
      <c r="E24" s="304">
        <v>44112</v>
      </c>
      <c r="F24" s="304">
        <v>5250</v>
      </c>
      <c r="G24" s="305">
        <v>596698</v>
      </c>
      <c r="H24" s="264"/>
    </row>
    <row r="25" spans="1:8" s="247" customFormat="1" ht="13.15" x14ac:dyDescent="0.3">
      <c r="A25" s="303">
        <v>1980</v>
      </c>
      <c r="B25" s="364">
        <v>416511</v>
      </c>
      <c r="C25" s="304">
        <v>98615</v>
      </c>
      <c r="D25" s="304">
        <v>515126</v>
      </c>
      <c r="E25" s="304">
        <v>40788</v>
      </c>
      <c r="F25" s="304">
        <v>4662</v>
      </c>
      <c r="G25" s="305">
        <v>560576</v>
      </c>
      <c r="H25" s="264"/>
    </row>
    <row r="26" spans="1:8" s="247" customFormat="1" ht="13.15" x14ac:dyDescent="0.3">
      <c r="A26" s="303">
        <v>1981</v>
      </c>
      <c r="B26" s="364">
        <v>423780</v>
      </c>
      <c r="C26" s="304">
        <v>108849</v>
      </c>
      <c r="D26" s="304">
        <v>532629</v>
      </c>
      <c r="E26" s="304">
        <v>44001</v>
      </c>
      <c r="F26" s="304">
        <v>4704</v>
      </c>
      <c r="G26" s="305">
        <v>581334</v>
      </c>
      <c r="H26" s="264"/>
    </row>
    <row r="27" spans="1:8" s="247" customFormat="1" ht="13.15" x14ac:dyDescent="0.3">
      <c r="A27" s="303">
        <v>1982</v>
      </c>
      <c r="B27" s="364">
        <v>406462</v>
      </c>
      <c r="C27" s="304">
        <v>110864</v>
      </c>
      <c r="D27" s="304">
        <v>517326</v>
      </c>
      <c r="E27" s="304">
        <v>40371</v>
      </c>
      <c r="F27" s="304">
        <v>4410</v>
      </c>
      <c r="G27" s="305">
        <v>562107</v>
      </c>
      <c r="H27" s="264"/>
    </row>
    <row r="28" spans="1:8" s="247" customFormat="1" ht="13.15" x14ac:dyDescent="0.3">
      <c r="A28" s="303">
        <v>1983</v>
      </c>
      <c r="B28" s="364">
        <v>418919</v>
      </c>
      <c r="C28" s="304">
        <v>105234</v>
      </c>
      <c r="D28" s="304">
        <v>524153</v>
      </c>
      <c r="E28" s="304">
        <v>33306</v>
      </c>
      <c r="F28" s="304">
        <v>4494</v>
      </c>
      <c r="G28" s="305">
        <v>561953</v>
      </c>
      <c r="H28" s="264"/>
    </row>
    <row r="29" spans="1:8" s="247" customFormat="1" ht="13.15" x14ac:dyDescent="0.3">
      <c r="A29" s="303">
        <v>1984</v>
      </c>
      <c r="B29" s="364">
        <v>416324</v>
      </c>
      <c r="C29" s="304">
        <v>117012</v>
      </c>
      <c r="D29" s="304">
        <v>533336</v>
      </c>
      <c r="E29" s="304">
        <v>34828</v>
      </c>
      <c r="F29" s="365" t="s">
        <v>83</v>
      </c>
      <c r="G29" s="305">
        <v>568164</v>
      </c>
      <c r="H29" s="264"/>
    </row>
    <row r="30" spans="1:8" s="247" customFormat="1" ht="13.15" x14ac:dyDescent="0.3">
      <c r="A30" s="303">
        <v>1985</v>
      </c>
      <c r="B30" s="364">
        <v>403929</v>
      </c>
      <c r="C30" s="304">
        <v>109043</v>
      </c>
      <c r="D30" s="304">
        <v>512972</v>
      </c>
      <c r="E30" s="304">
        <v>37675</v>
      </c>
      <c r="F30" s="365" t="s">
        <v>83</v>
      </c>
      <c r="G30" s="305">
        <v>550647</v>
      </c>
      <c r="H30" s="264"/>
    </row>
    <row r="31" spans="1:8" s="247" customFormat="1" ht="13.15" x14ac:dyDescent="0.3">
      <c r="A31" s="303">
        <v>1986</v>
      </c>
      <c r="B31" s="364">
        <v>404386</v>
      </c>
      <c r="C31" s="304">
        <v>107192</v>
      </c>
      <c r="D31" s="304">
        <v>511578</v>
      </c>
      <c r="E31" s="304">
        <v>36006</v>
      </c>
      <c r="F31" s="365" t="s">
        <v>83</v>
      </c>
      <c r="G31" s="305">
        <v>547584</v>
      </c>
      <c r="H31" s="264"/>
    </row>
    <row r="32" spans="1:8" s="247" customFormat="1" ht="13.15" x14ac:dyDescent="0.3">
      <c r="A32" s="303">
        <v>1987</v>
      </c>
      <c r="B32" s="364">
        <v>407673</v>
      </c>
      <c r="C32" s="304">
        <v>108341</v>
      </c>
      <c r="D32" s="304">
        <v>516014</v>
      </c>
      <c r="E32" s="304">
        <v>33187</v>
      </c>
      <c r="F32" s="365" t="s">
        <v>83</v>
      </c>
      <c r="G32" s="305">
        <v>549201</v>
      </c>
      <c r="H32" s="264"/>
    </row>
    <row r="33" spans="1:12" s="247" customFormat="1" ht="13.15" x14ac:dyDescent="0.3">
      <c r="A33" s="303">
        <v>1988</v>
      </c>
      <c r="B33" s="364">
        <v>412126</v>
      </c>
      <c r="C33" s="304">
        <v>117389</v>
      </c>
      <c r="D33" s="304">
        <v>529515</v>
      </c>
      <c r="E33" s="304">
        <v>33710</v>
      </c>
      <c r="F33" s="365" t="s">
        <v>83</v>
      </c>
      <c r="G33" s="305">
        <v>563225</v>
      </c>
      <c r="H33" s="264"/>
    </row>
    <row r="34" spans="1:12" s="161" customFormat="1" ht="13.15" x14ac:dyDescent="0.3">
      <c r="A34" s="303">
        <v>1989</v>
      </c>
      <c r="B34" s="364">
        <v>408306</v>
      </c>
      <c r="C34" s="304">
        <v>120917</v>
      </c>
      <c r="D34" s="304">
        <v>529223</v>
      </c>
      <c r="E34" s="304">
        <v>35714</v>
      </c>
      <c r="F34" s="365" t="s">
        <v>83</v>
      </c>
      <c r="G34" s="305">
        <v>564937</v>
      </c>
      <c r="H34" s="264"/>
    </row>
    <row r="35" spans="1:12" s="247" customFormat="1" ht="13.15" x14ac:dyDescent="0.3">
      <c r="A35" s="303">
        <v>1990</v>
      </c>
      <c r="B35" s="364">
        <v>410718</v>
      </c>
      <c r="C35" s="304">
        <v>125346</v>
      </c>
      <c r="D35" s="304">
        <v>536064</v>
      </c>
      <c r="E35" s="304">
        <v>36646</v>
      </c>
      <c r="F35" s="365" t="s">
        <v>83</v>
      </c>
      <c r="G35" s="305">
        <v>572710</v>
      </c>
      <c r="H35" s="264"/>
    </row>
    <row r="36" spans="1:12" s="247" customFormat="1" ht="13.15" x14ac:dyDescent="0.3">
      <c r="A36" s="303">
        <v>1991</v>
      </c>
      <c r="B36" s="364">
        <v>409896</v>
      </c>
      <c r="C36" s="304">
        <v>116176</v>
      </c>
      <c r="D36" s="304">
        <v>526072</v>
      </c>
      <c r="E36" s="304">
        <v>36365</v>
      </c>
      <c r="F36" s="365" t="s">
        <v>83</v>
      </c>
      <c r="G36" s="305">
        <v>562437</v>
      </c>
      <c r="H36" s="264"/>
    </row>
    <row r="37" spans="1:12" s="247" customFormat="1" ht="12.75" x14ac:dyDescent="0.25">
      <c r="A37" s="303">
        <v>1992</v>
      </c>
      <c r="B37" s="364">
        <v>432413</v>
      </c>
      <c r="C37" s="304">
        <v>133926</v>
      </c>
      <c r="D37" s="304">
        <v>566339</v>
      </c>
      <c r="E37" s="304">
        <v>32650</v>
      </c>
      <c r="F37" s="365" t="s">
        <v>83</v>
      </c>
      <c r="G37" s="305">
        <v>598989</v>
      </c>
      <c r="H37" s="264"/>
    </row>
    <row r="38" spans="1:12" s="247" customFormat="1" ht="12.75" x14ac:dyDescent="0.25">
      <c r="A38" s="303">
        <v>1993</v>
      </c>
      <c r="B38" s="364">
        <v>441553</v>
      </c>
      <c r="C38" s="304">
        <v>139443</v>
      </c>
      <c r="D38" s="304">
        <v>580996</v>
      </c>
      <c r="E38" s="304">
        <v>29807</v>
      </c>
      <c r="F38" s="365" t="s">
        <v>83</v>
      </c>
      <c r="G38" s="305">
        <v>610803</v>
      </c>
      <c r="H38" s="264"/>
    </row>
    <row r="39" spans="1:12" s="247" customFormat="1" ht="12.75" x14ac:dyDescent="0.25">
      <c r="A39" s="303">
        <v>1994</v>
      </c>
      <c r="B39" s="364">
        <v>444618</v>
      </c>
      <c r="C39" s="304">
        <v>156703</v>
      </c>
      <c r="D39" s="304">
        <v>601321</v>
      </c>
      <c r="E39" s="304">
        <v>32358</v>
      </c>
      <c r="F39" s="365" t="s">
        <v>83</v>
      </c>
      <c r="G39" s="305">
        <v>633679</v>
      </c>
      <c r="H39" s="264"/>
    </row>
    <row r="40" spans="1:12" s="247" customFormat="1" ht="12.75" x14ac:dyDescent="0.25">
      <c r="A40" s="303">
        <v>1995</v>
      </c>
      <c r="B40" s="364">
        <v>447134</v>
      </c>
      <c r="C40" s="304">
        <v>159632</v>
      </c>
      <c r="D40" s="304">
        <v>606766</v>
      </c>
      <c r="E40" s="304">
        <v>34258</v>
      </c>
      <c r="F40" s="365" t="s">
        <v>83</v>
      </c>
      <c r="G40" s="305">
        <v>641024</v>
      </c>
      <c r="H40" s="264"/>
    </row>
    <row r="41" spans="1:12" s="247" customFormat="1" ht="12.75" x14ac:dyDescent="0.25">
      <c r="A41" s="303">
        <v>1996</v>
      </c>
      <c r="B41" s="364">
        <v>466331</v>
      </c>
      <c r="C41" s="304">
        <v>146177</v>
      </c>
      <c r="D41" s="304">
        <v>612508</v>
      </c>
      <c r="E41" s="304">
        <v>36169</v>
      </c>
      <c r="F41" s="365" t="s">
        <v>83</v>
      </c>
      <c r="G41" s="305">
        <v>648677</v>
      </c>
      <c r="H41" s="264"/>
    </row>
    <row r="42" spans="1:12" s="247" customFormat="1" ht="12.75" x14ac:dyDescent="0.25">
      <c r="A42" s="303">
        <v>1997</v>
      </c>
      <c r="B42" s="364">
        <v>454226</v>
      </c>
      <c r="C42" s="304">
        <v>175736</v>
      </c>
      <c r="D42" s="304">
        <v>629962</v>
      </c>
      <c r="E42" s="304">
        <v>35250</v>
      </c>
      <c r="F42" s="365" t="s">
        <v>83</v>
      </c>
      <c r="G42" s="305">
        <v>665212</v>
      </c>
      <c r="H42" s="264"/>
    </row>
    <row r="43" spans="1:12" s="247" customFormat="1" ht="12.75" x14ac:dyDescent="0.25">
      <c r="A43" s="303">
        <v>1998</v>
      </c>
      <c r="B43" s="364">
        <v>469369</v>
      </c>
      <c r="C43" s="304">
        <v>172711</v>
      </c>
      <c r="D43" s="304">
        <v>642080</v>
      </c>
      <c r="E43" s="304">
        <v>26862</v>
      </c>
      <c r="F43" s="365" t="s">
        <v>83</v>
      </c>
      <c r="G43" s="305">
        <v>668942</v>
      </c>
      <c r="H43" s="264"/>
    </row>
    <row r="44" spans="1:12" s="247" customFormat="1" ht="12.75" x14ac:dyDescent="0.25">
      <c r="A44" s="303">
        <v>1999</v>
      </c>
      <c r="B44" s="364">
        <v>480754</v>
      </c>
      <c r="C44" s="304">
        <v>185212</v>
      </c>
      <c r="D44" s="304">
        <v>665966</v>
      </c>
      <c r="E44" s="304">
        <v>26486</v>
      </c>
      <c r="F44" s="365" t="s">
        <v>83</v>
      </c>
      <c r="G44" s="305">
        <v>692452</v>
      </c>
      <c r="H44" s="264"/>
    </row>
    <row r="45" spans="1:12" s="247" customFormat="1" ht="12.75" x14ac:dyDescent="0.2">
      <c r="A45" s="303">
        <v>2000</v>
      </c>
      <c r="B45" s="364">
        <v>469683</v>
      </c>
      <c r="C45" s="304">
        <v>190450</v>
      </c>
      <c r="D45" s="304">
        <v>660133</v>
      </c>
      <c r="E45" s="304">
        <v>26394</v>
      </c>
      <c r="F45" s="365" t="s">
        <v>83</v>
      </c>
      <c r="G45" s="305">
        <v>686527</v>
      </c>
      <c r="H45" s="264"/>
      <c r="J45" s="182"/>
      <c r="L45" s="366"/>
    </row>
    <row r="46" spans="1:12" s="247" customFormat="1" ht="12.75" x14ac:dyDescent="0.2">
      <c r="A46" s="303">
        <v>2001</v>
      </c>
      <c r="B46" s="364">
        <v>467567</v>
      </c>
      <c r="C46" s="304">
        <v>198232</v>
      </c>
      <c r="D46" s="304">
        <v>665799</v>
      </c>
      <c r="E46" s="304">
        <v>32041</v>
      </c>
      <c r="F46" s="365" t="s">
        <v>83</v>
      </c>
      <c r="G46" s="305">
        <v>697840</v>
      </c>
      <c r="H46" s="264"/>
      <c r="J46" s="182"/>
      <c r="L46" s="366"/>
    </row>
    <row r="47" spans="1:12" s="247" customFormat="1" ht="12.75" x14ac:dyDescent="0.2">
      <c r="A47" s="303">
        <v>2002</v>
      </c>
      <c r="B47" s="364">
        <v>476027</v>
      </c>
      <c r="C47" s="304">
        <v>202477</v>
      </c>
      <c r="D47" s="304">
        <v>678504</v>
      </c>
      <c r="E47" s="304">
        <v>33151</v>
      </c>
      <c r="F47" s="365" t="s">
        <v>83</v>
      </c>
      <c r="G47" s="305">
        <v>711655</v>
      </c>
      <c r="H47" s="264"/>
      <c r="J47" s="182"/>
      <c r="L47" s="366"/>
    </row>
    <row r="48" spans="1:12" s="247" customFormat="1" ht="12.75" x14ac:dyDescent="0.2">
      <c r="A48" s="303">
        <v>2003</v>
      </c>
      <c r="B48" s="364">
        <v>476160</v>
      </c>
      <c r="C48" s="304">
        <v>210712</v>
      </c>
      <c r="D48" s="304">
        <v>686872</v>
      </c>
      <c r="E48" s="304">
        <v>33451</v>
      </c>
      <c r="F48" s="365" t="s">
        <v>83</v>
      </c>
      <c r="G48" s="305">
        <v>720323</v>
      </c>
      <c r="H48" s="264"/>
      <c r="J48" s="182"/>
      <c r="L48" s="366"/>
    </row>
    <row r="49" spans="1:12" s="247" customFormat="1" ht="12.75" x14ac:dyDescent="0.2">
      <c r="A49" s="303">
        <v>2004</v>
      </c>
      <c r="B49" s="364">
        <v>474580</v>
      </c>
      <c r="C49" s="304">
        <v>223636</v>
      </c>
      <c r="D49" s="304">
        <v>698216</v>
      </c>
      <c r="E49" s="304">
        <v>31564</v>
      </c>
      <c r="F49" s="365" t="s">
        <v>83</v>
      </c>
      <c r="G49" s="305">
        <v>729780</v>
      </c>
      <c r="H49" s="264"/>
      <c r="J49" s="182"/>
      <c r="L49" s="366"/>
    </row>
    <row r="50" spans="1:12" s="247" customFormat="1" ht="12.75" x14ac:dyDescent="0.2">
      <c r="A50" s="303">
        <v>2005</v>
      </c>
      <c r="B50" s="364">
        <v>460947</v>
      </c>
      <c r="C50" s="304">
        <v>246433</v>
      </c>
      <c r="D50" s="304">
        <v>707380</v>
      </c>
      <c r="E50" s="304">
        <v>32999</v>
      </c>
      <c r="F50" s="365" t="s">
        <v>83</v>
      </c>
      <c r="G50" s="305">
        <v>740379</v>
      </c>
      <c r="H50" s="264"/>
      <c r="J50" s="182"/>
      <c r="L50" s="366"/>
    </row>
    <row r="51" spans="1:12" s="247" customFormat="1" ht="12.75" x14ac:dyDescent="0.2">
      <c r="A51" s="303">
        <v>2006</v>
      </c>
      <c r="B51" s="364">
        <v>460703</v>
      </c>
      <c r="C51" s="304">
        <v>259569</v>
      </c>
      <c r="D51" s="304">
        <v>720272</v>
      </c>
      <c r="E51" s="304">
        <v>37640</v>
      </c>
      <c r="F51" s="365" t="s">
        <v>83</v>
      </c>
      <c r="G51" s="305">
        <v>757912</v>
      </c>
      <c r="H51" s="264"/>
      <c r="J51" s="182"/>
      <c r="L51" s="366"/>
    </row>
    <row r="52" spans="1:12" s="247" customFormat="1" ht="12.75" x14ac:dyDescent="0.2">
      <c r="A52" s="303">
        <v>2007</v>
      </c>
      <c r="B52" s="364">
        <v>471532</v>
      </c>
      <c r="C52" s="304">
        <v>265261</v>
      </c>
      <c r="D52" s="304">
        <v>736793</v>
      </c>
      <c r="E52" s="304">
        <v>29650</v>
      </c>
      <c r="F52" s="365" t="s">
        <v>83</v>
      </c>
      <c r="G52" s="305">
        <v>766443</v>
      </c>
      <c r="H52" s="264"/>
      <c r="J52" s="182"/>
      <c r="L52" s="366"/>
    </row>
    <row r="53" spans="1:12" s="247" customFormat="1" ht="12.75" x14ac:dyDescent="0.2">
      <c r="A53" s="303">
        <v>2008</v>
      </c>
      <c r="B53" s="364">
        <v>459218</v>
      </c>
      <c r="C53" s="304">
        <v>252978.185</v>
      </c>
      <c r="D53" s="304">
        <v>712196.18500000006</v>
      </c>
      <c r="E53" s="304">
        <v>24999</v>
      </c>
      <c r="F53" s="365" t="s">
        <v>83</v>
      </c>
      <c r="G53" s="305">
        <v>737195.18500000006</v>
      </c>
      <c r="H53" s="264"/>
      <c r="J53" s="182"/>
      <c r="L53" s="366"/>
    </row>
    <row r="54" spans="1:12" s="247" customFormat="1" ht="12.75" x14ac:dyDescent="0.2">
      <c r="A54" s="303">
        <v>2009</v>
      </c>
      <c r="B54" s="364">
        <v>471907</v>
      </c>
      <c r="C54" s="304">
        <v>237129.65599999999</v>
      </c>
      <c r="D54" s="304">
        <v>709036.65599999996</v>
      </c>
      <c r="E54" s="304">
        <v>24589</v>
      </c>
      <c r="F54" s="365" t="s">
        <v>83</v>
      </c>
      <c r="G54" s="305">
        <v>733625.65599999996</v>
      </c>
      <c r="H54" s="264"/>
      <c r="J54" s="182"/>
      <c r="L54" s="366"/>
    </row>
    <row r="55" spans="1:12" s="247" customFormat="1" ht="12.75" x14ac:dyDescent="0.2">
      <c r="A55" s="303">
        <v>2010</v>
      </c>
      <c r="B55" s="364">
        <v>480645</v>
      </c>
      <c r="C55" s="304">
        <v>245823</v>
      </c>
      <c r="D55" s="304">
        <v>726468</v>
      </c>
      <c r="E55" s="304">
        <v>20090</v>
      </c>
      <c r="F55" s="365" t="s">
        <v>83</v>
      </c>
      <c r="G55" s="305">
        <v>746558</v>
      </c>
      <c r="H55" s="264"/>
      <c r="J55" s="182"/>
      <c r="L55" s="366"/>
    </row>
    <row r="56" spans="1:12" s="247" customFormat="1" ht="12.6" x14ac:dyDescent="0.25">
      <c r="A56" s="421">
        <v>2011</v>
      </c>
      <c r="B56" s="364">
        <v>477530</v>
      </c>
      <c r="C56" s="304">
        <v>254254</v>
      </c>
      <c r="D56" s="304">
        <v>731784</v>
      </c>
      <c r="E56" s="304">
        <v>17292</v>
      </c>
      <c r="F56" s="365" t="s">
        <v>83</v>
      </c>
      <c r="G56" s="305">
        <v>749076</v>
      </c>
      <c r="H56" s="264"/>
      <c r="J56" s="182"/>
      <c r="L56" s="366"/>
    </row>
    <row r="57" spans="1:12" s="247" customFormat="1" ht="12.6" x14ac:dyDescent="0.25">
      <c r="A57" s="421">
        <v>2012</v>
      </c>
      <c r="B57" s="364">
        <v>487822</v>
      </c>
      <c r="C57" s="304">
        <v>262303</v>
      </c>
      <c r="D57" s="304">
        <v>750125</v>
      </c>
      <c r="E57" s="304">
        <v>18336</v>
      </c>
      <c r="F57" s="365" t="s">
        <v>83</v>
      </c>
      <c r="G57" s="452">
        <v>768461</v>
      </c>
      <c r="H57" s="264"/>
      <c r="J57" s="182"/>
      <c r="L57" s="366"/>
    </row>
    <row r="58" spans="1:12" s="247" customFormat="1" ht="12.6" x14ac:dyDescent="0.25">
      <c r="A58" s="421">
        <v>2013</v>
      </c>
      <c r="B58" s="364">
        <v>492003</v>
      </c>
      <c r="C58" s="304">
        <v>264682</v>
      </c>
      <c r="D58" s="304">
        <v>756685</v>
      </c>
      <c r="E58" s="304">
        <v>19293</v>
      </c>
      <c r="F58" s="365" t="s">
        <v>83</v>
      </c>
      <c r="G58" s="452">
        <v>775978</v>
      </c>
      <c r="H58" s="264"/>
      <c r="J58" s="182"/>
      <c r="L58" s="366"/>
    </row>
    <row r="59" spans="1:12" s="247" customFormat="1" ht="12.6" x14ac:dyDescent="0.25">
      <c r="A59" s="421">
        <v>2014</v>
      </c>
      <c r="B59" s="364">
        <v>511567</v>
      </c>
      <c r="C59" s="304">
        <v>270918</v>
      </c>
      <c r="D59" s="304">
        <v>782485</v>
      </c>
      <c r="E59" s="304">
        <v>18022</v>
      </c>
      <c r="F59" s="365" t="s">
        <v>83</v>
      </c>
      <c r="G59" s="452">
        <v>800507</v>
      </c>
      <c r="H59" s="264"/>
      <c r="J59" s="182"/>
      <c r="L59" s="366"/>
    </row>
    <row r="60" spans="1:12" s="247" customFormat="1" ht="12.6" x14ac:dyDescent="0.25">
      <c r="A60" s="367">
        <v>2015</v>
      </c>
      <c r="B60" s="492">
        <v>483132</v>
      </c>
      <c r="C60" s="493">
        <v>268546</v>
      </c>
      <c r="D60" s="493">
        <v>751678</v>
      </c>
      <c r="E60" s="493">
        <v>56850</v>
      </c>
      <c r="F60" s="494" t="s">
        <v>83</v>
      </c>
      <c r="G60" s="495">
        <v>808528</v>
      </c>
      <c r="H60" s="264"/>
      <c r="J60" s="182"/>
      <c r="L60" s="366"/>
    </row>
    <row r="61" spans="1:12" s="312" customFormat="1" ht="4.5" customHeight="1" x14ac:dyDescent="0.25">
      <c r="A61" s="326"/>
      <c r="B61" s="326"/>
      <c r="C61" s="326"/>
      <c r="D61" s="326"/>
      <c r="E61" s="326"/>
      <c r="F61" s="326"/>
      <c r="G61" s="326"/>
      <c r="J61" s="182"/>
    </row>
    <row r="62" spans="1:12" s="312" customFormat="1" ht="60" customHeight="1" x14ac:dyDescent="0.25">
      <c r="A62" s="556" t="s">
        <v>143</v>
      </c>
      <c r="B62" s="558"/>
      <c r="C62" s="558"/>
      <c r="D62" s="558"/>
      <c r="E62" s="558"/>
      <c r="F62" s="558"/>
      <c r="G62" s="558"/>
      <c r="H62" s="558"/>
      <c r="I62" s="558"/>
    </row>
    <row r="63" spans="1:12" s="312" customFormat="1" ht="4.9000000000000004" customHeight="1" x14ac:dyDescent="0.35">
      <c r="A63" s="200"/>
      <c r="B63" s="200"/>
      <c r="C63" s="200"/>
      <c r="D63" s="200"/>
      <c r="E63" s="200"/>
      <c r="F63" s="200"/>
      <c r="G63" s="200"/>
      <c r="H63" s="269"/>
      <c r="I63" s="269"/>
    </row>
    <row r="64" spans="1:12" s="312" customFormat="1" ht="46.5" customHeight="1" x14ac:dyDescent="0.25">
      <c r="A64" s="556" t="s">
        <v>215</v>
      </c>
      <c r="B64" s="558"/>
      <c r="C64" s="558"/>
      <c r="D64" s="558"/>
      <c r="E64" s="558"/>
      <c r="F64" s="558"/>
      <c r="G64" s="558"/>
      <c r="H64" s="558"/>
      <c r="I64" s="558"/>
    </row>
    <row r="65" spans="1:9" s="312" customFormat="1" ht="4.5" customHeight="1" x14ac:dyDescent="0.35">
      <c r="A65" s="200"/>
      <c r="B65" s="200"/>
      <c r="C65" s="200"/>
      <c r="D65" s="200"/>
      <c r="E65" s="200"/>
      <c r="F65" s="200"/>
      <c r="G65" s="200"/>
      <c r="H65" s="269"/>
      <c r="I65" s="269"/>
    </row>
    <row r="66" spans="1:9" s="312" customFormat="1" ht="25.5" customHeight="1" x14ac:dyDescent="0.25">
      <c r="A66" s="556" t="s">
        <v>220</v>
      </c>
      <c r="B66" s="558"/>
      <c r="C66" s="558"/>
      <c r="D66" s="558"/>
      <c r="E66" s="558"/>
      <c r="F66" s="558"/>
      <c r="G66" s="558"/>
      <c r="H66" s="558"/>
      <c r="I66" s="558"/>
    </row>
    <row r="67" spans="1:9" s="312" customFormat="1" ht="5.25" customHeight="1" x14ac:dyDescent="0.25">
      <c r="A67" s="485"/>
      <c r="B67" s="486"/>
      <c r="C67" s="486"/>
      <c r="D67" s="486"/>
      <c r="E67" s="486"/>
      <c r="F67" s="486"/>
      <c r="G67" s="486"/>
      <c r="H67" s="486"/>
      <c r="I67" s="486"/>
    </row>
    <row r="68" spans="1:9" ht="37.5" customHeight="1" x14ac:dyDescent="0.25">
      <c r="A68" s="556" t="s">
        <v>219</v>
      </c>
      <c r="B68" s="558"/>
      <c r="C68" s="558"/>
      <c r="D68" s="558"/>
      <c r="E68" s="558"/>
      <c r="F68" s="558"/>
      <c r="G68" s="558"/>
      <c r="H68" s="558"/>
      <c r="I68" s="558"/>
    </row>
  </sheetData>
  <mergeCells count="8">
    <mergeCell ref="A68:I68"/>
    <mergeCell ref="B2:D2"/>
    <mergeCell ref="E2:E3"/>
    <mergeCell ref="F2:F3"/>
    <mergeCell ref="G2:G3"/>
    <mergeCell ref="A62:I62"/>
    <mergeCell ref="A64:I64"/>
    <mergeCell ref="A66:I6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workbookViewId="0">
      <selection activeCell="H22" sqref="H22"/>
    </sheetView>
  </sheetViews>
  <sheetFormatPr defaultRowHeight="12.75" x14ac:dyDescent="0.2"/>
  <cols>
    <col min="1" max="1" width="8.140625" style="157" customWidth="1"/>
    <col min="2" max="13" width="7.7109375" style="157" customWidth="1"/>
    <col min="14" max="14" width="22.28515625" style="157" customWidth="1"/>
    <col min="15" max="256" width="9.140625" style="157"/>
    <col min="257" max="257" width="5.28515625" style="157" customWidth="1"/>
    <col min="258" max="269" width="7.7109375" style="157" customWidth="1"/>
    <col min="270" max="270" width="11.5703125" style="157" customWidth="1"/>
    <col min="271" max="512" width="9.140625" style="157"/>
    <col min="513" max="513" width="5.28515625" style="157" customWidth="1"/>
    <col min="514" max="525" width="7.7109375" style="157" customWidth="1"/>
    <col min="526" max="526" width="11.5703125" style="157" customWidth="1"/>
    <col min="527" max="768" width="9.140625" style="157"/>
    <col min="769" max="769" width="5.28515625" style="157" customWidth="1"/>
    <col min="770" max="781" width="7.7109375" style="157" customWidth="1"/>
    <col min="782" max="782" width="11.5703125" style="157" customWidth="1"/>
    <col min="783" max="1024" width="9.140625" style="157"/>
    <col min="1025" max="1025" width="5.28515625" style="157" customWidth="1"/>
    <col min="1026" max="1037" width="7.7109375" style="157" customWidth="1"/>
    <col min="1038" max="1038" width="11.5703125" style="157" customWidth="1"/>
    <col min="1039" max="1280" width="9.140625" style="157"/>
    <col min="1281" max="1281" width="5.28515625" style="157" customWidth="1"/>
    <col min="1282" max="1293" width="7.7109375" style="157" customWidth="1"/>
    <col min="1294" max="1294" width="11.5703125" style="157" customWidth="1"/>
    <col min="1295" max="1536" width="9.140625" style="157"/>
    <col min="1537" max="1537" width="5.28515625" style="157" customWidth="1"/>
    <col min="1538" max="1549" width="7.7109375" style="157" customWidth="1"/>
    <col min="1550" max="1550" width="11.5703125" style="157" customWidth="1"/>
    <col min="1551" max="1792" width="9.140625" style="157"/>
    <col min="1793" max="1793" width="5.28515625" style="157" customWidth="1"/>
    <col min="1794" max="1805" width="7.7109375" style="157" customWidth="1"/>
    <col min="1806" max="1806" width="11.5703125" style="157" customWidth="1"/>
    <col min="1807" max="2048" width="9.140625" style="157"/>
    <col min="2049" max="2049" width="5.28515625" style="157" customWidth="1"/>
    <col min="2050" max="2061" width="7.7109375" style="157" customWidth="1"/>
    <col min="2062" max="2062" width="11.5703125" style="157" customWidth="1"/>
    <col min="2063" max="2304" width="9.140625" style="157"/>
    <col min="2305" max="2305" width="5.28515625" style="157" customWidth="1"/>
    <col min="2306" max="2317" width="7.7109375" style="157" customWidth="1"/>
    <col min="2318" max="2318" width="11.5703125" style="157" customWidth="1"/>
    <col min="2319" max="2560" width="9.140625" style="157"/>
    <col min="2561" max="2561" width="5.28515625" style="157" customWidth="1"/>
    <col min="2562" max="2573" width="7.7109375" style="157" customWidth="1"/>
    <col min="2574" max="2574" width="11.5703125" style="157" customWidth="1"/>
    <col min="2575" max="2816" width="9.140625" style="157"/>
    <col min="2817" max="2817" width="5.28515625" style="157" customWidth="1"/>
    <col min="2818" max="2829" width="7.7109375" style="157" customWidth="1"/>
    <col min="2830" max="2830" width="11.5703125" style="157" customWidth="1"/>
    <col min="2831" max="3072" width="9.140625" style="157"/>
    <col min="3073" max="3073" width="5.28515625" style="157" customWidth="1"/>
    <col min="3074" max="3085" width="7.7109375" style="157" customWidth="1"/>
    <col min="3086" max="3086" width="11.5703125" style="157" customWidth="1"/>
    <col min="3087" max="3328" width="9.140625" style="157"/>
    <col min="3329" max="3329" width="5.28515625" style="157" customWidth="1"/>
    <col min="3330" max="3341" width="7.7109375" style="157" customWidth="1"/>
    <col min="3342" max="3342" width="11.5703125" style="157" customWidth="1"/>
    <col min="3343" max="3584" width="9.140625" style="157"/>
    <col min="3585" max="3585" width="5.28515625" style="157" customWidth="1"/>
    <col min="3586" max="3597" width="7.7109375" style="157" customWidth="1"/>
    <col min="3598" max="3598" width="11.5703125" style="157" customWidth="1"/>
    <col min="3599" max="3840" width="9.140625" style="157"/>
    <col min="3841" max="3841" width="5.28515625" style="157" customWidth="1"/>
    <col min="3842" max="3853" width="7.7109375" style="157" customWidth="1"/>
    <col min="3854" max="3854" width="11.5703125" style="157" customWidth="1"/>
    <col min="3855" max="4096" width="9.140625" style="157"/>
    <col min="4097" max="4097" width="5.28515625" style="157" customWidth="1"/>
    <col min="4098" max="4109" width="7.7109375" style="157" customWidth="1"/>
    <col min="4110" max="4110" width="11.5703125" style="157" customWidth="1"/>
    <col min="4111" max="4352" width="9.140625" style="157"/>
    <col min="4353" max="4353" width="5.28515625" style="157" customWidth="1"/>
    <col min="4354" max="4365" width="7.7109375" style="157" customWidth="1"/>
    <col min="4366" max="4366" width="11.5703125" style="157" customWidth="1"/>
    <col min="4367" max="4608" width="9.140625" style="157"/>
    <col min="4609" max="4609" width="5.28515625" style="157" customWidth="1"/>
    <col min="4610" max="4621" width="7.7109375" style="157" customWidth="1"/>
    <col min="4622" max="4622" width="11.5703125" style="157" customWidth="1"/>
    <col min="4623" max="4864" width="9.140625" style="157"/>
    <col min="4865" max="4865" width="5.28515625" style="157" customWidth="1"/>
    <col min="4866" max="4877" width="7.7109375" style="157" customWidth="1"/>
    <col min="4878" max="4878" width="11.5703125" style="157" customWidth="1"/>
    <col min="4879" max="5120" width="9.140625" style="157"/>
    <col min="5121" max="5121" width="5.28515625" style="157" customWidth="1"/>
    <col min="5122" max="5133" width="7.7109375" style="157" customWidth="1"/>
    <col min="5134" max="5134" width="11.5703125" style="157" customWidth="1"/>
    <col min="5135" max="5376" width="9.140625" style="157"/>
    <col min="5377" max="5377" width="5.28515625" style="157" customWidth="1"/>
    <col min="5378" max="5389" width="7.7109375" style="157" customWidth="1"/>
    <col min="5390" max="5390" width="11.5703125" style="157" customWidth="1"/>
    <col min="5391" max="5632" width="9.140625" style="157"/>
    <col min="5633" max="5633" width="5.28515625" style="157" customWidth="1"/>
    <col min="5634" max="5645" width="7.7109375" style="157" customWidth="1"/>
    <col min="5646" max="5646" width="11.5703125" style="157" customWidth="1"/>
    <col min="5647" max="5888" width="9.140625" style="157"/>
    <col min="5889" max="5889" width="5.28515625" style="157" customWidth="1"/>
    <col min="5890" max="5901" width="7.7109375" style="157" customWidth="1"/>
    <col min="5902" max="5902" width="11.5703125" style="157" customWidth="1"/>
    <col min="5903" max="6144" width="9.140625" style="157"/>
    <col min="6145" max="6145" width="5.28515625" style="157" customWidth="1"/>
    <col min="6146" max="6157" width="7.7109375" style="157" customWidth="1"/>
    <col min="6158" max="6158" width="11.5703125" style="157" customWidth="1"/>
    <col min="6159" max="6400" width="9.140625" style="157"/>
    <col min="6401" max="6401" width="5.28515625" style="157" customWidth="1"/>
    <col min="6402" max="6413" width="7.7109375" style="157" customWidth="1"/>
    <col min="6414" max="6414" width="11.5703125" style="157" customWidth="1"/>
    <col min="6415" max="6656" width="9.140625" style="157"/>
    <col min="6657" max="6657" width="5.28515625" style="157" customWidth="1"/>
    <col min="6658" max="6669" width="7.7109375" style="157" customWidth="1"/>
    <col min="6670" max="6670" width="11.5703125" style="157" customWidth="1"/>
    <col min="6671" max="6912" width="9.140625" style="157"/>
    <col min="6913" max="6913" width="5.28515625" style="157" customWidth="1"/>
    <col min="6914" max="6925" width="7.7109375" style="157" customWidth="1"/>
    <col min="6926" max="6926" width="11.5703125" style="157" customWidth="1"/>
    <col min="6927" max="7168" width="9.140625" style="157"/>
    <col min="7169" max="7169" width="5.28515625" style="157" customWidth="1"/>
    <col min="7170" max="7181" width="7.7109375" style="157" customWidth="1"/>
    <col min="7182" max="7182" width="11.5703125" style="157" customWidth="1"/>
    <col min="7183" max="7424" width="9.140625" style="157"/>
    <col min="7425" max="7425" width="5.28515625" style="157" customWidth="1"/>
    <col min="7426" max="7437" width="7.7109375" style="157" customWidth="1"/>
    <col min="7438" max="7438" width="11.5703125" style="157" customWidth="1"/>
    <col min="7439" max="7680" width="9.140625" style="157"/>
    <col min="7681" max="7681" width="5.28515625" style="157" customWidth="1"/>
    <col min="7682" max="7693" width="7.7109375" style="157" customWidth="1"/>
    <col min="7694" max="7694" width="11.5703125" style="157" customWidth="1"/>
    <col min="7695" max="7936" width="9.140625" style="157"/>
    <col min="7937" max="7937" width="5.28515625" style="157" customWidth="1"/>
    <col min="7938" max="7949" width="7.7109375" style="157" customWidth="1"/>
    <col min="7950" max="7950" width="11.5703125" style="157" customWidth="1"/>
    <col min="7951" max="8192" width="9.140625" style="157"/>
    <col min="8193" max="8193" width="5.28515625" style="157" customWidth="1"/>
    <col min="8194" max="8205" width="7.7109375" style="157" customWidth="1"/>
    <col min="8206" max="8206" width="11.5703125" style="157" customWidth="1"/>
    <col min="8207" max="8448" width="9.140625" style="157"/>
    <col min="8449" max="8449" width="5.28515625" style="157" customWidth="1"/>
    <col min="8450" max="8461" width="7.7109375" style="157" customWidth="1"/>
    <col min="8462" max="8462" width="11.5703125" style="157" customWidth="1"/>
    <col min="8463" max="8704" width="9.140625" style="157"/>
    <col min="8705" max="8705" width="5.28515625" style="157" customWidth="1"/>
    <col min="8706" max="8717" width="7.7109375" style="157" customWidth="1"/>
    <col min="8718" max="8718" width="11.5703125" style="157" customWidth="1"/>
    <col min="8719" max="8960" width="9.140625" style="157"/>
    <col min="8961" max="8961" width="5.28515625" style="157" customWidth="1"/>
    <col min="8962" max="8973" width="7.7109375" style="157" customWidth="1"/>
    <col min="8974" max="8974" width="11.5703125" style="157" customWidth="1"/>
    <col min="8975" max="9216" width="9.140625" style="157"/>
    <col min="9217" max="9217" width="5.28515625" style="157" customWidth="1"/>
    <col min="9218" max="9229" width="7.7109375" style="157" customWidth="1"/>
    <col min="9230" max="9230" width="11.5703125" style="157" customWidth="1"/>
    <col min="9231" max="9472" width="9.140625" style="157"/>
    <col min="9473" max="9473" width="5.28515625" style="157" customWidth="1"/>
    <col min="9474" max="9485" width="7.7109375" style="157" customWidth="1"/>
    <col min="9486" max="9486" width="11.5703125" style="157" customWidth="1"/>
    <col min="9487" max="9728" width="9.140625" style="157"/>
    <col min="9729" max="9729" width="5.28515625" style="157" customWidth="1"/>
    <col min="9730" max="9741" width="7.7109375" style="157" customWidth="1"/>
    <col min="9742" max="9742" width="11.5703125" style="157" customWidth="1"/>
    <col min="9743" max="9984" width="9.140625" style="157"/>
    <col min="9985" max="9985" width="5.28515625" style="157" customWidth="1"/>
    <col min="9986" max="9997" width="7.7109375" style="157" customWidth="1"/>
    <col min="9998" max="9998" width="11.5703125" style="157" customWidth="1"/>
    <col min="9999" max="10240" width="9.140625" style="157"/>
    <col min="10241" max="10241" width="5.28515625" style="157" customWidth="1"/>
    <col min="10242" max="10253" width="7.7109375" style="157" customWidth="1"/>
    <col min="10254" max="10254" width="11.5703125" style="157" customWidth="1"/>
    <col min="10255" max="10496" width="9.140625" style="157"/>
    <col min="10497" max="10497" width="5.28515625" style="157" customWidth="1"/>
    <col min="10498" max="10509" width="7.7109375" style="157" customWidth="1"/>
    <col min="10510" max="10510" width="11.5703125" style="157" customWidth="1"/>
    <col min="10511" max="10752" width="9.140625" style="157"/>
    <col min="10753" max="10753" width="5.28515625" style="157" customWidth="1"/>
    <col min="10754" max="10765" width="7.7109375" style="157" customWidth="1"/>
    <col min="10766" max="10766" width="11.5703125" style="157" customWidth="1"/>
    <col min="10767" max="11008" width="9.140625" style="157"/>
    <col min="11009" max="11009" width="5.28515625" style="157" customWidth="1"/>
    <col min="11010" max="11021" width="7.7109375" style="157" customWidth="1"/>
    <col min="11022" max="11022" width="11.5703125" style="157" customWidth="1"/>
    <col min="11023" max="11264" width="9.140625" style="157"/>
    <col min="11265" max="11265" width="5.28515625" style="157" customWidth="1"/>
    <col min="11266" max="11277" width="7.7109375" style="157" customWidth="1"/>
    <col min="11278" max="11278" width="11.5703125" style="157" customWidth="1"/>
    <col min="11279" max="11520" width="9.140625" style="157"/>
    <col min="11521" max="11521" width="5.28515625" style="157" customWidth="1"/>
    <col min="11522" max="11533" width="7.7109375" style="157" customWidth="1"/>
    <col min="11534" max="11534" width="11.5703125" style="157" customWidth="1"/>
    <col min="11535" max="11776" width="9.140625" style="157"/>
    <col min="11777" max="11777" width="5.28515625" style="157" customWidth="1"/>
    <col min="11778" max="11789" width="7.7109375" style="157" customWidth="1"/>
    <col min="11790" max="11790" width="11.5703125" style="157" customWidth="1"/>
    <col min="11791" max="12032" width="9.140625" style="157"/>
    <col min="12033" max="12033" width="5.28515625" style="157" customWidth="1"/>
    <col min="12034" max="12045" width="7.7109375" style="157" customWidth="1"/>
    <col min="12046" max="12046" width="11.5703125" style="157" customWidth="1"/>
    <col min="12047" max="12288" width="9.140625" style="157"/>
    <col min="12289" max="12289" width="5.28515625" style="157" customWidth="1"/>
    <col min="12290" max="12301" width="7.7109375" style="157" customWidth="1"/>
    <col min="12302" max="12302" width="11.5703125" style="157" customWidth="1"/>
    <col min="12303" max="12544" width="9.140625" style="157"/>
    <col min="12545" max="12545" width="5.28515625" style="157" customWidth="1"/>
    <col min="12546" max="12557" width="7.7109375" style="157" customWidth="1"/>
    <col min="12558" max="12558" width="11.5703125" style="157" customWidth="1"/>
    <col min="12559" max="12800" width="9.140625" style="157"/>
    <col min="12801" max="12801" width="5.28515625" style="157" customWidth="1"/>
    <col min="12802" max="12813" width="7.7109375" style="157" customWidth="1"/>
    <col min="12814" max="12814" width="11.5703125" style="157" customWidth="1"/>
    <col min="12815" max="13056" width="9.140625" style="157"/>
    <col min="13057" max="13057" width="5.28515625" style="157" customWidth="1"/>
    <col min="13058" max="13069" width="7.7109375" style="157" customWidth="1"/>
    <col min="13070" max="13070" width="11.5703125" style="157" customWidth="1"/>
    <col min="13071" max="13312" width="9.140625" style="157"/>
    <col min="13313" max="13313" width="5.28515625" style="157" customWidth="1"/>
    <col min="13314" max="13325" width="7.7109375" style="157" customWidth="1"/>
    <col min="13326" max="13326" width="11.5703125" style="157" customWidth="1"/>
    <col min="13327" max="13568" width="9.140625" style="157"/>
    <col min="13569" max="13569" width="5.28515625" style="157" customWidth="1"/>
    <col min="13570" max="13581" width="7.7109375" style="157" customWidth="1"/>
    <col min="13582" max="13582" width="11.5703125" style="157" customWidth="1"/>
    <col min="13583" max="13824" width="9.140625" style="157"/>
    <col min="13825" max="13825" width="5.28515625" style="157" customWidth="1"/>
    <col min="13826" max="13837" width="7.7109375" style="157" customWidth="1"/>
    <col min="13838" max="13838" width="11.5703125" style="157" customWidth="1"/>
    <col min="13839" max="14080" width="9.140625" style="157"/>
    <col min="14081" max="14081" width="5.28515625" style="157" customWidth="1"/>
    <col min="14082" max="14093" width="7.7109375" style="157" customWidth="1"/>
    <col min="14094" max="14094" width="11.5703125" style="157" customWidth="1"/>
    <col min="14095" max="14336" width="9.140625" style="157"/>
    <col min="14337" max="14337" width="5.28515625" style="157" customWidth="1"/>
    <col min="14338" max="14349" width="7.7109375" style="157" customWidth="1"/>
    <col min="14350" max="14350" width="11.5703125" style="157" customWidth="1"/>
    <col min="14351" max="14592" width="9.140625" style="157"/>
    <col min="14593" max="14593" width="5.28515625" style="157" customWidth="1"/>
    <col min="14594" max="14605" width="7.7109375" style="157" customWidth="1"/>
    <col min="14606" max="14606" width="11.5703125" style="157" customWidth="1"/>
    <col min="14607" max="14848" width="9.140625" style="157"/>
    <col min="14849" max="14849" width="5.28515625" style="157" customWidth="1"/>
    <col min="14850" max="14861" width="7.7109375" style="157" customWidth="1"/>
    <col min="14862" max="14862" width="11.5703125" style="157" customWidth="1"/>
    <col min="14863" max="15104" width="9.140625" style="157"/>
    <col min="15105" max="15105" width="5.28515625" style="157" customWidth="1"/>
    <col min="15106" max="15117" width="7.7109375" style="157" customWidth="1"/>
    <col min="15118" max="15118" width="11.5703125" style="157" customWidth="1"/>
    <col min="15119" max="15360" width="9.140625" style="157"/>
    <col min="15361" max="15361" width="5.28515625" style="157" customWidth="1"/>
    <col min="15362" max="15373" width="7.7109375" style="157" customWidth="1"/>
    <col min="15374" max="15374" width="11.5703125" style="157" customWidth="1"/>
    <col min="15375" max="15616" width="9.140625" style="157"/>
    <col min="15617" max="15617" width="5.28515625" style="157" customWidth="1"/>
    <col min="15618" max="15629" width="7.7109375" style="157" customWidth="1"/>
    <col min="15630" max="15630" width="11.5703125" style="157" customWidth="1"/>
    <col min="15631" max="15872" width="9.140625" style="157"/>
    <col min="15873" max="15873" width="5.28515625" style="157" customWidth="1"/>
    <col min="15874" max="15885" width="7.7109375" style="157" customWidth="1"/>
    <col min="15886" max="15886" width="11.5703125" style="157" customWidth="1"/>
    <col min="15887" max="16128" width="9.140625" style="157"/>
    <col min="16129" max="16129" width="5.28515625" style="157" customWidth="1"/>
    <col min="16130" max="16141" width="7.7109375" style="157" customWidth="1"/>
    <col min="16142" max="16142" width="11.5703125" style="157" customWidth="1"/>
    <col min="16143" max="16384" width="9.140625" style="157"/>
  </cols>
  <sheetData>
    <row r="1" spans="1:14" s="153" customFormat="1" ht="20.25" customHeight="1" x14ac:dyDescent="0.25">
      <c r="A1" s="368" t="s">
        <v>228</v>
      </c>
      <c r="B1" s="369"/>
      <c r="C1" s="369"/>
      <c r="D1" s="369"/>
      <c r="E1" s="369"/>
      <c r="F1" s="369"/>
      <c r="G1" s="369"/>
      <c r="H1" s="369"/>
      <c r="I1" s="369"/>
      <c r="J1" s="369"/>
      <c r="K1" s="369"/>
      <c r="L1" s="369"/>
      <c r="M1" s="369"/>
      <c r="N1" s="369"/>
    </row>
    <row r="2" spans="1:14" ht="3.6" customHeight="1" x14ac:dyDescent="0.25">
      <c r="A2" s="368"/>
      <c r="B2" s="370"/>
      <c r="C2" s="370"/>
      <c r="D2" s="370"/>
      <c r="E2" s="370"/>
      <c r="F2" s="370"/>
      <c r="G2" s="370"/>
      <c r="H2" s="370"/>
      <c r="I2" s="370"/>
      <c r="J2" s="370"/>
      <c r="K2" s="370"/>
      <c r="L2" s="370"/>
      <c r="M2" s="370"/>
      <c r="N2" s="370"/>
    </row>
    <row r="3" spans="1:14" ht="28.5" customHeight="1" x14ac:dyDescent="0.2">
      <c r="A3" s="371"/>
      <c r="B3" s="372" t="s">
        <v>144</v>
      </c>
      <c r="C3" s="372" t="s">
        <v>145</v>
      </c>
      <c r="D3" s="372" t="s">
        <v>146</v>
      </c>
      <c r="E3" s="372" t="s">
        <v>147</v>
      </c>
      <c r="F3" s="372" t="s">
        <v>148</v>
      </c>
      <c r="G3" s="372" t="s">
        <v>149</v>
      </c>
      <c r="H3" s="372" t="s">
        <v>150</v>
      </c>
      <c r="I3" s="372" t="s">
        <v>151</v>
      </c>
      <c r="J3" s="372" t="s">
        <v>152</v>
      </c>
      <c r="K3" s="372" t="s">
        <v>153</v>
      </c>
      <c r="L3" s="372" t="s">
        <v>154</v>
      </c>
      <c r="M3" s="373" t="s">
        <v>155</v>
      </c>
      <c r="N3" s="374" t="s">
        <v>190</v>
      </c>
    </row>
    <row r="4" spans="1:14" x14ac:dyDescent="0.2">
      <c r="A4" s="527">
        <v>1998</v>
      </c>
      <c r="B4" s="376">
        <v>1075.5476129032259</v>
      </c>
      <c r="C4" s="376">
        <v>1121.7275357142858</v>
      </c>
      <c r="D4" s="376">
        <v>1201.1740322580645</v>
      </c>
      <c r="E4" s="376">
        <v>1273.3336999999999</v>
      </c>
      <c r="F4" s="376">
        <v>1353.7805483870968</v>
      </c>
      <c r="G4" s="376">
        <v>1495.5686333333333</v>
      </c>
      <c r="H4" s="376">
        <v>1752.789935483871</v>
      </c>
      <c r="I4" s="376">
        <v>1633.2409354838708</v>
      </c>
      <c r="J4" s="376">
        <v>1442.7565333333334</v>
      </c>
      <c r="K4" s="376">
        <v>1321.248322580645</v>
      </c>
      <c r="L4" s="376">
        <v>1231.5091666666667</v>
      </c>
      <c r="M4" s="377">
        <v>1223.9532903225806</v>
      </c>
      <c r="N4" s="378">
        <v>1345.5265397260273</v>
      </c>
    </row>
    <row r="5" spans="1:14" x14ac:dyDescent="0.2">
      <c r="A5" s="527">
        <v>1999</v>
      </c>
      <c r="B5" s="376">
        <v>1071.141193548387</v>
      </c>
      <c r="C5" s="376">
        <v>1148.3228571428572</v>
      </c>
      <c r="D5" s="376">
        <v>1316.771</v>
      </c>
      <c r="E5" s="376">
        <v>1234.5940333333335</v>
      </c>
      <c r="F5" s="376">
        <v>1342.8691290322581</v>
      </c>
      <c r="G5" s="376">
        <v>1532.5858666666668</v>
      </c>
      <c r="H5" s="376">
        <v>1734.5536451612904</v>
      </c>
      <c r="I5" s="376">
        <v>1654.0319354838709</v>
      </c>
      <c r="J5" s="376">
        <v>1472.7382</v>
      </c>
      <c r="K5" s="376">
        <v>1326.1578387096772</v>
      </c>
      <c r="L5" s="376">
        <v>1330.0240999999999</v>
      </c>
      <c r="M5" s="377">
        <v>1325.8592580645161</v>
      </c>
      <c r="N5" s="378">
        <v>1375.7923561643836</v>
      </c>
    </row>
    <row r="6" spans="1:14" x14ac:dyDescent="0.2">
      <c r="A6" s="527">
        <v>2000</v>
      </c>
      <c r="B6" s="376">
        <v>1028.9734838709678</v>
      </c>
      <c r="C6" s="376">
        <v>1183.6807241379311</v>
      </c>
      <c r="D6" s="376">
        <v>1231.2393548387097</v>
      </c>
      <c r="E6" s="376">
        <v>1199.5092</v>
      </c>
      <c r="F6" s="376">
        <v>1418.9205161290322</v>
      </c>
      <c r="G6" s="376">
        <v>1559.2197666666666</v>
      </c>
      <c r="H6" s="376">
        <v>1646.7569354838708</v>
      </c>
      <c r="I6" s="376">
        <v>1632.1797741935484</v>
      </c>
      <c r="J6" s="376">
        <v>1383.1503666666665</v>
      </c>
      <c r="K6" s="376">
        <v>1327.8780967741934</v>
      </c>
      <c r="L6" s="376">
        <v>1272.1507666666666</v>
      </c>
      <c r="M6" s="377">
        <v>1192.1195806451612</v>
      </c>
      <c r="N6" s="378">
        <v>1340.3490273224045</v>
      </c>
    </row>
    <row r="7" spans="1:14" x14ac:dyDescent="0.2">
      <c r="A7" s="527">
        <v>2001</v>
      </c>
      <c r="B7" s="376">
        <v>1115.4675161290322</v>
      </c>
      <c r="C7" s="376">
        <v>1161.7707142857143</v>
      </c>
      <c r="D7" s="376">
        <v>1211.6288387096774</v>
      </c>
      <c r="E7" s="376">
        <v>1293.2802333333334</v>
      </c>
      <c r="F7" s="376">
        <v>1384.7130645161292</v>
      </c>
      <c r="G7" s="376">
        <v>1452.3920333333333</v>
      </c>
      <c r="H7" s="376">
        <v>1664.6801935483873</v>
      </c>
      <c r="I7" s="376">
        <v>1693.3803870967743</v>
      </c>
      <c r="J7" s="376">
        <v>1371.5198666666665</v>
      </c>
      <c r="K7" s="376">
        <v>1362.7312258064514</v>
      </c>
      <c r="L7" s="376">
        <v>1292.6143666666665</v>
      </c>
      <c r="M7" s="377">
        <v>1229.7307419354838</v>
      </c>
      <c r="N7" s="378">
        <v>1354.4001808219177</v>
      </c>
    </row>
    <row r="8" spans="1:14" x14ac:dyDescent="0.2">
      <c r="A8" s="527">
        <v>2002</v>
      </c>
      <c r="B8" s="376">
        <v>1145.3381935483869</v>
      </c>
      <c r="C8" s="376">
        <v>1192.5741785714285</v>
      </c>
      <c r="D8" s="376">
        <v>1238.9221612903225</v>
      </c>
      <c r="E8" s="376">
        <v>1254.2138666666665</v>
      </c>
      <c r="F8" s="376">
        <v>1415.7839032258064</v>
      </c>
      <c r="G8" s="376">
        <v>1516.0943333333335</v>
      </c>
      <c r="H8" s="376">
        <v>1752.257064516129</v>
      </c>
      <c r="I8" s="376">
        <v>1690.4827419354838</v>
      </c>
      <c r="J8" s="376">
        <v>1475.0249666666668</v>
      </c>
      <c r="K8" s="376">
        <v>1404.6044516129032</v>
      </c>
      <c r="L8" s="376">
        <v>1299.8438666666666</v>
      </c>
      <c r="M8" s="377">
        <v>1242.0379032258065</v>
      </c>
      <c r="N8" s="378">
        <v>1387.1770054794522</v>
      </c>
    </row>
    <row r="9" spans="1:14" x14ac:dyDescent="0.2">
      <c r="A9" s="527">
        <v>2003</v>
      </c>
      <c r="B9" s="376">
        <v>1170.8123870967743</v>
      </c>
      <c r="C9" s="376">
        <v>1183.4786428571429</v>
      </c>
      <c r="D9" s="376">
        <v>1129.9938064516127</v>
      </c>
      <c r="E9" s="376">
        <v>1250.8727666666666</v>
      </c>
      <c r="F9" s="376">
        <v>1436.0150322580646</v>
      </c>
      <c r="G9" s="376">
        <v>1570.3429666666666</v>
      </c>
      <c r="H9" s="376">
        <v>1754.1179032258065</v>
      </c>
      <c r="I9" s="376">
        <v>1666.0024516129033</v>
      </c>
      <c r="J9" s="376">
        <v>1417.5030333333334</v>
      </c>
      <c r="K9" s="376">
        <v>1500.0494838709678</v>
      </c>
      <c r="L9" s="376">
        <v>1178.8853999999999</v>
      </c>
      <c r="M9" s="377">
        <v>1246.451870967742</v>
      </c>
      <c r="N9" s="378">
        <v>1377.1842684931505</v>
      </c>
    </row>
    <row r="10" spans="1:14" x14ac:dyDescent="0.2">
      <c r="A10" s="527">
        <v>2004</v>
      </c>
      <c r="B10" s="376">
        <v>1164.2896129032258</v>
      </c>
      <c r="C10" s="376">
        <v>1187.971448275862</v>
      </c>
      <c r="D10" s="376">
        <v>1276.7501290322582</v>
      </c>
      <c r="E10" s="376">
        <v>1321.8358666666668</v>
      </c>
      <c r="F10" s="376">
        <v>1324.4404516129032</v>
      </c>
      <c r="G10" s="376">
        <v>1526.6559666666665</v>
      </c>
      <c r="H10" s="376">
        <v>1815.1199032258064</v>
      </c>
      <c r="I10" s="376">
        <v>1616.385</v>
      </c>
      <c r="J10" s="376">
        <v>1468.9740666666667</v>
      </c>
      <c r="K10" s="376">
        <v>1359.9751290322581</v>
      </c>
      <c r="L10" s="376">
        <v>1312.4481000000001</v>
      </c>
      <c r="M10" s="377">
        <v>1142.1696774193549</v>
      </c>
      <c r="N10" s="378">
        <v>1377.1082486338798</v>
      </c>
    </row>
    <row r="11" spans="1:14" x14ac:dyDescent="0.2">
      <c r="A11" s="527">
        <v>2005</v>
      </c>
      <c r="B11" s="376">
        <v>1138.8563870967744</v>
      </c>
      <c r="C11" s="376">
        <v>1205.4112857142859</v>
      </c>
      <c r="D11" s="376">
        <v>1251.3999354838711</v>
      </c>
      <c r="E11" s="376">
        <v>1253.1497333333332</v>
      </c>
      <c r="F11" s="376">
        <v>1281.7926774193547</v>
      </c>
      <c r="G11" s="376">
        <v>1542.6630666666667</v>
      </c>
      <c r="H11" s="376">
        <v>1669.338677419355</v>
      </c>
      <c r="I11" s="376">
        <v>1662.9569032258064</v>
      </c>
      <c r="J11" s="376">
        <v>1365.6543666666666</v>
      </c>
      <c r="K11" s="376">
        <v>1257.7839354838711</v>
      </c>
      <c r="L11" s="376">
        <v>1270.7399666666668</v>
      </c>
      <c r="M11" s="377">
        <v>1253.1742258064517</v>
      </c>
      <c r="N11" s="378">
        <v>1347.1016849315067</v>
      </c>
    </row>
    <row r="12" spans="1:14" x14ac:dyDescent="0.2">
      <c r="A12" s="527">
        <v>2006</v>
      </c>
      <c r="B12" s="376">
        <v>1135.2503225806452</v>
      </c>
      <c r="C12" s="376">
        <v>1197.7415357142856</v>
      </c>
      <c r="D12" s="376">
        <v>1224.7950967741936</v>
      </c>
      <c r="E12" s="376">
        <v>1297.5475000000001</v>
      </c>
      <c r="F12" s="376">
        <v>1377.3735483870969</v>
      </c>
      <c r="G12" s="376">
        <v>1547.9471333333333</v>
      </c>
      <c r="H12" s="376">
        <v>1677.226387096774</v>
      </c>
      <c r="I12" s="376">
        <v>1544.6332258064515</v>
      </c>
      <c r="J12" s="376">
        <v>1377.8840666666665</v>
      </c>
      <c r="K12" s="376">
        <v>1369.8331290322581</v>
      </c>
      <c r="L12" s="376">
        <v>1339.8750666666667</v>
      </c>
      <c r="M12" s="377">
        <v>1222.9969032258066</v>
      </c>
      <c r="N12" s="378">
        <v>1360.4102547945206</v>
      </c>
    </row>
    <row r="13" spans="1:14" x14ac:dyDescent="0.2">
      <c r="A13" s="527">
        <v>2007</v>
      </c>
      <c r="B13" s="376">
        <v>1166.8259677419355</v>
      </c>
      <c r="C13" s="376">
        <v>1230.6876785714285</v>
      </c>
      <c r="D13" s="376">
        <v>1252.7622580645161</v>
      </c>
      <c r="E13" s="376">
        <v>1267.2209333333333</v>
      </c>
      <c r="F13" s="376">
        <v>1370.079741935484</v>
      </c>
      <c r="G13" s="376">
        <v>1521.6923333333332</v>
      </c>
      <c r="H13" s="376">
        <v>1680.3272903225807</v>
      </c>
      <c r="I13" s="376">
        <v>1611.4215483870967</v>
      </c>
      <c r="J13" s="376">
        <v>1400.7816333333333</v>
      </c>
      <c r="K13" s="376">
        <v>1394.0130967741936</v>
      </c>
      <c r="L13" s="376">
        <v>1304.3705</v>
      </c>
      <c r="M13" s="377">
        <v>1182.7370000000001</v>
      </c>
      <c r="N13" s="378">
        <v>1366.2586054794522</v>
      </c>
    </row>
    <row r="14" spans="1:14" x14ac:dyDescent="0.2">
      <c r="A14" s="527">
        <v>2008</v>
      </c>
      <c r="B14" s="376">
        <v>1152.1472903225806</v>
      </c>
      <c r="C14" s="376">
        <v>1198.1173448275861</v>
      </c>
      <c r="D14" s="376">
        <v>1209.2672903225807</v>
      </c>
      <c r="E14" s="376">
        <v>1233.0797</v>
      </c>
      <c r="F14" s="376">
        <v>1342.9557419354837</v>
      </c>
      <c r="G14" s="376">
        <v>1412.0917666666667</v>
      </c>
      <c r="H14" s="376">
        <v>1556.2854516129032</v>
      </c>
      <c r="I14" s="376">
        <v>1514.9834193548386</v>
      </c>
      <c r="J14" s="376">
        <v>1339.1595000000002</v>
      </c>
      <c r="K14" s="376">
        <v>1292.7159354838711</v>
      </c>
      <c r="L14" s="376">
        <v>1255.1588000000002</v>
      </c>
      <c r="M14" s="377">
        <v>1290.9481935483871</v>
      </c>
      <c r="N14" s="378">
        <v>1317.1270464480874</v>
      </c>
    </row>
    <row r="15" spans="1:14" x14ac:dyDescent="0.2">
      <c r="A15" s="527">
        <v>2009</v>
      </c>
      <c r="B15" s="376">
        <v>1201.8739354838708</v>
      </c>
      <c r="C15" s="376">
        <v>1181.9479642857143</v>
      </c>
      <c r="D15" s="376">
        <v>1184.2437096774195</v>
      </c>
      <c r="E15" s="376">
        <v>1251.7570000000001</v>
      </c>
      <c r="F15" s="376">
        <v>1389.7728387096774</v>
      </c>
      <c r="G15" s="376">
        <v>1498.5817999999999</v>
      </c>
      <c r="H15" s="376">
        <v>1652.7733548387098</v>
      </c>
      <c r="I15" s="376">
        <v>1579.7935483870967</v>
      </c>
      <c r="J15" s="376">
        <v>1442.1387666666667</v>
      </c>
      <c r="K15" s="376">
        <v>1344.6557741935483</v>
      </c>
      <c r="L15" s="376">
        <v>1255.1857000000002</v>
      </c>
      <c r="M15" s="377">
        <v>1277.5396451612903</v>
      </c>
      <c r="N15" s="378">
        <v>1356.3689808219178</v>
      </c>
    </row>
    <row r="16" spans="1:14" x14ac:dyDescent="0.2">
      <c r="A16" s="527">
        <v>2010</v>
      </c>
      <c r="B16" s="376">
        <v>1075.3449677419355</v>
      </c>
      <c r="C16" s="376">
        <v>1194.9142142857143</v>
      </c>
      <c r="D16" s="376">
        <v>1251.9199354838709</v>
      </c>
      <c r="E16" s="376">
        <v>1279.8201999999999</v>
      </c>
      <c r="F16" s="376">
        <v>1319.8592903225806</v>
      </c>
      <c r="G16" s="376">
        <v>1542.9166333333335</v>
      </c>
      <c r="H16" s="376">
        <v>1719.3573870967741</v>
      </c>
      <c r="I16" s="376">
        <v>1642.8437741935484</v>
      </c>
      <c r="J16" s="376">
        <v>1461.8781333333332</v>
      </c>
      <c r="K16" s="376">
        <v>1364.4561935483871</v>
      </c>
      <c r="L16" s="376">
        <v>1302.9019999999998</v>
      </c>
      <c r="M16" s="377">
        <v>1236.1223548387095</v>
      </c>
      <c r="N16" s="378">
        <v>1367.0962410958905</v>
      </c>
    </row>
    <row r="17" spans="1:14" x14ac:dyDescent="0.2">
      <c r="A17" s="527">
        <v>2011</v>
      </c>
      <c r="B17" s="376">
        <v>1130.6430322580645</v>
      </c>
      <c r="C17" s="376">
        <v>1214.6533214285714</v>
      </c>
      <c r="D17" s="376">
        <v>1232.0648387096776</v>
      </c>
      <c r="E17" s="376">
        <v>1237.7926333333335</v>
      </c>
      <c r="F17" s="376">
        <v>1300.0415161290321</v>
      </c>
      <c r="G17" s="376">
        <v>1482.1170333333332</v>
      </c>
      <c r="H17" s="376">
        <v>1654.8037741935484</v>
      </c>
      <c r="I17" s="376">
        <v>1638.252806451613</v>
      </c>
      <c r="J17" s="376">
        <v>1450.7387000000001</v>
      </c>
      <c r="K17" s="376">
        <v>1350.3257741935483</v>
      </c>
      <c r="L17" s="376">
        <v>1280.3908000000001</v>
      </c>
      <c r="M17" s="377">
        <v>1240.390258064516</v>
      </c>
      <c r="N17" s="378">
        <v>1352.01</v>
      </c>
    </row>
    <row r="18" spans="1:14" x14ac:dyDescent="0.2">
      <c r="A18" s="527">
        <v>2012</v>
      </c>
      <c r="B18" s="376">
        <v>1166.9571612903226</v>
      </c>
      <c r="C18" s="376">
        <v>1257</v>
      </c>
      <c r="D18" s="376">
        <v>1226.3879999999999</v>
      </c>
      <c r="E18" s="376">
        <v>1254.2954666666667</v>
      </c>
      <c r="F18" s="376">
        <v>1365.5722580645161</v>
      </c>
      <c r="G18" s="376">
        <v>1513.7654666666667</v>
      </c>
      <c r="H18" s="376">
        <v>1736.6872903225806</v>
      </c>
      <c r="I18" s="376">
        <v>1685.5232580645161</v>
      </c>
      <c r="J18" s="376">
        <v>1430.3569666666667</v>
      </c>
      <c r="K18" s="376">
        <v>1364.7076451612902</v>
      </c>
      <c r="L18" s="376">
        <v>1292.6300333333334</v>
      </c>
      <c r="M18" s="377">
        <v>1228.6847419354838</v>
      </c>
      <c r="N18" s="378">
        <v>1377.6155601092896</v>
      </c>
    </row>
    <row r="19" spans="1:14" x14ac:dyDescent="0.2">
      <c r="A19" s="527">
        <v>2013</v>
      </c>
      <c r="B19" s="376">
        <v>1182.4457741935485</v>
      </c>
      <c r="C19" s="376">
        <v>1236.6297857142856</v>
      </c>
      <c r="D19" s="376">
        <v>1228.2407096774193</v>
      </c>
      <c r="E19" s="376">
        <v>1264.9282333333333</v>
      </c>
      <c r="F19" s="376">
        <v>1437.5377419354838</v>
      </c>
      <c r="G19" s="376">
        <v>1518.3997333333334</v>
      </c>
      <c r="H19" s="376">
        <v>1753.9820967741935</v>
      </c>
      <c r="I19" s="376">
        <v>1674.5267741935484</v>
      </c>
      <c r="J19" s="376">
        <v>1426.0330666666666</v>
      </c>
      <c r="K19" s="376">
        <v>1375.1723548387097</v>
      </c>
      <c r="L19" s="376">
        <v>1355.1979666666666</v>
      </c>
      <c r="M19" s="377">
        <v>1281.9786774193549</v>
      </c>
      <c r="N19" s="378">
        <v>1395.9255123287671</v>
      </c>
    </row>
    <row r="20" spans="1:14" x14ac:dyDescent="0.2">
      <c r="A20" s="527">
        <v>2014</v>
      </c>
      <c r="B20" s="376">
        <v>1170.2230645161289</v>
      </c>
      <c r="C20" s="376">
        <v>1247.0022142857142</v>
      </c>
      <c r="D20" s="376">
        <v>1220.7432580645161</v>
      </c>
      <c r="E20" s="376">
        <v>1332.6729666666665</v>
      </c>
      <c r="F20" s="376">
        <v>1450.5383870967744</v>
      </c>
      <c r="G20" s="376">
        <v>1554.9790333333335</v>
      </c>
      <c r="H20" s="376">
        <v>1767.4394838709677</v>
      </c>
      <c r="I20" s="376">
        <v>1701.0953225806452</v>
      </c>
      <c r="J20" s="376">
        <v>1484.5704666666666</v>
      </c>
      <c r="K20" s="376">
        <v>1420.7362903225805</v>
      </c>
      <c r="L20" s="376">
        <v>1338.4351666666666</v>
      </c>
      <c r="M20" s="377">
        <v>1291.2815483870968</v>
      </c>
      <c r="N20" s="378">
        <v>1416.2179972602739</v>
      </c>
    </row>
    <row r="21" spans="1:14" x14ac:dyDescent="0.2">
      <c r="A21" s="527">
        <v>2015</v>
      </c>
      <c r="B21" s="376">
        <v>1246.7485161290322</v>
      </c>
      <c r="C21" s="376">
        <v>1346.5922142857144</v>
      </c>
      <c r="D21" s="376">
        <v>1303.8741612903227</v>
      </c>
      <c r="E21" s="376">
        <v>1387.1330333333335</v>
      </c>
      <c r="F21" s="376">
        <v>1481.2828064516129</v>
      </c>
      <c r="G21" s="376">
        <v>1669.1636333333333</v>
      </c>
      <c r="H21" s="376">
        <v>1809.2833548387096</v>
      </c>
      <c r="I21" s="376">
        <v>1684.7560322580646</v>
      </c>
      <c r="J21" s="376">
        <v>1556.3797333333334</v>
      </c>
      <c r="K21" s="376">
        <v>1472.0661290322582</v>
      </c>
      <c r="L21" s="376">
        <v>1382.4269333333334</v>
      </c>
      <c r="M21" s="377">
        <v>1307.1751935483871</v>
      </c>
      <c r="N21" s="378">
        <v>1471.2834356164383</v>
      </c>
    </row>
    <row r="22" spans="1:14" x14ac:dyDescent="0.2">
      <c r="A22" s="528">
        <v>2016</v>
      </c>
      <c r="B22" s="517">
        <v>1222.3439354838711</v>
      </c>
      <c r="C22" s="517">
        <v>1316.4103448275864</v>
      </c>
      <c r="D22" s="517">
        <v>1372.9214516129032</v>
      </c>
      <c r="E22" s="517">
        <v>1400.2596666666668</v>
      </c>
      <c r="F22" s="517">
        <v>1524.4895483870966</v>
      </c>
      <c r="G22" s="517">
        <v>1751.6534666666666</v>
      </c>
      <c r="H22" s="517">
        <v>1831.1147096774193</v>
      </c>
      <c r="I22" s="517">
        <v>1791.1716451612904</v>
      </c>
      <c r="J22" s="517">
        <v>1617.6771000000001</v>
      </c>
      <c r="K22" s="517">
        <v>1464.3588387096772</v>
      </c>
      <c r="L22" s="517">
        <v>1411.0470666666668</v>
      </c>
      <c r="M22" s="518">
        <v>1366.9022903225807</v>
      </c>
      <c r="N22" s="519">
        <v>1505.8625053485355</v>
      </c>
    </row>
    <row r="23" spans="1:14" ht="8.25" customHeight="1" x14ac:dyDescent="0.2">
      <c r="A23" s="375"/>
      <c r="B23" s="379"/>
      <c r="C23" s="379"/>
      <c r="D23" s="379"/>
      <c r="E23" s="379"/>
      <c r="F23" s="379"/>
      <c r="G23" s="379"/>
      <c r="H23" s="379"/>
      <c r="I23" s="379"/>
      <c r="J23" s="379"/>
      <c r="K23" s="379"/>
      <c r="L23" s="379"/>
      <c r="M23" s="380"/>
      <c r="N23" s="283"/>
    </row>
    <row r="24" spans="1:14" ht="25.5" x14ac:dyDescent="0.2">
      <c r="A24" s="529" t="s">
        <v>233</v>
      </c>
      <c r="B24" s="222">
        <f>AVERAGE(B13:B22)</f>
        <v>1171.555364516129</v>
      </c>
      <c r="C24" s="222">
        <f t="shared" ref="C24:M24" si="0">AVERAGE(C13:C22)</f>
        <v>1242.3955082512316</v>
      </c>
      <c r="D24" s="222">
        <f t="shared" si="0"/>
        <v>1248.2425612903228</v>
      </c>
      <c r="E24" s="222">
        <f t="shared" si="0"/>
        <v>1290.8959833333333</v>
      </c>
      <c r="F24" s="222">
        <f t="shared" si="0"/>
        <v>1398.2129870967742</v>
      </c>
      <c r="G24" s="222">
        <f t="shared" si="0"/>
        <v>1546.5360900000001</v>
      </c>
      <c r="H24" s="222">
        <f t="shared" si="0"/>
        <v>1716.2054193548386</v>
      </c>
      <c r="I24" s="222">
        <f t="shared" si="0"/>
        <v>1652.4368129032259</v>
      </c>
      <c r="J24" s="222">
        <f t="shared" si="0"/>
        <v>1460.9714066666668</v>
      </c>
      <c r="K24" s="222">
        <f t="shared" si="0"/>
        <v>1384.3208032258065</v>
      </c>
      <c r="L24" s="222">
        <f t="shared" si="0"/>
        <v>1317.7744966666667</v>
      </c>
      <c r="M24" s="222">
        <f t="shared" si="0"/>
        <v>1270.3759903225807</v>
      </c>
      <c r="N24" s="381">
        <f>AVERAGE(N13:N22)</f>
        <v>1392.5765884508651</v>
      </c>
    </row>
    <row r="25" spans="1:14" ht="6" customHeight="1" x14ac:dyDescent="0.2">
      <c r="A25" s="382"/>
      <c r="B25" s="383"/>
      <c r="C25" s="383"/>
      <c r="D25" s="383"/>
      <c r="E25" s="383"/>
      <c r="F25" s="383"/>
      <c r="G25" s="383"/>
      <c r="H25" s="383"/>
      <c r="I25" s="383"/>
      <c r="J25" s="383"/>
      <c r="K25" s="383"/>
      <c r="L25" s="383"/>
      <c r="M25" s="384"/>
      <c r="N25" s="383"/>
    </row>
    <row r="26" spans="1:14" ht="62.25" customHeight="1" x14ac:dyDescent="0.3">
      <c r="A26" s="588" t="s">
        <v>156</v>
      </c>
      <c r="B26" s="558"/>
      <c r="C26" s="558"/>
      <c r="D26" s="558"/>
      <c r="E26" s="558"/>
      <c r="F26" s="558"/>
      <c r="G26" s="558"/>
      <c r="H26" s="558"/>
      <c r="I26" s="558"/>
      <c r="J26" s="558"/>
      <c r="K26" s="558"/>
      <c r="L26" s="558"/>
      <c r="M26" s="558"/>
      <c r="N26" s="570"/>
    </row>
    <row r="27" spans="1:14" ht="5.25" customHeight="1" x14ac:dyDescent="0.2">
      <c r="A27" s="385"/>
      <c r="B27" s="385"/>
      <c r="C27" s="385"/>
      <c r="D27" s="385"/>
      <c r="E27" s="385"/>
      <c r="F27" s="385"/>
      <c r="G27" s="385"/>
      <c r="H27" s="385"/>
      <c r="I27" s="385"/>
      <c r="J27" s="385"/>
      <c r="K27" s="385"/>
      <c r="L27" s="385"/>
      <c r="M27" s="385"/>
      <c r="N27" s="370"/>
    </row>
    <row r="28" spans="1:14" ht="10.5" customHeight="1" x14ac:dyDescent="0.2">
      <c r="A28" s="589" t="s">
        <v>227</v>
      </c>
      <c r="B28" s="558"/>
      <c r="C28" s="558"/>
      <c r="D28" s="558"/>
      <c r="E28" s="558"/>
      <c r="F28" s="558"/>
      <c r="G28" s="558"/>
      <c r="H28" s="558"/>
      <c r="I28" s="558"/>
      <c r="J28" s="558"/>
      <c r="K28" s="558"/>
      <c r="L28" s="558"/>
      <c r="M28" s="558"/>
      <c r="N28" s="370"/>
    </row>
    <row r="29" spans="1:14" x14ac:dyDescent="0.2">
      <c r="A29" s="386"/>
      <c r="B29" s="310"/>
      <c r="C29" s="310"/>
      <c r="D29" s="310"/>
      <c r="E29" s="310"/>
      <c r="F29" s="310"/>
      <c r="G29" s="310"/>
      <c r="H29" s="310"/>
      <c r="I29" s="310"/>
      <c r="J29" s="310"/>
      <c r="K29" s="310"/>
      <c r="L29" s="310"/>
      <c r="M29" s="310"/>
      <c r="N29" s="370"/>
    </row>
    <row r="30" spans="1:14" s="153" customFormat="1" ht="19.5" customHeight="1" x14ac:dyDescent="0.25">
      <c r="A30" s="368" t="s">
        <v>229</v>
      </c>
      <c r="B30" s="369"/>
      <c r="C30" s="369"/>
      <c r="D30" s="369"/>
      <c r="E30" s="369"/>
      <c r="F30" s="369"/>
      <c r="G30" s="369"/>
      <c r="H30" s="369"/>
      <c r="I30" s="369"/>
      <c r="J30" s="369"/>
      <c r="K30" s="369"/>
      <c r="L30" s="369"/>
      <c r="M30" s="369"/>
      <c r="N30" s="369"/>
    </row>
    <row r="31" spans="1:14" ht="3" customHeight="1" x14ac:dyDescent="0.3">
      <c r="A31" s="368"/>
      <c r="B31" s="370"/>
      <c r="C31" s="370"/>
      <c r="D31" s="370"/>
      <c r="E31" s="370"/>
      <c r="F31" s="370"/>
      <c r="G31" s="370"/>
      <c r="H31" s="370"/>
      <c r="I31" s="370"/>
      <c r="J31" s="370"/>
      <c r="K31" s="370"/>
      <c r="L31" s="370"/>
      <c r="M31" s="370"/>
      <c r="N31" s="370"/>
    </row>
    <row r="32" spans="1:14" ht="26.25" customHeight="1" x14ac:dyDescent="0.2">
      <c r="A32" s="371"/>
      <c r="B32" s="372" t="s">
        <v>144</v>
      </c>
      <c r="C32" s="372" t="s">
        <v>145</v>
      </c>
      <c r="D32" s="372" t="s">
        <v>146</v>
      </c>
      <c r="E32" s="372" t="s">
        <v>147</v>
      </c>
      <c r="F32" s="372" t="s">
        <v>148</v>
      </c>
      <c r="G32" s="372" t="s">
        <v>149</v>
      </c>
      <c r="H32" s="372" t="s">
        <v>150</v>
      </c>
      <c r="I32" s="372" t="s">
        <v>151</v>
      </c>
      <c r="J32" s="372" t="s">
        <v>152</v>
      </c>
      <c r="K32" s="372" t="s">
        <v>153</v>
      </c>
      <c r="L32" s="372" t="s">
        <v>154</v>
      </c>
      <c r="M32" s="373" t="s">
        <v>155</v>
      </c>
      <c r="N32" s="374" t="s">
        <v>190</v>
      </c>
    </row>
    <row r="33" spans="1:14" x14ac:dyDescent="0.2">
      <c r="A33" s="527">
        <v>1998</v>
      </c>
      <c r="B33" s="387">
        <v>440.51216129032258</v>
      </c>
      <c r="C33" s="387">
        <v>364.61278571428568</v>
      </c>
      <c r="D33" s="387">
        <v>429.36264516129035</v>
      </c>
      <c r="E33" s="387">
        <v>515.11843333333331</v>
      </c>
      <c r="F33" s="387">
        <v>450.8646129032258</v>
      </c>
      <c r="G33" s="387">
        <v>492.73130000000003</v>
      </c>
      <c r="H33" s="387">
        <v>560.45296774193548</v>
      </c>
      <c r="I33" s="387">
        <v>551.63290322580644</v>
      </c>
      <c r="J33" s="387">
        <v>529.12570000000005</v>
      </c>
      <c r="K33" s="387">
        <v>573.99403225806452</v>
      </c>
      <c r="L33" s="387">
        <v>415.99096666666662</v>
      </c>
      <c r="M33" s="388">
        <v>363.80990322580647</v>
      </c>
      <c r="N33" s="389">
        <v>474.760701369863</v>
      </c>
    </row>
    <row r="34" spans="1:14" x14ac:dyDescent="0.2">
      <c r="A34" s="527">
        <v>1999</v>
      </c>
      <c r="B34" s="387">
        <v>456.18100000000004</v>
      </c>
      <c r="C34" s="387">
        <v>426.178</v>
      </c>
      <c r="D34" s="387">
        <v>500.10012903225805</v>
      </c>
      <c r="E34" s="387">
        <v>554.39933333333329</v>
      </c>
      <c r="F34" s="387">
        <v>518.89458064516134</v>
      </c>
      <c r="G34" s="387">
        <v>525.9206333333334</v>
      </c>
      <c r="H34" s="387">
        <v>576.98638709677425</v>
      </c>
      <c r="I34" s="387">
        <v>618.67538709677422</v>
      </c>
      <c r="J34" s="387">
        <v>580.00293333333332</v>
      </c>
      <c r="K34" s="387">
        <v>596.90325806451608</v>
      </c>
      <c r="L34" s="387">
        <v>541.13773333333336</v>
      </c>
      <c r="M34" s="388">
        <v>495.65812903225805</v>
      </c>
      <c r="N34" s="389">
        <v>533.26621369863017</v>
      </c>
    </row>
    <row r="35" spans="1:14" x14ac:dyDescent="0.2">
      <c r="A35" s="527">
        <v>2000</v>
      </c>
      <c r="B35" s="387">
        <v>468.59616129032258</v>
      </c>
      <c r="C35" s="387">
        <v>478.32186206896552</v>
      </c>
      <c r="D35" s="387">
        <v>492.22196774193549</v>
      </c>
      <c r="E35" s="387">
        <v>554.72146666666663</v>
      </c>
      <c r="F35" s="387">
        <v>531.97987096774193</v>
      </c>
      <c r="G35" s="387">
        <v>479.62139999999999</v>
      </c>
      <c r="H35" s="387">
        <v>595.78235483870969</v>
      </c>
      <c r="I35" s="387">
        <v>621.48241935483873</v>
      </c>
      <c r="J35" s="387">
        <v>580.19000000000005</v>
      </c>
      <c r="K35" s="387">
        <v>611.68970967741939</v>
      </c>
      <c r="L35" s="387">
        <v>544.29229999999995</v>
      </c>
      <c r="M35" s="388">
        <v>447.69306451612903</v>
      </c>
      <c r="N35" s="389">
        <v>534.12268032786892</v>
      </c>
    </row>
    <row r="36" spans="1:14" x14ac:dyDescent="0.2">
      <c r="A36" s="527">
        <v>2001</v>
      </c>
      <c r="B36" s="387">
        <v>521.81970967741938</v>
      </c>
      <c r="C36" s="387">
        <v>494.99082142857145</v>
      </c>
      <c r="D36" s="387">
        <v>412.87077419354841</v>
      </c>
      <c r="E36" s="387">
        <v>564.3479000000001</v>
      </c>
      <c r="F36" s="387">
        <v>601.30480645161288</v>
      </c>
      <c r="G36" s="387">
        <v>632.72889999999995</v>
      </c>
      <c r="H36" s="387">
        <v>666.78903225806448</v>
      </c>
      <c r="I36" s="387">
        <v>626.52261290322588</v>
      </c>
      <c r="J36" s="387">
        <v>552.04943333333335</v>
      </c>
      <c r="K36" s="387">
        <v>661.57509677419364</v>
      </c>
      <c r="L36" s="387">
        <v>513.73663333333332</v>
      </c>
      <c r="M36" s="388">
        <v>474.65741935483868</v>
      </c>
      <c r="N36" s="389">
        <v>560.75986849315075</v>
      </c>
    </row>
    <row r="37" spans="1:14" x14ac:dyDescent="0.2">
      <c r="A37" s="527">
        <v>2002</v>
      </c>
      <c r="B37" s="387">
        <v>528.46</v>
      </c>
      <c r="C37" s="387">
        <v>462.24196428571429</v>
      </c>
      <c r="D37" s="387">
        <v>473.19622580645165</v>
      </c>
      <c r="E37" s="387">
        <v>501.67236666666668</v>
      </c>
      <c r="F37" s="387">
        <v>485.40122580645163</v>
      </c>
      <c r="G37" s="387">
        <v>543.4692</v>
      </c>
      <c r="H37" s="387">
        <v>699.07832258064514</v>
      </c>
      <c r="I37" s="387">
        <v>653.62361290322576</v>
      </c>
      <c r="J37" s="387">
        <v>615.73526666666669</v>
      </c>
      <c r="K37" s="387">
        <v>660.87606451612896</v>
      </c>
      <c r="L37" s="387">
        <v>540.00210000000004</v>
      </c>
      <c r="M37" s="388">
        <v>458.28335483870967</v>
      </c>
      <c r="N37" s="389">
        <v>552.59075616438349</v>
      </c>
    </row>
    <row r="38" spans="1:14" x14ac:dyDescent="0.2">
      <c r="A38" s="527">
        <v>2003</v>
      </c>
      <c r="B38" s="387">
        <v>575.26274193548386</v>
      </c>
      <c r="C38" s="387">
        <v>445.64117857142855</v>
      </c>
      <c r="D38" s="387">
        <v>429.65380645161292</v>
      </c>
      <c r="E38" s="387">
        <v>570.28493333333324</v>
      </c>
      <c r="F38" s="387">
        <v>525.58125806451619</v>
      </c>
      <c r="G38" s="387">
        <v>598.73753333333332</v>
      </c>
      <c r="H38" s="387">
        <v>740.78051612903221</v>
      </c>
      <c r="I38" s="387">
        <v>677.02658064516129</v>
      </c>
      <c r="J38" s="387">
        <v>599.39413333333334</v>
      </c>
      <c r="K38" s="387">
        <v>715.17709677419361</v>
      </c>
      <c r="L38" s="387">
        <v>579.80803333333336</v>
      </c>
      <c r="M38" s="388">
        <v>503.77535483870969</v>
      </c>
      <c r="N38" s="389">
        <v>581.12238356164391</v>
      </c>
    </row>
    <row r="39" spans="1:14" x14ac:dyDescent="0.2">
      <c r="A39" s="527">
        <v>2004</v>
      </c>
      <c r="B39" s="387">
        <v>559.84622580645157</v>
      </c>
      <c r="C39" s="387">
        <v>502.20479310344831</v>
      </c>
      <c r="D39" s="387">
        <v>539.3898709677419</v>
      </c>
      <c r="E39" s="387">
        <v>629.47626666666667</v>
      </c>
      <c r="F39" s="387">
        <v>559.81945161290321</v>
      </c>
      <c r="G39" s="387">
        <v>605.71263333333332</v>
      </c>
      <c r="H39" s="387">
        <v>761.09322580645164</v>
      </c>
      <c r="I39" s="387">
        <v>685.49616129032268</v>
      </c>
      <c r="J39" s="387">
        <v>669.51649999999995</v>
      </c>
      <c r="K39" s="387">
        <v>754.52022580645166</v>
      </c>
      <c r="L39" s="387">
        <v>509.27603333333337</v>
      </c>
      <c r="M39" s="388">
        <v>576.59532258064519</v>
      </c>
      <c r="N39" s="389">
        <v>613.45070218579235</v>
      </c>
    </row>
    <row r="40" spans="1:14" x14ac:dyDescent="0.2">
      <c r="A40" s="527">
        <v>2005</v>
      </c>
      <c r="B40" s="387">
        <v>589.32267741935482</v>
      </c>
      <c r="C40" s="387">
        <v>656.08024999999998</v>
      </c>
      <c r="D40" s="387">
        <v>617.18087096774195</v>
      </c>
      <c r="E40" s="387">
        <v>660.44069999999999</v>
      </c>
      <c r="F40" s="387">
        <v>639.64038709677413</v>
      </c>
      <c r="G40" s="387">
        <v>638.11310000000003</v>
      </c>
      <c r="H40" s="387">
        <v>771.37867741935486</v>
      </c>
      <c r="I40" s="387">
        <v>762.92725806451608</v>
      </c>
      <c r="J40" s="387">
        <v>653.43646666666666</v>
      </c>
      <c r="K40" s="387">
        <v>775.3469032258065</v>
      </c>
      <c r="L40" s="387">
        <v>725.36723333333327</v>
      </c>
      <c r="M40" s="388">
        <v>621.97667741935481</v>
      </c>
      <c r="N40" s="389">
        <v>676.16972328767122</v>
      </c>
    </row>
    <row r="41" spans="1:14" x14ac:dyDescent="0.2">
      <c r="A41" s="527">
        <v>2006</v>
      </c>
      <c r="B41" s="387">
        <v>678.25351612903228</v>
      </c>
      <c r="C41" s="387">
        <v>617.51889285714276</v>
      </c>
      <c r="D41" s="387">
        <v>616.78574193548388</v>
      </c>
      <c r="E41" s="387">
        <v>700.51273333333336</v>
      </c>
      <c r="F41" s="387">
        <v>754.01074193548379</v>
      </c>
      <c r="G41" s="387">
        <v>793.61723333333327</v>
      </c>
      <c r="H41" s="387">
        <v>819.95483870967735</v>
      </c>
      <c r="I41" s="387">
        <v>807.404</v>
      </c>
      <c r="J41" s="387">
        <v>727.49913333333325</v>
      </c>
      <c r="K41" s="387">
        <v>779.14445161290325</v>
      </c>
      <c r="L41" s="387">
        <v>732.83849999999995</v>
      </c>
      <c r="M41" s="388">
        <v>616.05170967741935</v>
      </c>
      <c r="N41" s="389">
        <v>720.94332054794518</v>
      </c>
    </row>
    <row r="42" spans="1:14" x14ac:dyDescent="0.2">
      <c r="A42" s="527">
        <v>2007</v>
      </c>
      <c r="B42" s="387">
        <v>654.10064516129034</v>
      </c>
      <c r="C42" s="387">
        <v>667.19071428571431</v>
      </c>
      <c r="D42" s="387">
        <v>674.16416129032257</v>
      </c>
      <c r="E42" s="387">
        <v>623.47503333333339</v>
      </c>
      <c r="F42" s="387">
        <v>688.9297096774194</v>
      </c>
      <c r="G42" s="387">
        <v>774.48743333333334</v>
      </c>
      <c r="H42" s="387">
        <v>866.60825806451612</v>
      </c>
      <c r="I42" s="387">
        <v>848.30141935483869</v>
      </c>
      <c r="J42" s="387">
        <v>749.68776666666668</v>
      </c>
      <c r="K42" s="387">
        <v>839.6431612903225</v>
      </c>
      <c r="L42" s="387">
        <v>748.30253333333337</v>
      </c>
      <c r="M42" s="388">
        <v>579.89906451612899</v>
      </c>
      <c r="N42" s="389">
        <v>726.74236164383558</v>
      </c>
    </row>
    <row r="43" spans="1:14" x14ac:dyDescent="0.2">
      <c r="A43" s="527">
        <v>2008</v>
      </c>
      <c r="B43" s="387">
        <v>628.98667741935481</v>
      </c>
      <c r="C43" s="387">
        <v>707.41441379310345</v>
      </c>
      <c r="D43" s="387">
        <v>619.4651612903225</v>
      </c>
      <c r="E43" s="387">
        <v>675.54116666666664</v>
      </c>
      <c r="F43" s="387">
        <v>727.4048064516129</v>
      </c>
      <c r="G43" s="387">
        <v>721.01453333333336</v>
      </c>
      <c r="H43" s="387">
        <v>746.35029032258069</v>
      </c>
      <c r="I43" s="387">
        <v>735.71706451612897</v>
      </c>
      <c r="J43" s="387">
        <v>725.15370000000007</v>
      </c>
      <c r="K43" s="387">
        <v>746.30948387096782</v>
      </c>
      <c r="L43" s="387">
        <v>649.23893333333342</v>
      </c>
      <c r="M43" s="388">
        <v>613.01545161290323</v>
      </c>
      <c r="N43" s="389">
        <v>691.19722677595632</v>
      </c>
    </row>
    <row r="44" spans="1:14" x14ac:dyDescent="0.2">
      <c r="A44" s="527">
        <v>2009</v>
      </c>
      <c r="B44" s="387">
        <v>577.82083870967745</v>
      </c>
      <c r="C44" s="387">
        <v>595.39517857142857</v>
      </c>
      <c r="D44" s="387">
        <v>577.61296774193545</v>
      </c>
      <c r="E44" s="387">
        <v>606.87263333333328</v>
      </c>
      <c r="F44" s="387">
        <v>639.49612903225807</v>
      </c>
      <c r="G44" s="387">
        <v>689.05849999999998</v>
      </c>
      <c r="H44" s="387">
        <v>749.04648387096768</v>
      </c>
      <c r="I44" s="387">
        <v>753.05312903225808</v>
      </c>
      <c r="J44" s="387">
        <v>744.54746666666665</v>
      </c>
      <c r="K44" s="387">
        <v>751.87945161290315</v>
      </c>
      <c r="L44" s="387">
        <v>675.55060000000003</v>
      </c>
      <c r="M44" s="388">
        <v>627.62538709677415</v>
      </c>
      <c r="N44" s="389">
        <v>666.09453972602739</v>
      </c>
    </row>
    <row r="45" spans="1:14" x14ac:dyDescent="0.2">
      <c r="A45" s="527">
        <v>2010</v>
      </c>
      <c r="B45" s="387">
        <v>543.79454838709671</v>
      </c>
      <c r="C45" s="387">
        <v>583.98892857142857</v>
      </c>
      <c r="D45" s="387">
        <v>591.90245161290329</v>
      </c>
      <c r="E45" s="387">
        <v>676.22696666666673</v>
      </c>
      <c r="F45" s="387">
        <v>644.14154838709669</v>
      </c>
      <c r="G45" s="387">
        <v>712.65193333333332</v>
      </c>
      <c r="H45" s="387">
        <v>788.58887096774197</v>
      </c>
      <c r="I45" s="387">
        <v>789.50270967741938</v>
      </c>
      <c r="J45" s="387">
        <v>758.1391666666666</v>
      </c>
      <c r="K45" s="387">
        <v>750.66667741935476</v>
      </c>
      <c r="L45" s="387">
        <v>627.80830000000003</v>
      </c>
      <c r="M45" s="388">
        <v>614.88096774193548</v>
      </c>
      <c r="N45" s="389">
        <v>674.03915616438348</v>
      </c>
    </row>
    <row r="46" spans="1:14" x14ac:dyDescent="0.2">
      <c r="A46" s="527">
        <v>2011</v>
      </c>
      <c r="B46" s="387">
        <v>571.85329032258073</v>
      </c>
      <c r="C46" s="387">
        <v>568.58971428571431</v>
      </c>
      <c r="D46" s="387">
        <v>680.57229032258067</v>
      </c>
      <c r="E46" s="387">
        <v>634.5859333333334</v>
      </c>
      <c r="F46" s="387">
        <v>607.94135483870969</v>
      </c>
      <c r="G46" s="387">
        <v>754.15660000000003</v>
      </c>
      <c r="H46" s="387">
        <v>831.69748387096774</v>
      </c>
      <c r="I46" s="387">
        <v>812.9453548387097</v>
      </c>
      <c r="J46" s="387">
        <v>788.34353333333331</v>
      </c>
      <c r="K46" s="387">
        <v>775.95935483870971</v>
      </c>
      <c r="L46" s="387">
        <v>688.21226666666666</v>
      </c>
      <c r="M46" s="388">
        <v>636.63425806451619</v>
      </c>
      <c r="N46" s="389">
        <v>696.78127945205472</v>
      </c>
    </row>
    <row r="47" spans="1:14" x14ac:dyDescent="0.2">
      <c r="A47" s="527">
        <v>2012</v>
      </c>
      <c r="B47" s="387">
        <v>633.3882258064516</v>
      </c>
      <c r="C47" s="387">
        <v>599.24689655172415</v>
      </c>
      <c r="D47" s="387">
        <v>678.57100000000003</v>
      </c>
      <c r="E47" s="387">
        <v>701.80166666666662</v>
      </c>
      <c r="F47" s="387">
        <v>656.6109677419355</v>
      </c>
      <c r="G47" s="387">
        <v>728.50130000000001</v>
      </c>
      <c r="H47" s="387">
        <v>868.31229032258057</v>
      </c>
      <c r="I47" s="387">
        <v>934.85900000000004</v>
      </c>
      <c r="J47" s="387">
        <v>859.6943</v>
      </c>
      <c r="K47" s="387">
        <v>841.61567741935482</v>
      </c>
      <c r="L47" s="387">
        <v>624.21546666666666</v>
      </c>
      <c r="M47" s="388">
        <v>633.18629032258059</v>
      </c>
      <c r="N47" s="389">
        <v>730.73057103825136</v>
      </c>
    </row>
    <row r="48" spans="1:14" x14ac:dyDescent="0.2">
      <c r="A48" s="527">
        <v>2013</v>
      </c>
      <c r="B48" s="387">
        <v>676.6671612903225</v>
      </c>
      <c r="C48" s="387">
        <v>651.28196428571437</v>
      </c>
      <c r="D48" s="387">
        <v>651.11132258064526</v>
      </c>
      <c r="E48" s="387">
        <v>659.01036666666664</v>
      </c>
      <c r="F48" s="387">
        <v>807.77496774193548</v>
      </c>
      <c r="G48" s="387">
        <v>816.47626666666667</v>
      </c>
      <c r="H48" s="387">
        <v>832.11306451612904</v>
      </c>
      <c r="I48" s="387">
        <v>796.42841935483864</v>
      </c>
      <c r="J48" s="387">
        <v>827.6930666666666</v>
      </c>
      <c r="K48" s="387">
        <v>797.21280645161289</v>
      </c>
      <c r="L48" s="387">
        <v>700.81826666666677</v>
      </c>
      <c r="M48" s="388">
        <v>663.03512903225806</v>
      </c>
      <c r="N48" s="389">
        <v>740.5766109589041</v>
      </c>
    </row>
    <row r="49" spans="1:14" x14ac:dyDescent="0.2">
      <c r="A49" s="527">
        <v>2014</v>
      </c>
      <c r="B49" s="387">
        <v>598.48132258064516</v>
      </c>
      <c r="C49" s="387">
        <v>656.74110714285712</v>
      </c>
      <c r="D49" s="387">
        <v>697.2624838709678</v>
      </c>
      <c r="E49" s="387">
        <v>733.42686666666668</v>
      </c>
      <c r="F49" s="387">
        <v>784.03019354838716</v>
      </c>
      <c r="G49" s="387">
        <v>821.08409999999992</v>
      </c>
      <c r="H49" s="387">
        <v>881.14925806451618</v>
      </c>
      <c r="I49" s="387">
        <v>827.30758064516135</v>
      </c>
      <c r="J49" s="387">
        <v>869.14649999999995</v>
      </c>
      <c r="K49" s="387">
        <v>899.1821290322581</v>
      </c>
      <c r="L49" s="387">
        <v>743.77680000000009</v>
      </c>
      <c r="M49" s="388">
        <v>692.64741935483869</v>
      </c>
      <c r="N49" s="389">
        <v>767.65383835616444</v>
      </c>
    </row>
    <row r="50" spans="1:14" x14ac:dyDescent="0.2">
      <c r="A50" s="527">
        <v>2015</v>
      </c>
      <c r="B50" s="387">
        <v>694.73509677419361</v>
      </c>
      <c r="C50" s="387">
        <v>715.4163928571428</v>
      </c>
      <c r="D50" s="387">
        <v>716.65354838709675</v>
      </c>
      <c r="E50" s="387">
        <v>752.88473333333332</v>
      </c>
      <c r="F50" s="387">
        <v>767.77593548387097</v>
      </c>
      <c r="G50" s="387">
        <v>830.66196666666667</v>
      </c>
      <c r="H50" s="387">
        <v>847.17822580645168</v>
      </c>
      <c r="I50" s="387">
        <v>795.25209677419355</v>
      </c>
      <c r="J50" s="387">
        <v>797.4690333333333</v>
      </c>
      <c r="K50" s="387">
        <v>835.85287096774198</v>
      </c>
      <c r="L50" s="387">
        <v>751.40123333333327</v>
      </c>
      <c r="M50" s="388">
        <v>652.24703225806445</v>
      </c>
      <c r="N50" s="389">
        <v>763.30056712328769</v>
      </c>
    </row>
    <row r="51" spans="1:14" x14ac:dyDescent="0.2">
      <c r="A51" s="528">
        <v>2016</v>
      </c>
      <c r="B51" s="520">
        <v>606.99576129032266</v>
      </c>
      <c r="C51" s="520">
        <v>640.01686206896557</v>
      </c>
      <c r="D51" s="520">
        <v>701.6597741935484</v>
      </c>
      <c r="E51" s="520">
        <v>721.00356666666664</v>
      </c>
      <c r="F51" s="520">
        <v>673.15780645161283</v>
      </c>
      <c r="G51" s="520">
        <v>870.56666666666661</v>
      </c>
      <c r="H51" s="520">
        <v>699.82880645161288</v>
      </c>
      <c r="I51" s="520">
        <v>844.14341935483867</v>
      </c>
      <c r="J51" s="520">
        <v>819.00263333333328</v>
      </c>
      <c r="K51" s="520">
        <v>745.06651612903227</v>
      </c>
      <c r="L51" s="520">
        <v>762.71626666666668</v>
      </c>
      <c r="M51" s="521">
        <v>695.10154838709673</v>
      </c>
      <c r="N51" s="522">
        <v>731.60496897169696</v>
      </c>
    </row>
    <row r="52" spans="1:14" ht="6.75" customHeight="1" x14ac:dyDescent="0.2">
      <c r="A52" s="375"/>
      <c r="B52" s="379"/>
      <c r="C52" s="379"/>
      <c r="D52" s="379"/>
      <c r="E52" s="379"/>
      <c r="F52" s="379"/>
      <c r="G52" s="379"/>
      <c r="H52" s="379"/>
      <c r="I52" s="379"/>
      <c r="J52" s="379"/>
      <c r="K52" s="379"/>
      <c r="L52" s="379"/>
      <c r="M52" s="380"/>
      <c r="N52" s="283"/>
    </row>
    <row r="53" spans="1:14" ht="25.5" x14ac:dyDescent="0.2">
      <c r="A53" s="529" t="s">
        <v>233</v>
      </c>
      <c r="B53" s="222">
        <f>AVERAGE(B42:B51)</f>
        <v>618.68235677419352</v>
      </c>
      <c r="C53" s="222">
        <f t="shared" ref="C53:M53" si="1">AVERAGE(C42:C51)</f>
        <v>638.52821724137925</v>
      </c>
      <c r="D53" s="222">
        <f t="shared" si="1"/>
        <v>658.89751612903228</v>
      </c>
      <c r="E53" s="222">
        <f t="shared" si="1"/>
        <v>678.48289333333332</v>
      </c>
      <c r="F53" s="222">
        <f t="shared" si="1"/>
        <v>699.72634193548379</v>
      </c>
      <c r="G53" s="222">
        <f t="shared" si="1"/>
        <v>771.86593000000005</v>
      </c>
      <c r="H53" s="222">
        <f t="shared" si="1"/>
        <v>811.08730322580641</v>
      </c>
      <c r="I53" s="222">
        <f t="shared" si="1"/>
        <v>813.75101935483872</v>
      </c>
      <c r="J53" s="222">
        <f t="shared" si="1"/>
        <v>793.88771666666673</v>
      </c>
      <c r="K53" s="222">
        <f t="shared" si="1"/>
        <v>798.33881290322574</v>
      </c>
      <c r="L53" s="222">
        <f t="shared" si="1"/>
        <v>697.20406666666668</v>
      </c>
      <c r="M53" s="222">
        <f t="shared" si="1"/>
        <v>640.82725483870968</v>
      </c>
      <c r="N53" s="381">
        <f>AVERAGE(N42:N51)</f>
        <v>718.8721120210563</v>
      </c>
    </row>
    <row r="54" spans="1:14" ht="4.5" customHeight="1" x14ac:dyDescent="0.2">
      <c r="A54" s="390"/>
      <c r="C54" s="390"/>
      <c r="D54" s="390"/>
      <c r="E54" s="390"/>
      <c r="F54" s="390"/>
      <c r="G54" s="390"/>
      <c r="H54" s="390"/>
      <c r="I54" s="390"/>
      <c r="J54" s="390"/>
      <c r="K54" s="390"/>
      <c r="L54" s="390"/>
      <c r="M54" s="390"/>
      <c r="N54" s="370"/>
    </row>
    <row r="55" spans="1:14" ht="63.75" customHeight="1" x14ac:dyDescent="0.25">
      <c r="A55" s="588" t="s">
        <v>157</v>
      </c>
      <c r="B55" s="588"/>
      <c r="C55" s="588"/>
      <c r="D55" s="588"/>
      <c r="E55" s="588"/>
      <c r="F55" s="588"/>
      <c r="G55" s="588"/>
      <c r="H55" s="588"/>
      <c r="I55" s="588"/>
      <c r="J55" s="588"/>
      <c r="K55" s="588"/>
      <c r="L55" s="588"/>
      <c r="M55" s="588"/>
      <c r="N55" s="570"/>
    </row>
    <row r="56" spans="1:14" ht="4.5" customHeight="1" x14ac:dyDescent="0.2">
      <c r="A56" s="391"/>
      <c r="C56" s="370"/>
      <c r="D56" s="370"/>
      <c r="E56" s="370"/>
      <c r="F56" s="370"/>
      <c r="G56" s="370"/>
      <c r="H56" s="370"/>
      <c r="I56" s="370"/>
      <c r="J56" s="370"/>
      <c r="K56" s="370"/>
      <c r="L56" s="370"/>
      <c r="M56" s="370"/>
      <c r="N56" s="370"/>
    </row>
    <row r="57" spans="1:14" ht="10.5" customHeight="1" x14ac:dyDescent="0.2">
      <c r="A57" s="589" t="s">
        <v>227</v>
      </c>
      <c r="B57" s="558"/>
      <c r="C57" s="558"/>
      <c r="D57" s="558"/>
      <c r="E57" s="558"/>
      <c r="F57" s="558"/>
      <c r="G57" s="558"/>
      <c r="H57" s="558"/>
      <c r="I57" s="558"/>
      <c r="J57" s="558"/>
      <c r="K57" s="558"/>
      <c r="L57" s="558"/>
      <c r="M57" s="558"/>
      <c r="N57" s="370"/>
    </row>
    <row r="59" spans="1:14" s="153" customFormat="1" ht="19.5" customHeight="1" x14ac:dyDescent="0.25">
      <c r="A59" s="368" t="s">
        <v>230</v>
      </c>
      <c r="B59" s="369"/>
      <c r="C59" s="369"/>
      <c r="D59" s="369"/>
      <c r="E59" s="369"/>
      <c r="F59" s="369"/>
      <c r="G59" s="369"/>
      <c r="H59" s="369"/>
      <c r="I59" s="369"/>
      <c r="J59" s="369"/>
      <c r="K59" s="369"/>
      <c r="L59" s="369"/>
      <c r="M59" s="369"/>
      <c r="N59" s="369"/>
    </row>
    <row r="60" spans="1:14" ht="3" customHeight="1" x14ac:dyDescent="0.25">
      <c r="A60" s="368"/>
      <c r="B60" s="370"/>
      <c r="C60" s="370"/>
      <c r="D60" s="370"/>
      <c r="E60" s="370"/>
      <c r="F60" s="370"/>
      <c r="G60" s="370"/>
      <c r="H60" s="370"/>
      <c r="I60" s="370"/>
      <c r="J60" s="370"/>
      <c r="K60" s="370"/>
      <c r="L60" s="370"/>
      <c r="M60" s="370"/>
      <c r="N60" s="370"/>
    </row>
    <row r="61" spans="1:14" ht="25.5" x14ac:dyDescent="0.2">
      <c r="A61" s="371"/>
      <c r="B61" s="372" t="s">
        <v>144</v>
      </c>
      <c r="C61" s="372" t="s">
        <v>145</v>
      </c>
      <c r="D61" s="372" t="s">
        <v>146</v>
      </c>
      <c r="E61" s="372" t="s">
        <v>147</v>
      </c>
      <c r="F61" s="372" t="s">
        <v>148</v>
      </c>
      <c r="G61" s="372" t="s">
        <v>149</v>
      </c>
      <c r="H61" s="372" t="s">
        <v>150</v>
      </c>
      <c r="I61" s="372" t="s">
        <v>151</v>
      </c>
      <c r="J61" s="372" t="s">
        <v>152</v>
      </c>
      <c r="K61" s="372" t="s">
        <v>153</v>
      </c>
      <c r="L61" s="372" t="s">
        <v>154</v>
      </c>
      <c r="M61" s="373" t="s">
        <v>155</v>
      </c>
      <c r="N61" s="374" t="s">
        <v>190</v>
      </c>
    </row>
    <row r="62" spans="1:14" x14ac:dyDescent="0.2">
      <c r="A62" s="527">
        <v>2003</v>
      </c>
      <c r="B62" s="387">
        <v>253.43667741935485</v>
      </c>
      <c r="C62" s="387">
        <v>256.70014285714285</v>
      </c>
      <c r="D62" s="387">
        <v>210.2646451612903</v>
      </c>
      <c r="E62" s="387">
        <v>270.78870000000001</v>
      </c>
      <c r="F62" s="387">
        <v>295.98080645161292</v>
      </c>
      <c r="G62" s="387">
        <v>296.20359999999999</v>
      </c>
      <c r="H62" s="387">
        <v>327.03090322580647</v>
      </c>
      <c r="I62" s="387">
        <v>319.04980645161288</v>
      </c>
      <c r="J62" s="387">
        <v>271.17796666666669</v>
      </c>
      <c r="K62" s="387">
        <v>287.87016129032259</v>
      </c>
      <c r="L62" s="387">
        <v>252.58383333333333</v>
      </c>
      <c r="M62" s="388">
        <v>245.16925806451613</v>
      </c>
      <c r="N62" s="389">
        <v>274.00848493150681</v>
      </c>
    </row>
    <row r="63" spans="1:14" x14ac:dyDescent="0.2">
      <c r="A63" s="527">
        <v>2004</v>
      </c>
      <c r="B63" s="387">
        <v>278.85674193548385</v>
      </c>
      <c r="C63" s="387">
        <v>296.71996551724141</v>
      </c>
      <c r="D63" s="387">
        <v>332.65229032258065</v>
      </c>
      <c r="E63" s="387">
        <v>345.93593333333331</v>
      </c>
      <c r="F63" s="387">
        <v>273.50551612903229</v>
      </c>
      <c r="G63" s="387">
        <v>314.18963333333335</v>
      </c>
      <c r="H63" s="387">
        <v>353.81554838709673</v>
      </c>
      <c r="I63" s="387">
        <v>408.69983870967741</v>
      </c>
      <c r="J63" s="387">
        <v>385.76979999999998</v>
      </c>
      <c r="K63" s="387">
        <v>304.88387096774193</v>
      </c>
      <c r="L63" s="387">
        <v>389.33550000000002</v>
      </c>
      <c r="M63" s="388">
        <v>305.9250322580645</v>
      </c>
      <c r="N63" s="389">
        <v>332.43253825136611</v>
      </c>
    </row>
    <row r="64" spans="1:14" x14ac:dyDescent="0.2">
      <c r="A64" s="527">
        <v>2005</v>
      </c>
      <c r="B64" s="387">
        <v>276.98280645161293</v>
      </c>
      <c r="C64" s="387">
        <v>318.22160714285712</v>
      </c>
      <c r="D64" s="387">
        <v>366.2665483870968</v>
      </c>
      <c r="E64" s="387">
        <v>304.66460000000001</v>
      </c>
      <c r="F64" s="387">
        <v>280.29945161290323</v>
      </c>
      <c r="G64" s="387">
        <v>311.86003333333332</v>
      </c>
      <c r="H64" s="387">
        <v>372.04274193548389</v>
      </c>
      <c r="I64" s="387">
        <v>427.52387096774191</v>
      </c>
      <c r="J64" s="387">
        <v>367.55086666666665</v>
      </c>
      <c r="K64" s="387">
        <v>271.3919677419355</v>
      </c>
      <c r="L64" s="387">
        <v>282.88910000000004</v>
      </c>
      <c r="M64" s="388">
        <v>311.173</v>
      </c>
      <c r="N64" s="389">
        <v>324.37050684931506</v>
      </c>
    </row>
    <row r="65" spans="1:14" x14ac:dyDescent="0.2">
      <c r="A65" s="527">
        <v>2006</v>
      </c>
      <c r="B65" s="387">
        <v>313.90290322580643</v>
      </c>
      <c r="C65" s="387">
        <v>285.36414285714284</v>
      </c>
      <c r="D65" s="387">
        <v>305.92393548387093</v>
      </c>
      <c r="E65" s="387">
        <v>339.49926666666664</v>
      </c>
      <c r="F65" s="387">
        <v>325.16609677419353</v>
      </c>
      <c r="G65" s="387">
        <v>319.64943333333332</v>
      </c>
      <c r="H65" s="387">
        <v>385.64890322580646</v>
      </c>
      <c r="I65" s="387">
        <v>344.4834516129032</v>
      </c>
      <c r="J65" s="387">
        <v>258.98286666666667</v>
      </c>
      <c r="K65" s="387">
        <v>315.61270967741939</v>
      </c>
      <c r="L65" s="387">
        <v>323.06673333333333</v>
      </c>
      <c r="M65" s="388">
        <v>274.85341935483871</v>
      </c>
      <c r="N65" s="389">
        <v>316.32733972602739</v>
      </c>
    </row>
    <row r="66" spans="1:14" x14ac:dyDescent="0.2">
      <c r="A66" s="527">
        <v>2007</v>
      </c>
      <c r="B66" s="387">
        <v>313.14061290322581</v>
      </c>
      <c r="C66" s="387">
        <v>367.39075000000003</v>
      </c>
      <c r="D66" s="387">
        <v>328.73619354838712</v>
      </c>
      <c r="E66" s="387">
        <v>501.35019999999997</v>
      </c>
      <c r="F66" s="387">
        <v>300.74812903225802</v>
      </c>
      <c r="G66" s="387">
        <v>309.83093333333335</v>
      </c>
      <c r="H66" s="387">
        <v>367.72545161290321</v>
      </c>
      <c r="I66" s="387">
        <v>379.02474193548386</v>
      </c>
      <c r="J66" s="387">
        <v>308.1181666666667</v>
      </c>
      <c r="K66" s="387">
        <v>292.45509677419358</v>
      </c>
      <c r="L66" s="387">
        <v>276.99366666666663</v>
      </c>
      <c r="M66" s="388">
        <v>243.40106451612903</v>
      </c>
      <c r="N66" s="389">
        <v>331.93945205479451</v>
      </c>
    </row>
    <row r="67" spans="1:14" x14ac:dyDescent="0.2">
      <c r="A67" s="527">
        <v>2008</v>
      </c>
      <c r="B67" s="387">
        <v>280.50922580645164</v>
      </c>
      <c r="C67" s="387">
        <v>313.08355172413798</v>
      </c>
      <c r="D67" s="387">
        <v>323.41374193548387</v>
      </c>
      <c r="E67" s="387">
        <v>213.29979999999998</v>
      </c>
      <c r="F67" s="387">
        <v>339.04651612903223</v>
      </c>
      <c r="G67" s="387">
        <v>246.30246666666665</v>
      </c>
      <c r="H67" s="387">
        <v>314.42674193548385</v>
      </c>
      <c r="I67" s="387">
        <v>327.20829032258064</v>
      </c>
      <c r="J67" s="387">
        <v>163.33433333333332</v>
      </c>
      <c r="K67" s="387">
        <v>276.20999999999998</v>
      </c>
      <c r="L67" s="387">
        <v>243.68023333333335</v>
      </c>
      <c r="M67" s="388">
        <v>255.75764516129033</v>
      </c>
      <c r="N67" s="389">
        <v>275.1138387978142</v>
      </c>
    </row>
    <row r="68" spans="1:14" x14ac:dyDescent="0.2">
      <c r="A68" s="527">
        <v>2009</v>
      </c>
      <c r="B68" s="387">
        <v>354.06922580645164</v>
      </c>
      <c r="C68" s="387">
        <v>268.39792857142857</v>
      </c>
      <c r="D68" s="387">
        <v>255.46929032258063</v>
      </c>
      <c r="E68" s="387">
        <v>229.9913</v>
      </c>
      <c r="F68" s="387">
        <v>226.55538709677418</v>
      </c>
      <c r="G68" s="387">
        <v>243.51356666666666</v>
      </c>
      <c r="H68" s="387">
        <v>254.10129032258067</v>
      </c>
      <c r="I68" s="387">
        <v>276.08561290322581</v>
      </c>
      <c r="J68" s="387">
        <v>268.92570000000001</v>
      </c>
      <c r="K68" s="387">
        <v>245.61654838709677</v>
      </c>
      <c r="L68" s="387">
        <v>227.85246666666666</v>
      </c>
      <c r="M68" s="388">
        <v>232.03012903225806</v>
      </c>
      <c r="N68" s="389">
        <v>256.9462602739726</v>
      </c>
    </row>
    <row r="69" spans="1:14" x14ac:dyDescent="0.2">
      <c r="A69" s="527">
        <v>2010</v>
      </c>
      <c r="B69" s="387">
        <v>216.23999999999998</v>
      </c>
      <c r="C69" s="387">
        <v>252.18367857142857</v>
      </c>
      <c r="D69" s="387">
        <v>302.18161290322575</v>
      </c>
      <c r="E69" s="387">
        <v>303.16613333333333</v>
      </c>
      <c r="F69" s="387">
        <v>225.46029032258065</v>
      </c>
      <c r="G69" s="387">
        <v>250.37936666666667</v>
      </c>
      <c r="H69" s="387">
        <v>296.39019354838706</v>
      </c>
      <c r="I69" s="387">
        <v>363.01725806451611</v>
      </c>
      <c r="J69" s="387">
        <v>311.56473333333332</v>
      </c>
      <c r="K69" s="387">
        <v>308.59041935483873</v>
      </c>
      <c r="L69" s="387">
        <v>272.78146666666669</v>
      </c>
      <c r="M69" s="388">
        <v>262.42683870967744</v>
      </c>
      <c r="N69" s="389">
        <v>280.55177808219179</v>
      </c>
    </row>
    <row r="70" spans="1:14" x14ac:dyDescent="0.2">
      <c r="A70" s="527">
        <v>2011</v>
      </c>
      <c r="B70" s="387">
        <v>287.76877419354838</v>
      </c>
      <c r="C70" s="387">
        <v>335.91171428571431</v>
      </c>
      <c r="D70" s="387">
        <v>325.00338709677419</v>
      </c>
      <c r="E70" s="387">
        <v>241.37856666666667</v>
      </c>
      <c r="F70" s="387">
        <v>227.35793548387096</v>
      </c>
      <c r="G70" s="387">
        <v>232.67000000000002</v>
      </c>
      <c r="H70" s="387">
        <v>317.13716129032258</v>
      </c>
      <c r="I70" s="387">
        <v>372.16074193548388</v>
      </c>
      <c r="J70" s="387">
        <v>304.22153333333335</v>
      </c>
      <c r="K70" s="387">
        <v>288.44354838709677</v>
      </c>
      <c r="L70" s="387">
        <v>262.84136666666666</v>
      </c>
      <c r="M70" s="388">
        <v>256.31129032258065</v>
      </c>
      <c r="N70" s="389">
        <v>287.50284931506849</v>
      </c>
    </row>
    <row r="71" spans="1:14" x14ac:dyDescent="0.2">
      <c r="A71" s="527">
        <v>2012</v>
      </c>
      <c r="B71" s="387">
        <v>304.38735483870977</v>
      </c>
      <c r="C71" s="387">
        <v>368.26041379310345</v>
      </c>
      <c r="D71" s="387">
        <v>276.44558064516133</v>
      </c>
      <c r="E71" s="387">
        <v>259.64746666666667</v>
      </c>
      <c r="F71" s="387">
        <v>257.64558064516132</v>
      </c>
      <c r="G71" s="387">
        <v>258.54589999999996</v>
      </c>
      <c r="H71" s="387">
        <v>363.71064516129036</v>
      </c>
      <c r="I71" s="387">
        <v>364.05087096774184</v>
      </c>
      <c r="J71" s="387">
        <v>259.92719999999997</v>
      </c>
      <c r="K71" s="387">
        <v>272.64616129032254</v>
      </c>
      <c r="L71" s="387">
        <v>259.77859999999998</v>
      </c>
      <c r="M71" s="388">
        <v>257.22080645161293</v>
      </c>
      <c r="N71" s="389">
        <v>291.7919234972677</v>
      </c>
    </row>
    <row r="72" spans="1:14" x14ac:dyDescent="0.2">
      <c r="A72" s="527">
        <v>2013</v>
      </c>
      <c r="B72" s="387">
        <v>324.00364516129036</v>
      </c>
      <c r="C72" s="387">
        <v>331.35789285714293</v>
      </c>
      <c r="D72" s="387">
        <v>235.83683870967744</v>
      </c>
      <c r="E72" s="387" t="s">
        <v>195</v>
      </c>
      <c r="F72" s="387">
        <v>280.30219354838709</v>
      </c>
      <c r="G72" s="387">
        <v>229.36130000000003</v>
      </c>
      <c r="H72" s="387">
        <v>376.65945161290324</v>
      </c>
      <c r="I72" s="387">
        <v>406.72941935483868</v>
      </c>
      <c r="J72" s="387">
        <v>338.95409999999998</v>
      </c>
      <c r="K72" s="387">
        <v>282.19887096774187</v>
      </c>
      <c r="L72" s="387">
        <v>240.21083333333331</v>
      </c>
      <c r="M72" s="388">
        <v>238.6348709677419</v>
      </c>
      <c r="N72" s="389">
        <v>295.73611232876715</v>
      </c>
    </row>
    <row r="73" spans="1:14" x14ac:dyDescent="0.2">
      <c r="A73" s="527">
        <v>2014</v>
      </c>
      <c r="B73" s="387">
        <v>227.74229032258063</v>
      </c>
      <c r="C73" s="387">
        <v>306.63432142857141</v>
      </c>
      <c r="D73" s="387">
        <v>264.7748064516129</v>
      </c>
      <c r="E73" s="387">
        <v>302.36180000000002</v>
      </c>
      <c r="F73" s="387">
        <v>295.13103225806452</v>
      </c>
      <c r="G73" s="387">
        <v>268.62309999999997</v>
      </c>
      <c r="H73" s="387">
        <v>346.45264516129032</v>
      </c>
      <c r="I73" s="387">
        <v>343.59719354838711</v>
      </c>
      <c r="J73" s="387">
        <v>354.64976666666666</v>
      </c>
      <c r="K73" s="387">
        <v>275.02538709677418</v>
      </c>
      <c r="L73" s="387">
        <v>303.96140000000003</v>
      </c>
      <c r="M73" s="388">
        <v>224.1144193548387</v>
      </c>
      <c r="N73" s="389">
        <v>292.48113424657538</v>
      </c>
    </row>
    <row r="74" spans="1:14" x14ac:dyDescent="0.2">
      <c r="A74" s="527">
        <v>2015</v>
      </c>
      <c r="B74" s="387">
        <v>292.38009677419353</v>
      </c>
      <c r="C74" s="387">
        <v>414.18382142857143</v>
      </c>
      <c r="D74" s="387">
        <v>250.28648387096774</v>
      </c>
      <c r="E74" s="387">
        <v>257.20120000000009</v>
      </c>
      <c r="F74" s="387">
        <v>228.46174193548387</v>
      </c>
      <c r="G74" s="387">
        <v>235.12193333333335</v>
      </c>
      <c r="H74" s="387">
        <v>313.23435483870969</v>
      </c>
      <c r="I74" s="387">
        <v>316.83641935483877</v>
      </c>
      <c r="J74" s="387">
        <v>264.1927</v>
      </c>
      <c r="K74" s="387">
        <v>230.74367741935484</v>
      </c>
      <c r="L74" s="387">
        <v>202.00823333333338</v>
      </c>
      <c r="M74" s="388">
        <v>203.03274193548384</v>
      </c>
      <c r="N74" s="389">
        <v>266.40304109589039</v>
      </c>
    </row>
    <row r="75" spans="1:14" x14ac:dyDescent="0.2">
      <c r="A75" s="528">
        <v>2016</v>
      </c>
      <c r="B75" s="523">
        <v>249.44319354838709</v>
      </c>
      <c r="C75" s="520">
        <v>278.98751724137935</v>
      </c>
      <c r="D75" s="520">
        <v>270.21774193548384</v>
      </c>
      <c r="E75" s="520">
        <v>201.45343333333332</v>
      </c>
      <c r="F75" s="520">
        <v>210.31748387096775</v>
      </c>
      <c r="G75" s="520">
        <v>236.50293333333337</v>
      </c>
      <c r="H75" s="520">
        <v>260.17454838709676</v>
      </c>
      <c r="I75" s="520">
        <v>323.64703225806443</v>
      </c>
      <c r="J75" s="520">
        <v>242.47640000000001</v>
      </c>
      <c r="K75" s="520">
        <v>204.66677419354838</v>
      </c>
      <c r="L75" s="520">
        <v>198.52456666666666</v>
      </c>
      <c r="M75" s="521">
        <v>227.02538709677415</v>
      </c>
      <c r="N75" s="522">
        <v>241.99348360655739</v>
      </c>
    </row>
    <row r="76" spans="1:14" ht="5.25" customHeight="1" x14ac:dyDescent="0.2">
      <c r="A76" s="375"/>
      <c r="B76" s="524"/>
      <c r="C76" s="524"/>
      <c r="D76" s="524"/>
      <c r="E76" s="524"/>
      <c r="F76" s="524"/>
      <c r="G76" s="524"/>
      <c r="H76" s="524"/>
      <c r="I76" s="524"/>
      <c r="J76" s="524"/>
      <c r="K76" s="524"/>
      <c r="L76" s="524"/>
      <c r="M76" s="525"/>
      <c r="N76" s="319"/>
    </row>
    <row r="77" spans="1:14" ht="25.5" x14ac:dyDescent="0.2">
      <c r="A77" s="529" t="s">
        <v>233</v>
      </c>
      <c r="B77" s="222">
        <f>AVERAGE(B66:B75)</f>
        <v>284.9684419354839</v>
      </c>
      <c r="C77" s="222">
        <f t="shared" ref="C77:M77" si="2">AVERAGE(C66:C75)</f>
        <v>323.63915899014779</v>
      </c>
      <c r="D77" s="222">
        <f t="shared" si="2"/>
        <v>283.23656774193552</v>
      </c>
      <c r="E77" s="222">
        <f t="shared" si="2"/>
        <v>278.87221111111114</v>
      </c>
      <c r="F77" s="222">
        <f t="shared" si="2"/>
        <v>259.10262903225805</v>
      </c>
      <c r="G77" s="222">
        <f t="shared" si="2"/>
        <v>251.08514999999997</v>
      </c>
      <c r="H77" s="222">
        <f t="shared" si="2"/>
        <v>321.00124838709678</v>
      </c>
      <c r="I77" s="222">
        <f t="shared" si="2"/>
        <v>347.23575806451606</v>
      </c>
      <c r="J77" s="222">
        <f t="shared" si="2"/>
        <v>281.63646333333338</v>
      </c>
      <c r="K77" s="222">
        <f t="shared" si="2"/>
        <v>267.65964838709681</v>
      </c>
      <c r="L77" s="222">
        <f t="shared" si="2"/>
        <v>248.8632833333333</v>
      </c>
      <c r="M77" s="222">
        <f t="shared" si="2"/>
        <v>239.99551935483865</v>
      </c>
      <c r="N77" s="381">
        <f>AVERAGE(N66:N75)</f>
        <v>282.04598732988995</v>
      </c>
    </row>
    <row r="78" spans="1:14" ht="4.5" customHeight="1" x14ac:dyDescent="0.2">
      <c r="A78" s="390"/>
      <c r="C78" s="390"/>
      <c r="D78" s="390"/>
      <c r="E78" s="390"/>
      <c r="F78" s="390"/>
      <c r="G78" s="390"/>
      <c r="H78" s="390"/>
      <c r="I78" s="390"/>
      <c r="J78" s="390"/>
      <c r="K78" s="390"/>
      <c r="L78" s="390"/>
      <c r="M78" s="390"/>
      <c r="N78" s="370"/>
    </row>
    <row r="79" spans="1:14" ht="49.5" customHeight="1" x14ac:dyDescent="0.25">
      <c r="A79" s="588" t="s">
        <v>158</v>
      </c>
      <c r="B79" s="588"/>
      <c r="C79" s="588"/>
      <c r="D79" s="588"/>
      <c r="E79" s="588"/>
      <c r="F79" s="588"/>
      <c r="G79" s="588"/>
      <c r="H79" s="588"/>
      <c r="I79" s="588"/>
      <c r="J79" s="588"/>
      <c r="K79" s="588"/>
      <c r="L79" s="588"/>
      <c r="M79" s="588"/>
      <c r="N79" s="570"/>
    </row>
    <row r="80" spans="1:14" ht="15" customHeight="1" x14ac:dyDescent="0.25">
      <c r="A80" s="590" t="s">
        <v>196</v>
      </c>
      <c r="B80" s="588"/>
      <c r="C80" s="588"/>
      <c r="D80" s="588"/>
      <c r="E80" s="588"/>
      <c r="F80" s="588"/>
      <c r="G80" s="588"/>
      <c r="H80" s="588"/>
      <c r="I80" s="588"/>
      <c r="J80" s="588"/>
      <c r="K80" s="588"/>
      <c r="L80" s="588"/>
      <c r="M80" s="588"/>
      <c r="N80" s="570"/>
    </row>
    <row r="81" spans="1:14" ht="4.5" customHeight="1" x14ac:dyDescent="0.2">
      <c r="A81" s="391"/>
      <c r="C81" s="370"/>
      <c r="D81" s="370"/>
      <c r="E81" s="370"/>
      <c r="F81" s="370"/>
      <c r="G81" s="370"/>
      <c r="H81" s="370"/>
      <c r="I81" s="370"/>
      <c r="J81" s="370"/>
      <c r="K81" s="370"/>
      <c r="L81" s="370"/>
      <c r="M81" s="370"/>
      <c r="N81" s="370"/>
    </row>
    <row r="82" spans="1:14" ht="10.5" customHeight="1" x14ac:dyDescent="0.2">
      <c r="A82" s="589" t="s">
        <v>227</v>
      </c>
      <c r="B82" s="558"/>
      <c r="C82" s="558"/>
      <c r="D82" s="558"/>
      <c r="E82" s="558"/>
      <c r="F82" s="558"/>
      <c r="G82" s="558"/>
      <c r="H82" s="558"/>
      <c r="I82" s="558"/>
      <c r="J82" s="558"/>
      <c r="K82" s="558"/>
      <c r="L82" s="558"/>
      <c r="M82" s="558"/>
      <c r="N82" s="370"/>
    </row>
    <row r="84" spans="1:14" ht="21" x14ac:dyDescent="0.25">
      <c r="A84" s="368" t="s">
        <v>231</v>
      </c>
      <c r="B84" s="369"/>
      <c r="C84" s="369"/>
      <c r="D84" s="369"/>
      <c r="E84" s="369"/>
      <c r="F84" s="369"/>
      <c r="G84" s="369"/>
      <c r="H84" s="369"/>
      <c r="I84" s="369"/>
      <c r="J84" s="369"/>
      <c r="K84" s="369"/>
      <c r="L84" s="369"/>
      <c r="M84" s="369"/>
      <c r="N84" s="369"/>
    </row>
    <row r="85" spans="1:14" ht="4.5" customHeight="1" x14ac:dyDescent="0.25">
      <c r="A85" s="368"/>
      <c r="B85" s="370"/>
      <c r="C85" s="370"/>
      <c r="D85" s="370"/>
      <c r="E85" s="370"/>
      <c r="F85" s="370"/>
      <c r="G85" s="370"/>
      <c r="H85" s="370"/>
      <c r="I85" s="370"/>
      <c r="J85" s="370"/>
      <c r="K85" s="370"/>
      <c r="L85" s="370"/>
      <c r="M85" s="370"/>
      <c r="N85" s="370"/>
    </row>
    <row r="86" spans="1:14" ht="25.5" x14ac:dyDescent="0.2">
      <c r="A86" s="371"/>
      <c r="B86" s="372" t="s">
        <v>144</v>
      </c>
      <c r="C86" s="372" t="s">
        <v>145</v>
      </c>
      <c r="D86" s="372" t="s">
        <v>146</v>
      </c>
      <c r="E86" s="372" t="s">
        <v>147</v>
      </c>
      <c r="F86" s="372" t="s">
        <v>148</v>
      </c>
      <c r="G86" s="372" t="s">
        <v>149</v>
      </c>
      <c r="H86" s="372" t="s">
        <v>150</v>
      </c>
      <c r="I86" s="372" t="s">
        <v>151</v>
      </c>
      <c r="J86" s="372" t="s">
        <v>152</v>
      </c>
      <c r="K86" s="372" t="s">
        <v>153</v>
      </c>
      <c r="L86" s="372" t="s">
        <v>154</v>
      </c>
      <c r="M86" s="373" t="s">
        <v>155</v>
      </c>
      <c r="N86" s="374" t="s">
        <v>190</v>
      </c>
    </row>
    <row r="87" spans="1:14" x14ac:dyDescent="0.2">
      <c r="A87" s="527">
        <v>2003</v>
      </c>
      <c r="B87" s="387">
        <v>319.14999999999998</v>
      </c>
      <c r="C87" s="387">
        <v>197.85435714285717</v>
      </c>
      <c r="D87" s="387">
        <v>415.48054838709675</v>
      </c>
      <c r="E87" s="387">
        <v>258.74953333333332</v>
      </c>
      <c r="F87" s="387">
        <v>389.95429032258068</v>
      </c>
      <c r="G87" s="387">
        <v>287.37610000000001</v>
      </c>
      <c r="H87" s="387">
        <v>298.18658064516126</v>
      </c>
      <c r="I87" s="387">
        <v>280.2566129032258</v>
      </c>
      <c r="J87" s="387">
        <v>309.93933333333337</v>
      </c>
      <c r="K87" s="387">
        <v>402.14587096774193</v>
      </c>
      <c r="L87" s="387">
        <v>295.54939999999999</v>
      </c>
      <c r="M87" s="388">
        <v>264.97658064516128</v>
      </c>
      <c r="N87" s="389">
        <v>311.1315561643836</v>
      </c>
    </row>
    <row r="88" spans="1:14" x14ac:dyDescent="0.2">
      <c r="A88" s="527">
        <v>2004</v>
      </c>
      <c r="B88" s="387">
        <v>334.8435161290322</v>
      </c>
      <c r="C88" s="387">
        <v>308.68406896551727</v>
      </c>
      <c r="D88" s="387">
        <v>301.20609677419355</v>
      </c>
      <c r="E88" s="387">
        <v>373.04919999999993</v>
      </c>
      <c r="F88" s="387">
        <v>331.77703225806454</v>
      </c>
      <c r="G88" s="387">
        <v>312.33839999999998</v>
      </c>
      <c r="H88" s="387">
        <v>334.85493548387092</v>
      </c>
      <c r="I88" s="387">
        <v>306.57812903225806</v>
      </c>
      <c r="J88" s="387">
        <v>324.28143333333333</v>
      </c>
      <c r="K88" s="387">
        <v>225.09203225806453</v>
      </c>
      <c r="L88" s="387">
        <v>314.89530000000002</v>
      </c>
      <c r="M88" s="388">
        <v>263.47958064516126</v>
      </c>
      <c r="N88" s="389">
        <v>310.71458743169399</v>
      </c>
    </row>
    <row r="89" spans="1:14" x14ac:dyDescent="0.2">
      <c r="A89" s="527">
        <v>2005</v>
      </c>
      <c r="B89" s="387">
        <v>277.78229032258065</v>
      </c>
      <c r="C89" s="387">
        <v>268.77832142857142</v>
      </c>
      <c r="D89" s="387">
        <v>364.2371935483871</v>
      </c>
      <c r="E89" s="387">
        <v>316.55950000000001</v>
      </c>
      <c r="F89" s="387">
        <v>309.96706451612903</v>
      </c>
      <c r="G89" s="387">
        <v>338.70473333333331</v>
      </c>
      <c r="H89" s="387">
        <v>216.69338709677419</v>
      </c>
      <c r="I89" s="387">
        <v>258.8857741935484</v>
      </c>
      <c r="J89" s="387">
        <v>308.70156666666668</v>
      </c>
      <c r="K89" s="387">
        <v>261.15716129032262</v>
      </c>
      <c r="L89" s="387">
        <v>235.31453333333334</v>
      </c>
      <c r="M89" s="388">
        <v>258.08845161290321</v>
      </c>
      <c r="N89" s="389">
        <v>284.53521643835614</v>
      </c>
    </row>
    <row r="90" spans="1:14" x14ac:dyDescent="0.2">
      <c r="A90" s="527">
        <v>2006</v>
      </c>
      <c r="B90" s="387">
        <v>255.83422580645163</v>
      </c>
      <c r="C90" s="387">
        <v>280.03489285714289</v>
      </c>
      <c r="D90" s="387">
        <v>267.07648387096776</v>
      </c>
      <c r="E90" s="387">
        <v>247.68523333333334</v>
      </c>
      <c r="F90" s="387">
        <v>288.53741935483873</v>
      </c>
      <c r="G90" s="387">
        <v>221.81383333333332</v>
      </c>
      <c r="H90" s="387">
        <v>271.30438709677424</v>
      </c>
      <c r="I90" s="387">
        <v>272.29293548387096</v>
      </c>
      <c r="J90" s="387">
        <v>263.42326666666668</v>
      </c>
      <c r="K90" s="387">
        <v>186.77877419354837</v>
      </c>
      <c r="L90" s="387">
        <v>224.60169999999999</v>
      </c>
      <c r="M90" s="388">
        <v>182.14125806451614</v>
      </c>
      <c r="N90" s="389">
        <v>246.60172054794521</v>
      </c>
    </row>
    <row r="91" spans="1:14" x14ac:dyDescent="0.2">
      <c r="A91" s="527">
        <v>2007</v>
      </c>
      <c r="B91" s="387">
        <v>313.91022580645165</v>
      </c>
      <c r="C91" s="387">
        <v>385.55389285714284</v>
      </c>
      <c r="D91" s="387">
        <v>309.04380645161291</v>
      </c>
      <c r="E91" s="387">
        <v>347.51893333333334</v>
      </c>
      <c r="F91" s="387">
        <v>401.07841935483873</v>
      </c>
      <c r="G91" s="387">
        <v>376.37076666666667</v>
      </c>
      <c r="H91" s="387">
        <v>340.88254838709679</v>
      </c>
      <c r="I91" s="387">
        <v>364.35458064516126</v>
      </c>
      <c r="J91" s="387">
        <v>330.76426666666669</v>
      </c>
      <c r="K91" s="387">
        <v>353.44158064516131</v>
      </c>
      <c r="L91" s="387">
        <v>378.88966666666664</v>
      </c>
      <c r="M91" s="388">
        <v>356.36364516129026</v>
      </c>
      <c r="N91" s="389">
        <v>354.55653972602738</v>
      </c>
    </row>
    <row r="92" spans="1:14" x14ac:dyDescent="0.2">
      <c r="A92" s="527">
        <v>2008</v>
      </c>
      <c r="B92" s="387">
        <v>612.34651612903224</v>
      </c>
      <c r="C92" s="387">
        <v>359.12700000000001</v>
      </c>
      <c r="D92" s="387">
        <v>307.71651612903224</v>
      </c>
      <c r="E92" s="387">
        <v>689.71173333333343</v>
      </c>
      <c r="F92" s="387">
        <v>357.4296129032258</v>
      </c>
      <c r="G92" s="387">
        <v>362.19120000000004</v>
      </c>
      <c r="H92" s="387">
        <v>451.25929032258063</v>
      </c>
      <c r="I92" s="387">
        <v>324.19922580645164</v>
      </c>
      <c r="J92" s="387">
        <v>213.4615</v>
      </c>
      <c r="K92" s="387">
        <v>235.70329032258064</v>
      </c>
      <c r="L92" s="387">
        <v>153.97460000000001</v>
      </c>
      <c r="M92" s="388">
        <v>215.35425806451613</v>
      </c>
      <c r="N92" s="389">
        <v>356.88285245901636</v>
      </c>
    </row>
    <row r="93" spans="1:14" x14ac:dyDescent="0.2">
      <c r="A93" s="527">
        <v>2009</v>
      </c>
      <c r="B93" s="387">
        <v>276.61264516129035</v>
      </c>
      <c r="C93" s="387">
        <v>246.57085714285714</v>
      </c>
      <c r="D93" s="387">
        <v>251.60441935483871</v>
      </c>
      <c r="E93" s="387">
        <v>257.42653333333334</v>
      </c>
      <c r="F93" s="387">
        <v>195.74438709677418</v>
      </c>
      <c r="G93" s="387">
        <v>218.8801</v>
      </c>
      <c r="H93" s="387">
        <v>243.25183870967743</v>
      </c>
      <c r="I93" s="387">
        <v>266.44987096774196</v>
      </c>
      <c r="J93" s="387">
        <v>243.70480000000001</v>
      </c>
      <c r="K93" s="387">
        <v>245.63045161290322</v>
      </c>
      <c r="L93" s="387">
        <v>201.38590000000002</v>
      </c>
      <c r="M93" s="388">
        <v>266.48</v>
      </c>
      <c r="N93" s="389">
        <v>242.91749589041095</v>
      </c>
    </row>
    <row r="94" spans="1:14" x14ac:dyDescent="0.2">
      <c r="A94" s="527">
        <v>2010</v>
      </c>
      <c r="B94" s="387">
        <v>217.11329032258064</v>
      </c>
      <c r="C94" s="387">
        <v>248.45832142857142</v>
      </c>
      <c r="D94" s="387">
        <v>250.09558064516131</v>
      </c>
      <c r="E94" s="387">
        <v>235.58633333333336</v>
      </c>
      <c r="F94" s="387">
        <v>206.74677419354839</v>
      </c>
      <c r="G94" s="387">
        <v>254.80429999999998</v>
      </c>
      <c r="H94" s="387">
        <v>218.09612903225806</v>
      </c>
      <c r="I94" s="387">
        <v>249.58193548387098</v>
      </c>
      <c r="J94" s="387">
        <v>237.6662</v>
      </c>
      <c r="K94" s="387">
        <v>235.96519354838708</v>
      </c>
      <c r="L94" s="387">
        <v>261.61796666666669</v>
      </c>
      <c r="M94" s="388">
        <v>275.81467741935484</v>
      </c>
      <c r="N94" s="389">
        <v>240.82985753424657</v>
      </c>
    </row>
    <row r="95" spans="1:14" x14ac:dyDescent="0.2">
      <c r="A95" s="527">
        <v>2011</v>
      </c>
      <c r="B95" s="387">
        <v>244.17503225806453</v>
      </c>
      <c r="C95" s="387">
        <v>252.37917857142858</v>
      </c>
      <c r="D95" s="387">
        <v>279.06183870967737</v>
      </c>
      <c r="E95" s="387">
        <v>234.41903333333332</v>
      </c>
      <c r="F95" s="387">
        <v>219.81658064516131</v>
      </c>
      <c r="G95" s="387">
        <v>200.32353333333333</v>
      </c>
      <c r="H95" s="387">
        <v>201.05019354838709</v>
      </c>
      <c r="I95" s="387">
        <v>201.66870967741934</v>
      </c>
      <c r="J95" s="387">
        <v>209.38200000000001</v>
      </c>
      <c r="K95" s="387">
        <v>242.70619354838709</v>
      </c>
      <c r="L95" s="387">
        <v>257.19813333333337</v>
      </c>
      <c r="M95" s="388">
        <v>233.41003225806452</v>
      </c>
      <c r="N95" s="389">
        <v>231.19135342465754</v>
      </c>
    </row>
    <row r="96" spans="1:14" x14ac:dyDescent="0.2">
      <c r="A96" s="527">
        <v>2012</v>
      </c>
      <c r="B96" s="387">
        <v>260.42793548387095</v>
      </c>
      <c r="C96" s="387">
        <v>228.18365517241378</v>
      </c>
      <c r="D96" s="387">
        <v>215.94400000000002</v>
      </c>
      <c r="E96" s="387">
        <v>199.38650000000001</v>
      </c>
      <c r="F96" s="387">
        <v>243.1355806451613</v>
      </c>
      <c r="G96" s="387">
        <v>220.21889999999999</v>
      </c>
      <c r="H96" s="387">
        <v>211.70809677419354</v>
      </c>
      <c r="I96" s="387">
        <v>232.24741935483871</v>
      </c>
      <c r="J96" s="387">
        <v>223.35256666666666</v>
      </c>
      <c r="K96" s="387">
        <v>245.72016129032258</v>
      </c>
      <c r="L96" s="387">
        <v>260.21039999999999</v>
      </c>
      <c r="M96" s="388">
        <v>223.09119354838711</v>
      </c>
      <c r="N96" s="389">
        <v>230.36306830601094</v>
      </c>
    </row>
    <row r="97" spans="1:14" x14ac:dyDescent="0.2">
      <c r="A97" s="527">
        <v>2013</v>
      </c>
      <c r="B97" s="387">
        <v>230.41129032258064</v>
      </c>
      <c r="C97" s="387">
        <v>273.78189285714285</v>
      </c>
      <c r="D97" s="387">
        <v>246.09770967741935</v>
      </c>
      <c r="E97" s="387">
        <v>239.22120000000001</v>
      </c>
      <c r="F97" s="387">
        <v>217.25874193548387</v>
      </c>
      <c r="G97" s="387">
        <v>202.5891</v>
      </c>
      <c r="H97" s="387">
        <v>241.59738709677418</v>
      </c>
      <c r="I97" s="387">
        <v>215.56009677419354</v>
      </c>
      <c r="J97" s="387">
        <v>210.0874</v>
      </c>
      <c r="K97" s="387">
        <v>283.53922580645161</v>
      </c>
      <c r="L97" s="387">
        <v>263.34039999999999</v>
      </c>
      <c r="M97" s="388">
        <v>297.29409677419358</v>
      </c>
      <c r="N97" s="389">
        <v>243.30835890410958</v>
      </c>
    </row>
    <row r="98" spans="1:14" x14ac:dyDescent="0.2">
      <c r="A98" s="527">
        <v>2014</v>
      </c>
      <c r="B98" s="387">
        <v>354.26458064516129</v>
      </c>
      <c r="C98" s="387">
        <v>291.16239285714283</v>
      </c>
      <c r="D98" s="387">
        <v>292.17709677419356</v>
      </c>
      <c r="E98" s="387">
        <v>301.55873333333335</v>
      </c>
      <c r="F98" s="387">
        <v>285.6854193548387</v>
      </c>
      <c r="G98" s="387">
        <v>252.52593333333331</v>
      </c>
      <c r="H98" s="387">
        <v>257.93909677419356</v>
      </c>
      <c r="I98" s="387">
        <v>189.63683870967742</v>
      </c>
      <c r="J98" s="387">
        <v>328.70673333333332</v>
      </c>
      <c r="K98" s="387">
        <v>259.78422580645162</v>
      </c>
      <c r="L98" s="387">
        <v>280.85480000000001</v>
      </c>
      <c r="M98" s="388">
        <v>342.31816129032262</v>
      </c>
      <c r="N98" s="389">
        <v>286.29561917808223</v>
      </c>
    </row>
    <row r="99" spans="1:14" x14ac:dyDescent="0.2">
      <c r="A99" s="527">
        <v>2015</v>
      </c>
      <c r="B99" s="387">
        <v>274.88677419354838</v>
      </c>
      <c r="C99" s="387">
        <v>327.55310714285713</v>
      </c>
      <c r="D99" s="387">
        <v>219.72312903225807</v>
      </c>
      <c r="E99" s="387">
        <v>295.53370000000001</v>
      </c>
      <c r="F99" s="387">
        <v>206.84032258064516</v>
      </c>
      <c r="G99" s="387">
        <v>232.79020000000003</v>
      </c>
      <c r="H99" s="387">
        <v>184.59496774193545</v>
      </c>
      <c r="I99" s="387">
        <v>232.61909677419357</v>
      </c>
      <c r="J99" s="387">
        <v>187.44669999999999</v>
      </c>
      <c r="K99" s="387">
        <v>263.23822580645162</v>
      </c>
      <c r="L99" s="387">
        <v>229.22143333333332</v>
      </c>
      <c r="M99" s="388">
        <v>230.70603225806454</v>
      </c>
      <c r="N99" s="389">
        <v>239.75921369863016</v>
      </c>
    </row>
    <row r="100" spans="1:14" x14ac:dyDescent="0.2">
      <c r="A100" s="528">
        <v>2016</v>
      </c>
      <c r="B100" s="520">
        <v>215.64574193548387</v>
      </c>
      <c r="C100" s="520">
        <v>269.41848275862071</v>
      </c>
      <c r="D100" s="520">
        <v>289.88638709677417</v>
      </c>
      <c r="E100" s="520">
        <v>205.78719999999998</v>
      </c>
      <c r="F100" s="520">
        <v>208.19264516129033</v>
      </c>
      <c r="G100" s="520">
        <v>198.51276666666666</v>
      </c>
      <c r="H100" s="520">
        <v>253.37699999999998</v>
      </c>
      <c r="I100" s="520">
        <v>246.7096129032258</v>
      </c>
      <c r="J100" s="520">
        <v>260.27916666666664</v>
      </c>
      <c r="K100" s="520">
        <v>253.06790322580645</v>
      </c>
      <c r="L100" s="520">
        <v>280.52179999999998</v>
      </c>
      <c r="M100" s="521">
        <v>280.916</v>
      </c>
      <c r="N100" s="522">
        <v>246.85196174863387</v>
      </c>
    </row>
    <row r="101" spans="1:14" ht="4.5" customHeight="1" x14ac:dyDescent="0.2">
      <c r="A101" s="375"/>
      <c r="B101" s="379"/>
      <c r="C101" s="379"/>
      <c r="D101" s="379"/>
      <c r="E101" s="379"/>
      <c r="F101" s="379"/>
      <c r="G101" s="379"/>
      <c r="H101" s="379"/>
      <c r="I101" s="379"/>
      <c r="J101" s="379"/>
      <c r="K101" s="379"/>
      <c r="L101" s="379"/>
      <c r="M101" s="380"/>
      <c r="N101" s="283"/>
    </row>
    <row r="102" spans="1:14" ht="25.5" x14ac:dyDescent="0.2">
      <c r="A102" s="529" t="s">
        <v>233</v>
      </c>
      <c r="B102" s="222">
        <f>AVERAGE(B91:B100)</f>
        <v>299.97940322580644</v>
      </c>
      <c r="C102" s="222">
        <f t="shared" ref="C102:M102" si="3">AVERAGE(C91:C100)</f>
        <v>288.21887807881774</v>
      </c>
      <c r="D102" s="222">
        <f t="shared" si="3"/>
        <v>266.13504838709679</v>
      </c>
      <c r="E102" s="222">
        <f t="shared" si="3"/>
        <v>300.61499000000003</v>
      </c>
      <c r="F102" s="222">
        <f t="shared" si="3"/>
        <v>254.19284838709677</v>
      </c>
      <c r="G102" s="222">
        <f t="shared" si="3"/>
        <v>251.92068</v>
      </c>
      <c r="H102" s="222">
        <f t="shared" si="3"/>
        <v>260.37565483870969</v>
      </c>
      <c r="I102" s="222">
        <f t="shared" si="3"/>
        <v>252.30273870967739</v>
      </c>
      <c r="J102" s="222">
        <f t="shared" si="3"/>
        <v>244.48513333333335</v>
      </c>
      <c r="K102" s="222">
        <f t="shared" si="3"/>
        <v>261.87964516129034</v>
      </c>
      <c r="L102" s="222">
        <f t="shared" si="3"/>
        <v>256.72150999999997</v>
      </c>
      <c r="M102" s="222">
        <f t="shared" si="3"/>
        <v>272.17480967741938</v>
      </c>
      <c r="N102" s="381">
        <f>AVERAGE(N91:N100)</f>
        <v>267.29563208698255</v>
      </c>
    </row>
    <row r="103" spans="1:14" ht="4.5" customHeight="1" x14ac:dyDescent="0.2">
      <c r="A103" s="390"/>
      <c r="C103" s="390"/>
      <c r="D103" s="390"/>
      <c r="E103" s="390"/>
      <c r="F103" s="390"/>
      <c r="G103" s="390"/>
      <c r="H103" s="390"/>
      <c r="I103" s="390"/>
      <c r="J103" s="390"/>
      <c r="K103" s="390"/>
      <c r="L103" s="390"/>
      <c r="M103" s="390"/>
      <c r="N103" s="370"/>
    </row>
    <row r="104" spans="1:14" s="333" customFormat="1" ht="39" customHeight="1" x14ac:dyDescent="0.2">
      <c r="A104" s="588" t="s">
        <v>159</v>
      </c>
      <c r="B104" s="588"/>
      <c r="C104" s="588"/>
      <c r="D104" s="588"/>
      <c r="E104" s="588"/>
      <c r="F104" s="588"/>
      <c r="G104" s="588"/>
      <c r="H104" s="588"/>
      <c r="I104" s="588"/>
      <c r="J104" s="588"/>
      <c r="K104" s="588"/>
      <c r="L104" s="588"/>
      <c r="M104" s="588"/>
      <c r="N104" s="558"/>
    </row>
    <row r="105" spans="1:14" s="333" customFormat="1" ht="3.75" customHeight="1" x14ac:dyDescent="0.2">
      <c r="A105" s="392"/>
      <c r="C105" s="385"/>
      <c r="D105" s="385"/>
      <c r="E105" s="385"/>
      <c r="F105" s="385"/>
      <c r="G105" s="385"/>
      <c r="H105" s="385"/>
      <c r="I105" s="385"/>
      <c r="J105" s="385"/>
      <c r="K105" s="385"/>
      <c r="L105" s="385"/>
      <c r="M105" s="385"/>
      <c r="N105" s="385"/>
    </row>
    <row r="106" spans="1:14" ht="10.5" customHeight="1" x14ac:dyDescent="0.2">
      <c r="A106" s="589" t="s">
        <v>227</v>
      </c>
      <c r="B106" s="558"/>
      <c r="C106" s="558"/>
      <c r="D106" s="558"/>
      <c r="E106" s="558"/>
      <c r="F106" s="558"/>
      <c r="G106" s="558"/>
      <c r="H106" s="558"/>
      <c r="I106" s="558"/>
      <c r="J106" s="558"/>
      <c r="K106" s="558"/>
      <c r="L106" s="558"/>
      <c r="M106" s="558"/>
      <c r="N106" s="370"/>
    </row>
  </sheetData>
  <mergeCells count="9">
    <mergeCell ref="A104:N104"/>
    <mergeCell ref="A106:M106"/>
    <mergeCell ref="A26:N26"/>
    <mergeCell ref="A28:M28"/>
    <mergeCell ref="A55:N55"/>
    <mergeCell ref="A57:M57"/>
    <mergeCell ref="A79:N79"/>
    <mergeCell ref="A82:M82"/>
    <mergeCell ref="A80:N80"/>
  </mergeCells>
  <pageMargins left="0.7" right="0.7" top="0.75" bottom="0.75" header="0.3" footer="0.3"/>
  <ignoredErrors>
    <ignoredError sqref="B24:N24 B53:N53 B77:N77 B102:N102"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opLeftCell="A2" workbookViewId="0">
      <selection activeCell="A3" sqref="A3:M31"/>
    </sheetView>
  </sheetViews>
  <sheetFormatPr defaultRowHeight="12.75" x14ac:dyDescent="0.2"/>
  <cols>
    <col min="1" max="1" width="14.85546875" style="157" customWidth="1"/>
    <col min="2" max="13" width="8.140625" style="157" customWidth="1"/>
    <col min="14" max="256" width="9.140625" style="157"/>
    <col min="257" max="269" width="8.140625" style="157" customWidth="1"/>
    <col min="270" max="512" width="9.140625" style="157"/>
    <col min="513" max="525" width="8.140625" style="157" customWidth="1"/>
    <col min="526" max="768" width="9.140625" style="157"/>
    <col min="769" max="781" width="8.140625" style="157" customWidth="1"/>
    <col min="782" max="1024" width="9.140625" style="157"/>
    <col min="1025" max="1037" width="8.140625" style="157" customWidth="1"/>
    <col min="1038" max="1280" width="9.140625" style="157"/>
    <col min="1281" max="1293" width="8.140625" style="157" customWidth="1"/>
    <col min="1294" max="1536" width="9.140625" style="157"/>
    <col min="1537" max="1549" width="8.140625" style="157" customWidth="1"/>
    <col min="1550" max="1792" width="9.140625" style="157"/>
    <col min="1793" max="1805" width="8.140625" style="157" customWidth="1"/>
    <col min="1806" max="2048" width="9.140625" style="157"/>
    <col min="2049" max="2061" width="8.140625" style="157" customWidth="1"/>
    <col min="2062" max="2304" width="9.140625" style="157"/>
    <col min="2305" max="2317" width="8.140625" style="157" customWidth="1"/>
    <col min="2318" max="2560" width="9.140625" style="157"/>
    <col min="2561" max="2573" width="8.140625" style="157" customWidth="1"/>
    <col min="2574" max="2816" width="9.140625" style="157"/>
    <col min="2817" max="2829" width="8.140625" style="157" customWidth="1"/>
    <col min="2830" max="3072" width="9.140625" style="157"/>
    <col min="3073" max="3085" width="8.140625" style="157" customWidth="1"/>
    <col min="3086" max="3328" width="9.140625" style="157"/>
    <col min="3329" max="3341" width="8.140625" style="157" customWidth="1"/>
    <col min="3342" max="3584" width="9.140625" style="157"/>
    <col min="3585" max="3597" width="8.140625" style="157" customWidth="1"/>
    <col min="3598" max="3840" width="9.140625" style="157"/>
    <col min="3841" max="3853" width="8.140625" style="157" customWidth="1"/>
    <col min="3854" max="4096" width="9.140625" style="157"/>
    <col min="4097" max="4109" width="8.140625" style="157" customWidth="1"/>
    <col min="4110" max="4352" width="9.140625" style="157"/>
    <col min="4353" max="4365" width="8.140625" style="157" customWidth="1"/>
    <col min="4366" max="4608" width="9.140625" style="157"/>
    <col min="4609" max="4621" width="8.140625" style="157" customWidth="1"/>
    <col min="4622" max="4864" width="9.140625" style="157"/>
    <col min="4865" max="4877" width="8.140625" style="157" customWidth="1"/>
    <col min="4878" max="5120" width="9.140625" style="157"/>
    <col min="5121" max="5133" width="8.140625" style="157" customWidth="1"/>
    <col min="5134" max="5376" width="9.140625" style="157"/>
    <col min="5377" max="5389" width="8.140625" style="157" customWidth="1"/>
    <col min="5390" max="5632" width="9.140625" style="157"/>
    <col min="5633" max="5645" width="8.140625" style="157" customWidth="1"/>
    <col min="5646" max="5888" width="9.140625" style="157"/>
    <col min="5889" max="5901" width="8.140625" style="157" customWidth="1"/>
    <col min="5902" max="6144" width="9.140625" style="157"/>
    <col min="6145" max="6157" width="8.140625" style="157" customWidth="1"/>
    <col min="6158" max="6400" width="9.140625" style="157"/>
    <col min="6401" max="6413" width="8.140625" style="157" customWidth="1"/>
    <col min="6414" max="6656" width="9.140625" style="157"/>
    <col min="6657" max="6669" width="8.140625" style="157" customWidth="1"/>
    <col min="6670" max="6912" width="9.140625" style="157"/>
    <col min="6913" max="6925" width="8.140625" style="157" customWidth="1"/>
    <col min="6926" max="7168" width="9.140625" style="157"/>
    <col min="7169" max="7181" width="8.140625" style="157" customWidth="1"/>
    <col min="7182" max="7424" width="9.140625" style="157"/>
    <col min="7425" max="7437" width="8.140625" style="157" customWidth="1"/>
    <col min="7438" max="7680" width="9.140625" style="157"/>
    <col min="7681" max="7693" width="8.140625" style="157" customWidth="1"/>
    <col min="7694" max="7936" width="9.140625" style="157"/>
    <col min="7937" max="7949" width="8.140625" style="157" customWidth="1"/>
    <col min="7950" max="8192" width="9.140625" style="157"/>
    <col min="8193" max="8205" width="8.140625" style="157" customWidth="1"/>
    <col min="8206" max="8448" width="9.140625" style="157"/>
    <col min="8449" max="8461" width="8.140625" style="157" customWidth="1"/>
    <col min="8462" max="8704" width="9.140625" style="157"/>
    <col min="8705" max="8717" width="8.140625" style="157" customWidth="1"/>
    <col min="8718" max="8960" width="9.140625" style="157"/>
    <col min="8961" max="8973" width="8.140625" style="157" customWidth="1"/>
    <col min="8974" max="9216" width="9.140625" style="157"/>
    <col min="9217" max="9229" width="8.140625" style="157" customWidth="1"/>
    <col min="9230" max="9472" width="9.140625" style="157"/>
    <col min="9473" max="9485" width="8.140625" style="157" customWidth="1"/>
    <col min="9486" max="9728" width="9.140625" style="157"/>
    <col min="9729" max="9741" width="8.140625" style="157" customWidth="1"/>
    <col min="9742" max="9984" width="9.140625" style="157"/>
    <col min="9985" max="9997" width="8.140625" style="157" customWidth="1"/>
    <col min="9998" max="10240" width="9.140625" style="157"/>
    <col min="10241" max="10253" width="8.140625" style="157" customWidth="1"/>
    <col min="10254" max="10496" width="9.140625" style="157"/>
    <col min="10497" max="10509" width="8.140625" style="157" customWidth="1"/>
    <col min="10510" max="10752" width="9.140625" style="157"/>
    <col min="10753" max="10765" width="8.140625" style="157" customWidth="1"/>
    <col min="10766" max="11008" width="9.140625" style="157"/>
    <col min="11009" max="11021" width="8.140625" style="157" customWidth="1"/>
    <col min="11022" max="11264" width="9.140625" style="157"/>
    <col min="11265" max="11277" width="8.140625" style="157" customWidth="1"/>
    <col min="11278" max="11520" width="9.140625" style="157"/>
    <col min="11521" max="11533" width="8.140625" style="157" customWidth="1"/>
    <col min="11534" max="11776" width="9.140625" style="157"/>
    <col min="11777" max="11789" width="8.140625" style="157" customWidth="1"/>
    <col min="11790" max="12032" width="9.140625" style="157"/>
    <col min="12033" max="12045" width="8.140625" style="157" customWidth="1"/>
    <col min="12046" max="12288" width="9.140625" style="157"/>
    <col min="12289" max="12301" width="8.140625" style="157" customWidth="1"/>
    <col min="12302" max="12544" width="9.140625" style="157"/>
    <col min="12545" max="12557" width="8.140625" style="157" customWidth="1"/>
    <col min="12558" max="12800" width="9.140625" style="157"/>
    <col min="12801" max="12813" width="8.140625" style="157" customWidth="1"/>
    <col min="12814" max="13056" width="9.140625" style="157"/>
    <col min="13057" max="13069" width="8.140625" style="157" customWidth="1"/>
    <col min="13070" max="13312" width="9.140625" style="157"/>
    <col min="13313" max="13325" width="8.140625" style="157" customWidth="1"/>
    <col min="13326" max="13568" width="9.140625" style="157"/>
    <col min="13569" max="13581" width="8.140625" style="157" customWidth="1"/>
    <col min="13582" max="13824" width="9.140625" style="157"/>
    <col min="13825" max="13837" width="8.140625" style="157" customWidth="1"/>
    <col min="13838" max="14080" width="9.140625" style="157"/>
    <col min="14081" max="14093" width="8.140625" style="157" customWidth="1"/>
    <col min="14094" max="14336" width="9.140625" style="157"/>
    <col min="14337" max="14349" width="8.140625" style="157" customWidth="1"/>
    <col min="14350" max="14592" width="9.140625" style="157"/>
    <col min="14593" max="14605" width="8.140625" style="157" customWidth="1"/>
    <col min="14606" max="14848" width="9.140625" style="157"/>
    <col min="14849" max="14861" width="8.140625" style="157" customWidth="1"/>
    <col min="14862" max="15104" width="9.140625" style="157"/>
    <col min="15105" max="15117" width="8.140625" style="157" customWidth="1"/>
    <col min="15118" max="15360" width="9.140625" style="157"/>
    <col min="15361" max="15373" width="8.140625" style="157" customWidth="1"/>
    <col min="15374" max="15616" width="9.140625" style="157"/>
    <col min="15617" max="15629" width="8.140625" style="157" customWidth="1"/>
    <col min="15630" max="15872" width="9.140625" style="157"/>
    <col min="15873" max="15885" width="8.140625" style="157" customWidth="1"/>
    <col min="15886" max="16128" width="9.140625" style="157"/>
    <col min="16129" max="16141" width="8.140625" style="157" customWidth="1"/>
    <col min="16142" max="16384" width="9.140625" style="157"/>
  </cols>
  <sheetData>
    <row r="1" spans="1:13" s="153" customFormat="1" ht="21" x14ac:dyDescent="0.25">
      <c r="A1" s="594" t="s">
        <v>222</v>
      </c>
      <c r="B1" s="594"/>
      <c r="C1" s="594"/>
      <c r="D1" s="594"/>
      <c r="E1" s="594"/>
      <c r="F1" s="594"/>
      <c r="G1" s="594"/>
      <c r="H1" s="594"/>
      <c r="I1" s="594"/>
      <c r="J1" s="594"/>
      <c r="K1" s="594"/>
      <c r="L1" s="594"/>
      <c r="M1" s="594"/>
    </row>
    <row r="2" spans="1:13" s="153" customFormat="1" ht="6.75" customHeight="1" x14ac:dyDescent="0.3">
      <c r="A2" s="393"/>
      <c r="B2" s="394"/>
      <c r="C2" s="394"/>
      <c r="D2" s="394"/>
      <c r="E2" s="394"/>
      <c r="F2" s="394"/>
      <c r="G2" s="394"/>
      <c r="H2" s="394"/>
      <c r="I2" s="394"/>
      <c r="J2" s="394"/>
      <c r="K2" s="394"/>
      <c r="L2" s="394"/>
      <c r="M2" s="394"/>
    </row>
    <row r="3" spans="1:13" x14ac:dyDescent="0.2">
      <c r="A3" s="395"/>
      <c r="B3" s="396" t="s">
        <v>144</v>
      </c>
      <c r="C3" s="396" t="s">
        <v>145</v>
      </c>
      <c r="D3" s="396" t="s">
        <v>146</v>
      </c>
      <c r="E3" s="396" t="s">
        <v>147</v>
      </c>
      <c r="F3" s="396" t="s">
        <v>148</v>
      </c>
      <c r="G3" s="396" t="s">
        <v>149</v>
      </c>
      <c r="H3" s="396" t="s">
        <v>150</v>
      </c>
      <c r="I3" s="396" t="s">
        <v>151</v>
      </c>
      <c r="J3" s="396" t="s">
        <v>152</v>
      </c>
      <c r="K3" s="396" t="s">
        <v>153</v>
      </c>
      <c r="L3" s="396" t="s">
        <v>154</v>
      </c>
      <c r="M3" s="397" t="s">
        <v>155</v>
      </c>
    </row>
    <row r="4" spans="1:13" ht="15" customHeight="1" x14ac:dyDescent="0.2">
      <c r="A4" s="398">
        <v>1990</v>
      </c>
      <c r="B4" s="399">
        <v>1.093</v>
      </c>
      <c r="C4" s="400">
        <v>1.073</v>
      </c>
      <c r="D4" s="400">
        <v>1.083</v>
      </c>
      <c r="E4" s="400">
        <v>1.093</v>
      </c>
      <c r="F4" s="400">
        <v>1.1080000000000001</v>
      </c>
      <c r="G4" s="400">
        <v>1.1219999999999999</v>
      </c>
      <c r="H4" s="400">
        <v>1.125</v>
      </c>
      <c r="I4" s="400">
        <v>1.3019999999999998</v>
      </c>
      <c r="J4" s="400">
        <v>1.38</v>
      </c>
      <c r="K4" s="400">
        <v>1.4409999999999998</v>
      </c>
      <c r="L4" s="400">
        <v>1.4289999999999998</v>
      </c>
      <c r="M4" s="401">
        <v>1.397</v>
      </c>
    </row>
    <row r="5" spans="1:13" ht="15" customHeight="1" x14ac:dyDescent="0.2">
      <c r="A5" s="398">
        <v>1991</v>
      </c>
      <c r="B5" s="402">
        <v>1.323</v>
      </c>
      <c r="C5" s="400">
        <v>1.26</v>
      </c>
      <c r="D5" s="400">
        <v>1.143</v>
      </c>
      <c r="E5" s="400">
        <v>1.141</v>
      </c>
      <c r="F5" s="400">
        <v>1.1719999999999999</v>
      </c>
      <c r="G5" s="400">
        <v>1.1879999999999999</v>
      </c>
      <c r="H5" s="400">
        <v>1.1835</v>
      </c>
      <c r="I5" s="400">
        <v>1.1855</v>
      </c>
      <c r="J5" s="400">
        <v>1.1884999999999999</v>
      </c>
      <c r="K5" s="400">
        <v>1.1815</v>
      </c>
      <c r="L5" s="400">
        <v>1.1764999999999999</v>
      </c>
      <c r="M5" s="401">
        <v>1.1455</v>
      </c>
    </row>
    <row r="6" spans="1:13" ht="15" customHeight="1" x14ac:dyDescent="0.2">
      <c r="A6" s="398">
        <v>1992</v>
      </c>
      <c r="B6" s="402">
        <v>1.0925</v>
      </c>
      <c r="C6" s="400">
        <v>1.0505</v>
      </c>
      <c r="D6" s="400">
        <v>1.0705</v>
      </c>
      <c r="E6" s="400">
        <v>1.1034999999999999</v>
      </c>
      <c r="F6" s="400">
        <v>1.1835</v>
      </c>
      <c r="G6" s="400">
        <v>1.2685</v>
      </c>
      <c r="H6" s="400">
        <v>1.3085</v>
      </c>
      <c r="I6" s="400">
        <v>1.3054999999999999</v>
      </c>
      <c r="J6" s="400">
        <v>1.2885</v>
      </c>
      <c r="K6" s="400">
        <v>1.2705</v>
      </c>
      <c r="L6" s="400">
        <v>1.2515000000000001</v>
      </c>
      <c r="M6" s="401">
        <v>1.2095</v>
      </c>
    </row>
    <row r="7" spans="1:13" ht="15" customHeight="1" x14ac:dyDescent="0.2">
      <c r="A7" s="398">
        <v>1993</v>
      </c>
      <c r="B7" s="402">
        <v>1.1475</v>
      </c>
      <c r="C7" s="400">
        <v>1.1125</v>
      </c>
      <c r="D7" s="400">
        <v>1.1225000000000001</v>
      </c>
      <c r="E7" s="400">
        <v>1.1445000000000001</v>
      </c>
      <c r="F7" s="400">
        <v>1.1924999999999999</v>
      </c>
      <c r="G7" s="400">
        <v>1.2135</v>
      </c>
      <c r="H7" s="400">
        <v>1.2384999999999999</v>
      </c>
      <c r="I7" s="400">
        <v>1.2384999999999999</v>
      </c>
      <c r="J7" s="400">
        <v>1.2544999999999999</v>
      </c>
      <c r="K7" s="400">
        <v>1.2745</v>
      </c>
      <c r="L7" s="400">
        <v>1.2734999999999999</v>
      </c>
      <c r="M7" s="401">
        <v>1.2315</v>
      </c>
    </row>
    <row r="8" spans="1:13" ht="15" customHeight="1" x14ac:dyDescent="0.2">
      <c r="A8" s="398">
        <v>1994</v>
      </c>
      <c r="B8" s="402">
        <v>1.1575</v>
      </c>
      <c r="C8" s="400">
        <v>1.1395</v>
      </c>
      <c r="D8" s="400">
        <v>1.1355</v>
      </c>
      <c r="E8" s="400">
        <v>1.1504999999999999</v>
      </c>
      <c r="F8" s="400">
        <v>1.2355</v>
      </c>
      <c r="G8" s="400">
        <v>1.2765</v>
      </c>
      <c r="H8" s="400">
        <v>1.3205</v>
      </c>
      <c r="I8" s="400">
        <v>1.3234999999999999</v>
      </c>
      <c r="J8" s="400">
        <v>1.3325</v>
      </c>
      <c r="K8" s="400">
        <v>1.3145</v>
      </c>
      <c r="L8" s="400">
        <v>1.2885</v>
      </c>
      <c r="M8" s="401">
        <v>1.2645</v>
      </c>
    </row>
    <row r="9" spans="1:13" ht="15" customHeight="1" x14ac:dyDescent="0.2">
      <c r="A9" s="398">
        <v>1995</v>
      </c>
      <c r="B9" s="402">
        <v>1.2164999999999999</v>
      </c>
      <c r="C9" s="400">
        <v>1.2084999999999999</v>
      </c>
      <c r="D9" s="400">
        <v>1.1935</v>
      </c>
      <c r="E9" s="400">
        <v>1.2195</v>
      </c>
      <c r="F9" s="400">
        <v>1.2814999999999999</v>
      </c>
      <c r="G9" s="400">
        <v>1.2765</v>
      </c>
      <c r="H9" s="400">
        <v>1.2595000000000001</v>
      </c>
      <c r="I9" s="400">
        <v>1.2444999999999999</v>
      </c>
      <c r="J9" s="400">
        <v>1.2585</v>
      </c>
      <c r="K9" s="400">
        <v>1.2565</v>
      </c>
      <c r="L9" s="400">
        <v>1.2255</v>
      </c>
      <c r="M9" s="401">
        <v>1.2075</v>
      </c>
    </row>
    <row r="10" spans="1:13" ht="15" customHeight="1" x14ac:dyDescent="0.2">
      <c r="A10" s="398">
        <v>1996</v>
      </c>
      <c r="B10" s="402">
        <v>1.2055</v>
      </c>
      <c r="C10" s="400">
        <v>1.2375</v>
      </c>
      <c r="D10" s="400">
        <v>1.2925</v>
      </c>
      <c r="E10" s="400">
        <v>1.3865000000000001</v>
      </c>
      <c r="F10" s="400">
        <v>1.4035</v>
      </c>
      <c r="G10" s="400">
        <v>1.3865000000000001</v>
      </c>
      <c r="H10" s="400">
        <v>1.3645</v>
      </c>
      <c r="I10" s="400"/>
      <c r="J10" s="400">
        <v>1.4065000000000001</v>
      </c>
      <c r="K10" s="400">
        <v>1.4075</v>
      </c>
      <c r="L10" s="400">
        <v>1.3865000000000001</v>
      </c>
      <c r="M10" s="401">
        <v>1.3715000000000002</v>
      </c>
    </row>
    <row r="11" spans="1:13" ht="15" customHeight="1" x14ac:dyDescent="0.2">
      <c r="A11" s="398">
        <v>1997</v>
      </c>
      <c r="B11" s="402">
        <v>1.3695000000000002</v>
      </c>
      <c r="C11" s="400">
        <v>1.3595000000000002</v>
      </c>
      <c r="D11" s="400">
        <v>1.3695000000000002</v>
      </c>
      <c r="E11" s="400">
        <v>1.3615000000000002</v>
      </c>
      <c r="F11" s="400">
        <v>1.3615000000000002</v>
      </c>
      <c r="G11" s="400">
        <v>1.3525</v>
      </c>
      <c r="H11" s="400">
        <v>1.3415000000000001</v>
      </c>
      <c r="I11" s="400">
        <v>1.3585</v>
      </c>
      <c r="J11" s="400">
        <v>1.3645</v>
      </c>
      <c r="K11" s="400">
        <v>1.3774999999999999</v>
      </c>
      <c r="L11" s="400">
        <v>1.3614999999999999</v>
      </c>
      <c r="M11" s="401">
        <v>1.3174999999999999</v>
      </c>
    </row>
    <row r="12" spans="1:13" ht="15" customHeight="1" x14ac:dyDescent="0.2">
      <c r="A12" s="398">
        <v>1998</v>
      </c>
      <c r="B12" s="402">
        <v>1.2774999999999999</v>
      </c>
      <c r="C12" s="400">
        <v>1.2315</v>
      </c>
      <c r="D12" s="400">
        <v>1.1984999999999999</v>
      </c>
      <c r="E12" s="400">
        <v>1.2064999999999999</v>
      </c>
      <c r="F12" s="400">
        <v>1.2024999999999999</v>
      </c>
      <c r="G12" s="400">
        <v>1.1984999999999999</v>
      </c>
      <c r="H12" s="400">
        <v>1.1995</v>
      </c>
      <c r="I12" s="400">
        <v>1.1955</v>
      </c>
      <c r="J12" s="400">
        <v>1.1955</v>
      </c>
      <c r="K12" s="400">
        <v>1.1735</v>
      </c>
      <c r="L12" s="400">
        <v>1.1305000000000001</v>
      </c>
      <c r="M12" s="401">
        <v>1.0474999999999999</v>
      </c>
    </row>
    <row r="13" spans="1:13" ht="15" customHeight="1" x14ac:dyDescent="0.2">
      <c r="A13" s="398">
        <v>1999</v>
      </c>
      <c r="B13" s="402">
        <v>0.98449999999999993</v>
      </c>
      <c r="C13" s="400">
        <v>0.97350000000000003</v>
      </c>
      <c r="D13" s="400">
        <v>1.0254999999999999</v>
      </c>
      <c r="E13" s="400"/>
      <c r="F13" s="400">
        <v>1.2874999999999999</v>
      </c>
      <c r="G13" s="400">
        <v>1.2894999999999999</v>
      </c>
      <c r="H13" s="400">
        <v>1.3525</v>
      </c>
      <c r="I13" s="400">
        <v>1.3734999999999999</v>
      </c>
      <c r="J13" s="400">
        <v>1.3895</v>
      </c>
      <c r="K13" s="400">
        <v>1.3765000000000001</v>
      </c>
      <c r="L13" s="400">
        <v>1.4044999999999999</v>
      </c>
      <c r="M13" s="401">
        <v>1.3634999999999999</v>
      </c>
    </row>
    <row r="14" spans="1:13" ht="15" customHeight="1" x14ac:dyDescent="0.25">
      <c r="A14" s="398">
        <v>2000</v>
      </c>
      <c r="B14" s="402">
        <v>1.3845000000000001</v>
      </c>
      <c r="C14" s="400">
        <v>1.4455</v>
      </c>
      <c r="D14" s="400">
        <v>1.6085</v>
      </c>
      <c r="E14" s="400">
        <v>1.5874999999999999</v>
      </c>
      <c r="F14" s="400">
        <v>1.5805</v>
      </c>
      <c r="G14" s="400">
        <v>1.5845</v>
      </c>
      <c r="H14" s="400">
        <v>1.5865</v>
      </c>
      <c r="I14" s="400">
        <v>1.5874999999999999</v>
      </c>
      <c r="J14" s="400">
        <v>1.6225000000000001</v>
      </c>
      <c r="K14" s="400">
        <v>1.7215</v>
      </c>
      <c r="L14" s="400">
        <v>1.6815</v>
      </c>
      <c r="M14" s="401">
        <v>1.6655</v>
      </c>
    </row>
    <row r="15" spans="1:13" ht="15" customHeight="1" x14ac:dyDescent="0.25">
      <c r="A15" s="398">
        <v>2001</v>
      </c>
      <c r="B15" s="402">
        <v>1.4984999999999999</v>
      </c>
      <c r="C15" s="400">
        <v>1.4935</v>
      </c>
      <c r="D15" s="400">
        <v>1.4584999999999999</v>
      </c>
      <c r="E15" s="400">
        <v>1.5285</v>
      </c>
      <c r="F15" s="400">
        <v>1.6755</v>
      </c>
      <c r="G15" s="400">
        <v>1.6045</v>
      </c>
      <c r="H15" s="400">
        <v>1.5255000000000001</v>
      </c>
      <c r="I15" s="400">
        <v>1.5585</v>
      </c>
      <c r="J15" s="400">
        <v>1.5625</v>
      </c>
      <c r="K15" s="400"/>
      <c r="L15" s="400">
        <v>1.2735000000000001</v>
      </c>
      <c r="M15" s="401">
        <v>1.1735</v>
      </c>
    </row>
    <row r="16" spans="1:13" ht="15" customHeight="1" x14ac:dyDescent="0.25">
      <c r="A16" s="398">
        <v>2002</v>
      </c>
      <c r="B16" s="402"/>
      <c r="C16" s="400">
        <v>1.1964999999999999</v>
      </c>
      <c r="D16" s="400">
        <v>1.3554999999999999</v>
      </c>
      <c r="E16" s="400"/>
      <c r="F16" s="400">
        <v>1.4544999999999999</v>
      </c>
      <c r="G16" s="400">
        <v>1.4555</v>
      </c>
      <c r="H16" s="400">
        <v>1.4584999999999999</v>
      </c>
      <c r="I16" s="400">
        <v>1.4575</v>
      </c>
      <c r="J16" s="400">
        <v>1.4375</v>
      </c>
      <c r="K16" s="400">
        <v>1.4315</v>
      </c>
      <c r="L16" s="400">
        <v>1.4384999999999999</v>
      </c>
      <c r="M16" s="401">
        <v>1.4064999999999999</v>
      </c>
    </row>
    <row r="17" spans="1:15" ht="15" customHeight="1" x14ac:dyDescent="0.25">
      <c r="A17" s="398">
        <v>2003</v>
      </c>
      <c r="B17" s="402">
        <v>1.4684999999999999</v>
      </c>
      <c r="C17" s="400">
        <v>1.6274999999999999</v>
      </c>
      <c r="D17" s="400">
        <v>1.6645000000000001</v>
      </c>
      <c r="E17" s="400">
        <v>1.5855000000000001</v>
      </c>
      <c r="F17" s="400">
        <v>1.5505</v>
      </c>
      <c r="G17" s="400">
        <v>1.5405</v>
      </c>
      <c r="H17" s="400">
        <v>1.5855000000000001</v>
      </c>
      <c r="I17" s="400">
        <v>1.6515</v>
      </c>
      <c r="J17" s="400">
        <v>1.6515</v>
      </c>
      <c r="K17" s="400">
        <v>1.5635000000000001</v>
      </c>
      <c r="L17" s="400">
        <v>1.5485</v>
      </c>
      <c r="M17" s="401">
        <v>1.5065</v>
      </c>
    </row>
    <row r="18" spans="1:15" ht="15" customHeight="1" x14ac:dyDescent="0.25">
      <c r="A18" s="398">
        <v>2004</v>
      </c>
      <c r="B18" s="402">
        <v>1.5205</v>
      </c>
      <c r="C18" s="400">
        <v>1.5695000000000001</v>
      </c>
      <c r="D18" s="400">
        <v>1.6655</v>
      </c>
      <c r="E18" s="400">
        <v>1.7955000000000001</v>
      </c>
      <c r="F18" s="400">
        <v>1.9675</v>
      </c>
      <c r="G18" s="400">
        <v>1.9415</v>
      </c>
      <c r="H18" s="400">
        <v>1.9555</v>
      </c>
      <c r="I18" s="400">
        <v>1.9585000000000001</v>
      </c>
      <c r="J18" s="400">
        <v>1.9395</v>
      </c>
      <c r="K18" s="400">
        <v>1.9755</v>
      </c>
      <c r="L18" s="400">
        <v>1.9715</v>
      </c>
      <c r="M18" s="401">
        <v>1.8905000000000001</v>
      </c>
    </row>
    <row r="19" spans="1:15" ht="15" customHeight="1" x14ac:dyDescent="0.25">
      <c r="A19" s="398">
        <v>2005</v>
      </c>
      <c r="B19" s="402">
        <v>1.8665</v>
      </c>
      <c r="C19" s="400">
        <v>1.8815</v>
      </c>
      <c r="D19" s="400">
        <v>2.0565000000000002</v>
      </c>
      <c r="E19" s="400">
        <v>2.2145000000000001</v>
      </c>
      <c r="F19" s="400">
        <v>2.2225000000000001</v>
      </c>
      <c r="G19" s="400">
        <v>2.1995</v>
      </c>
      <c r="H19" s="400">
        <v>2.2575000000000003</v>
      </c>
      <c r="I19" s="400">
        <v>2.4155000000000002</v>
      </c>
      <c r="J19" s="400">
        <v>2.7885</v>
      </c>
      <c r="K19" s="400">
        <v>2.6644999999999999</v>
      </c>
      <c r="L19" s="400">
        <v>2.2155</v>
      </c>
      <c r="M19" s="401">
        <v>2.0815000000000001</v>
      </c>
    </row>
    <row r="20" spans="1:15" ht="15" customHeight="1" x14ac:dyDescent="0.25">
      <c r="A20" s="398">
        <v>2006</v>
      </c>
      <c r="B20" s="402">
        <v>2.1435</v>
      </c>
      <c r="C20" s="400">
        <v>2.1755</v>
      </c>
      <c r="D20" s="400">
        <v>2.2515000000000001</v>
      </c>
      <c r="E20" s="400">
        <v>2.4545000000000003</v>
      </c>
      <c r="F20" s="400">
        <v>2.6795</v>
      </c>
      <c r="G20" s="400">
        <v>2.7294999999999998</v>
      </c>
      <c r="H20" s="400">
        <v>2.8445</v>
      </c>
      <c r="I20" s="400">
        <v>3.0565000000000002</v>
      </c>
      <c r="J20" s="400">
        <v>2.7444999999999999</v>
      </c>
      <c r="K20" s="400">
        <v>2.3734999999999999</v>
      </c>
      <c r="L20" s="400">
        <v>2.2585000000000002</v>
      </c>
      <c r="M20" s="401">
        <v>2.2895000000000003</v>
      </c>
    </row>
    <row r="21" spans="1:15" ht="15" customHeight="1" x14ac:dyDescent="0.25">
      <c r="A21" s="398">
        <v>2007</v>
      </c>
      <c r="B21" s="402">
        <v>2.1285000000000003</v>
      </c>
      <c r="C21" s="400">
        <v>2.0895000000000001</v>
      </c>
      <c r="D21" s="400">
        <v>2.3875000000000002</v>
      </c>
      <c r="E21" s="400">
        <v>2.8054999999999999</v>
      </c>
      <c r="F21" s="400">
        <v>3.0645000000000002</v>
      </c>
      <c r="G21" s="400">
        <v>3.0725000000000002</v>
      </c>
      <c r="H21" s="400">
        <v>2.9975000000000001</v>
      </c>
      <c r="I21" s="400">
        <v>2.9215</v>
      </c>
      <c r="J21" s="400">
        <v>2.8895</v>
      </c>
      <c r="K21" s="400">
        <v>2.8995000000000002</v>
      </c>
      <c r="L21" s="400">
        <v>3.0924999999999998</v>
      </c>
      <c r="M21" s="401">
        <v>3.0434999999999999</v>
      </c>
    </row>
    <row r="22" spans="1:15" ht="15" customHeight="1" x14ac:dyDescent="0.25">
      <c r="A22" s="398">
        <v>2008</v>
      </c>
      <c r="B22" s="402">
        <v>2.9405000000000001</v>
      </c>
      <c r="C22" s="400">
        <v>3.0215000000000001</v>
      </c>
      <c r="D22" s="400">
        <v>3.1465000000000001</v>
      </c>
      <c r="E22" s="400">
        <v>3.3864999999999998</v>
      </c>
      <c r="F22" s="400">
        <v>3.6484999999999999</v>
      </c>
      <c r="G22" s="400">
        <v>3.9735</v>
      </c>
      <c r="H22" s="400">
        <v>4.1074999999999999</v>
      </c>
      <c r="I22" s="400">
        <v>3.9445000000000001</v>
      </c>
      <c r="J22" s="400">
        <v>3.7374999999999998</v>
      </c>
      <c r="K22" s="400">
        <v>3.0015000000000001</v>
      </c>
      <c r="L22" s="400">
        <v>2.0335000000000001</v>
      </c>
      <c r="M22" s="401">
        <v>1.5365</v>
      </c>
    </row>
    <row r="23" spans="1:15" ht="15" customHeight="1" x14ac:dyDescent="0.25">
      <c r="A23" s="398">
        <v>2009</v>
      </c>
      <c r="B23" s="402">
        <v>1.4744999999999999</v>
      </c>
      <c r="C23" s="400">
        <v>1.8065</v>
      </c>
      <c r="D23" s="400">
        <v>1.9335</v>
      </c>
      <c r="E23" s="400">
        <v>2.0495000000000001</v>
      </c>
      <c r="F23" s="400">
        <v>2.2995000000000001</v>
      </c>
      <c r="G23" s="400">
        <v>2.5975000000000001</v>
      </c>
      <c r="H23" s="400">
        <v>2.6004999999999998</v>
      </c>
      <c r="I23" s="400">
        <v>2.6695000000000002</v>
      </c>
      <c r="J23" s="400">
        <v>2.6915</v>
      </c>
      <c r="K23" s="400">
        <v>2.5845000000000002</v>
      </c>
      <c r="L23" s="400">
        <v>2.6055000000000001</v>
      </c>
      <c r="M23" s="401">
        <v>2.5474999999999999</v>
      </c>
      <c r="N23" s="403"/>
    </row>
    <row r="24" spans="1:15" ht="15" customHeight="1" x14ac:dyDescent="0.25">
      <c r="A24" s="398">
        <v>2010</v>
      </c>
      <c r="B24" s="402">
        <v>2.6234999999999999</v>
      </c>
      <c r="C24" s="400">
        <v>2.6625000000000001</v>
      </c>
      <c r="D24" s="400">
        <v>2.7765</v>
      </c>
      <c r="E24" s="400">
        <v>2.8984999999999999</v>
      </c>
      <c r="F24" s="400">
        <v>2.8975</v>
      </c>
      <c r="G24" s="400">
        <v>2.8054999999999999</v>
      </c>
      <c r="H24" s="400">
        <v>2.8105000000000002</v>
      </c>
      <c r="I24" s="400">
        <v>2.8384999999999998</v>
      </c>
      <c r="J24" s="400">
        <v>2.8374999999999999</v>
      </c>
      <c r="K24" s="400">
        <v>2.8424999999999998</v>
      </c>
      <c r="L24" s="400">
        <v>2.8795000000000002</v>
      </c>
      <c r="M24" s="401">
        <v>2.9245000000000001</v>
      </c>
    </row>
    <row r="25" spans="1:15" ht="15" customHeight="1" x14ac:dyDescent="0.25">
      <c r="A25" s="398">
        <v>2011</v>
      </c>
      <c r="B25" s="402">
        <v>2.9655</v>
      </c>
      <c r="C25" s="400">
        <v>3.0095000000000001</v>
      </c>
      <c r="D25" s="400"/>
      <c r="E25" s="400"/>
      <c r="F25" s="400"/>
      <c r="G25" s="400"/>
      <c r="H25" s="400"/>
      <c r="I25" s="400"/>
      <c r="J25" s="400"/>
      <c r="K25" s="400"/>
      <c r="L25" s="400"/>
      <c r="M25" s="401"/>
    </row>
    <row r="26" spans="1:15" ht="15" customHeight="1" x14ac:dyDescent="0.25">
      <c r="A26" s="398">
        <v>2012</v>
      </c>
      <c r="B26" s="402"/>
      <c r="C26" s="400">
        <v>3.1680000000000001</v>
      </c>
      <c r="D26" s="400">
        <v>3.4929999999999999</v>
      </c>
      <c r="E26" s="400">
        <v>3.754</v>
      </c>
      <c r="F26" s="400">
        <v>3.7719999999999998</v>
      </c>
      <c r="G26" s="400">
        <v>3.6960000000000002</v>
      </c>
      <c r="H26" s="400">
        <v>3.4780000000000002</v>
      </c>
      <c r="I26" s="400">
        <v>3.5619999999999998</v>
      </c>
      <c r="J26" s="400">
        <v>3.7639999999999998</v>
      </c>
      <c r="K26" s="400">
        <v>3.7610000000000001</v>
      </c>
      <c r="L26" s="400">
        <v>3.4990000000000001</v>
      </c>
      <c r="M26" s="401">
        <v>3.2480000000000002</v>
      </c>
    </row>
    <row r="27" spans="1:15" ht="15" customHeight="1" x14ac:dyDescent="0.25">
      <c r="A27" s="398">
        <v>2013</v>
      </c>
      <c r="B27" s="402">
        <v>3.0249999999999999</v>
      </c>
      <c r="C27" s="400">
        <v>3.1619999999999999</v>
      </c>
      <c r="D27" s="400">
        <v>3.351</v>
      </c>
      <c r="E27" s="400">
        <v>3.3620000000000001</v>
      </c>
      <c r="F27" s="400">
        <v>3.516</v>
      </c>
      <c r="G27" s="400">
        <v>3.6309999999999998</v>
      </c>
      <c r="H27" s="400">
        <v>3.6509999999999998</v>
      </c>
      <c r="I27" s="400">
        <v>3.718</v>
      </c>
      <c r="J27" s="400">
        <v>3.6739999999999999</v>
      </c>
      <c r="K27" s="400">
        <v>3.4750000000000001</v>
      </c>
      <c r="L27" s="400">
        <v>3.0939999999999999</v>
      </c>
      <c r="M27" s="401">
        <v>3.0259999999999998</v>
      </c>
    </row>
    <row r="28" spans="1:15" ht="15" customHeight="1" x14ac:dyDescent="0.25">
      <c r="A28" s="398">
        <v>2014</v>
      </c>
      <c r="B28" s="402">
        <v>3.016</v>
      </c>
      <c r="C28" s="400">
        <v>3.0670000000000002</v>
      </c>
      <c r="D28" s="400">
        <v>3.2410000000000001</v>
      </c>
      <c r="E28" s="400">
        <v>3.3340000000000001</v>
      </c>
      <c r="F28" s="400">
        <v>3.41</v>
      </c>
      <c r="G28" s="400">
        <v>3.5341818181818185</v>
      </c>
      <c r="H28" s="400">
        <v>3.625</v>
      </c>
      <c r="I28" s="400">
        <v>3.6135333333333333</v>
      </c>
      <c r="J28" s="400">
        <v>3.5743749999999999</v>
      </c>
      <c r="K28" s="400">
        <v>3.3402499999999997</v>
      </c>
      <c r="L28" s="400">
        <v>3.0155200000000004</v>
      </c>
      <c r="M28" s="401">
        <v>2.5776538461538463</v>
      </c>
      <c r="O28" s="404"/>
    </row>
    <row r="29" spans="1:15" ht="15" customHeight="1" x14ac:dyDescent="0.2">
      <c r="A29" s="398">
        <v>2015</v>
      </c>
      <c r="B29" s="501">
        <v>2.0550000000000002</v>
      </c>
      <c r="C29" s="502">
        <v>1.9742608695652175</v>
      </c>
      <c r="D29" s="502">
        <v>2.2152173913043485</v>
      </c>
      <c r="E29" s="502">
        <v>2.3162000000000003</v>
      </c>
      <c r="F29" s="502">
        <v>2.4786249999999996</v>
      </c>
      <c r="G29" s="502">
        <v>2.7300434782608698</v>
      </c>
      <c r="H29" s="502">
        <v>2.8219999999999996</v>
      </c>
      <c r="I29" s="502">
        <v>2.7831923076923077</v>
      </c>
      <c r="J29" s="502">
        <v>2.6076800000000002</v>
      </c>
      <c r="K29" s="502">
        <v>2.4368846153846153</v>
      </c>
      <c r="L29" s="502">
        <v>2.3333076923076925</v>
      </c>
      <c r="M29" s="503">
        <v>2.1394347826086952</v>
      </c>
      <c r="O29" s="404"/>
    </row>
    <row r="30" spans="1:15" ht="15" customHeight="1" x14ac:dyDescent="0.2">
      <c r="A30" s="398">
        <v>2016</v>
      </c>
      <c r="B30" s="501">
        <v>1.9192799999999999</v>
      </c>
      <c r="C30" s="502">
        <v>1.7577083333333332</v>
      </c>
      <c r="D30" s="502">
        <v>1.8777307692307692</v>
      </c>
      <c r="E30" s="502">
        <v>2.0254399999999997</v>
      </c>
      <c r="F30" s="502">
        <v>2.1889615384615384</v>
      </c>
      <c r="G30" s="502">
        <v>2.3232000000000004</v>
      </c>
      <c r="H30" s="502">
        <v>2.3400909090909092</v>
      </c>
      <c r="I30" s="502">
        <v>2.314884615384615</v>
      </c>
      <c r="J30" s="502">
        <v>2.3551599999999997</v>
      </c>
      <c r="K30" s="502">
        <v>2.3752800000000001</v>
      </c>
      <c r="L30" s="502">
        <v>2.2892400000000008</v>
      </c>
      <c r="M30" s="503">
        <v>2.1962962962962966</v>
      </c>
    </row>
    <row r="31" spans="1:15" ht="15" customHeight="1" x14ac:dyDescent="0.25">
      <c r="A31" s="398">
        <v>2017</v>
      </c>
      <c r="B31" s="501">
        <v>2.2864230769230769</v>
      </c>
      <c r="C31" s="502">
        <v>2.3244347826086953</v>
      </c>
      <c r="D31" s="502">
        <v>2.3529999999999993</v>
      </c>
      <c r="E31" s="502">
        <v>2.3655200000000001</v>
      </c>
      <c r="F31" s="502">
        <v>2.3839423076923079</v>
      </c>
      <c r="G31" s="502">
        <v>2.3707307692307693</v>
      </c>
      <c r="H31" s="502">
        <v>2.3330869565217394</v>
      </c>
      <c r="I31" s="502">
        <v>2.4209259259259261</v>
      </c>
      <c r="J31" s="502">
        <v>2.6048749999999998</v>
      </c>
      <c r="K31" s="502"/>
      <c r="L31" s="502"/>
      <c r="M31" s="503"/>
    </row>
    <row r="32" spans="1:15" s="404" customFormat="1" ht="25.5" x14ac:dyDescent="0.2">
      <c r="A32" s="504" t="s">
        <v>223</v>
      </c>
      <c r="B32" s="505">
        <f>AVERAGE(B21:B30)</f>
        <v>2.4608644444444447</v>
      </c>
      <c r="C32" s="506">
        <f t="shared" ref="C32:M32" si="0">AVERAGE(C21:C30)</f>
        <v>2.5718469202898548</v>
      </c>
      <c r="D32" s="506">
        <f t="shared" si="0"/>
        <v>2.7135497956150134</v>
      </c>
      <c r="E32" s="506">
        <f t="shared" si="0"/>
        <v>2.8812933333333333</v>
      </c>
      <c r="F32" s="506">
        <f t="shared" si="0"/>
        <v>3.0306207264957266</v>
      </c>
      <c r="G32" s="506">
        <f t="shared" si="0"/>
        <v>3.1514916996047431</v>
      </c>
      <c r="H32" s="506">
        <f t="shared" si="0"/>
        <v>3.159121212121212</v>
      </c>
      <c r="I32" s="506">
        <f t="shared" si="0"/>
        <v>3.1517344729344723</v>
      </c>
      <c r="J32" s="506">
        <f t="shared" si="0"/>
        <v>3.1256905555555554</v>
      </c>
      <c r="K32" s="506">
        <f t="shared" si="0"/>
        <v>2.9684905128205132</v>
      </c>
      <c r="L32" s="506">
        <f t="shared" si="0"/>
        <v>2.7602297435897438</v>
      </c>
      <c r="M32" s="507">
        <f t="shared" si="0"/>
        <v>2.5821538805620934</v>
      </c>
    </row>
    <row r="33" spans="1:19" s="404" customFormat="1" ht="25.5" x14ac:dyDescent="0.2">
      <c r="A33" s="508" t="s">
        <v>224</v>
      </c>
      <c r="B33" s="509">
        <f>MEDIAN(B21:B30)</f>
        <v>2.6234999999999999</v>
      </c>
      <c r="C33" s="510">
        <f t="shared" ref="C33:M33" si="1">MEDIAN(C21:C30)</f>
        <v>2.8360000000000003</v>
      </c>
      <c r="D33" s="510">
        <f t="shared" si="1"/>
        <v>2.7765</v>
      </c>
      <c r="E33" s="510">
        <f t="shared" si="1"/>
        <v>2.8984999999999999</v>
      </c>
      <c r="F33" s="510">
        <f t="shared" si="1"/>
        <v>3.0645000000000002</v>
      </c>
      <c r="G33" s="510">
        <f t="shared" si="1"/>
        <v>3.0725000000000002</v>
      </c>
      <c r="H33" s="510">
        <f t="shared" si="1"/>
        <v>2.9975000000000001</v>
      </c>
      <c r="I33" s="510">
        <f t="shared" si="1"/>
        <v>2.9215</v>
      </c>
      <c r="J33" s="510">
        <f t="shared" si="1"/>
        <v>2.8895</v>
      </c>
      <c r="K33" s="510">
        <f t="shared" si="1"/>
        <v>2.8995000000000002</v>
      </c>
      <c r="L33" s="510">
        <f t="shared" si="1"/>
        <v>2.8795000000000002</v>
      </c>
      <c r="M33" s="511">
        <f t="shared" si="1"/>
        <v>2.5776538461538463</v>
      </c>
    </row>
    <row r="34" spans="1:19" ht="6.75" customHeight="1" x14ac:dyDescent="0.2"/>
    <row r="35" spans="1:19" ht="25.5" customHeight="1" x14ac:dyDescent="0.25">
      <c r="A35" s="591" t="s">
        <v>160</v>
      </c>
      <c r="B35" s="570"/>
      <c r="C35" s="570"/>
      <c r="D35" s="570"/>
      <c r="E35" s="570"/>
      <c r="F35" s="570"/>
      <c r="G35" s="570"/>
      <c r="H35" s="570"/>
      <c r="I35" s="570"/>
      <c r="J35" s="570"/>
      <c r="K35" s="570"/>
      <c r="L35" s="570"/>
      <c r="M35" s="570"/>
    </row>
    <row r="36" spans="1:19" ht="5.25" customHeight="1" x14ac:dyDescent="0.25">
      <c r="A36" s="405"/>
      <c r="B36" s="311"/>
      <c r="C36" s="311"/>
      <c r="D36" s="311"/>
      <c r="E36" s="311"/>
      <c r="F36" s="311"/>
      <c r="G36" s="311"/>
      <c r="H36" s="311"/>
      <c r="I36" s="311"/>
      <c r="J36" s="311"/>
      <c r="K36" s="311"/>
      <c r="L36" s="311"/>
      <c r="M36" s="311"/>
    </row>
    <row r="37" spans="1:19" ht="12.75" customHeight="1" x14ac:dyDescent="0.25">
      <c r="A37" s="406" t="s">
        <v>194</v>
      </c>
      <c r="B37" s="311"/>
      <c r="C37" s="311"/>
      <c r="D37" s="311"/>
      <c r="E37" s="311"/>
      <c r="F37" s="311"/>
      <c r="G37" s="311"/>
      <c r="H37" s="311"/>
      <c r="I37" s="311"/>
      <c r="J37" s="311"/>
      <c r="K37" s="311"/>
      <c r="L37" s="311"/>
      <c r="M37" s="311"/>
    </row>
    <row r="38" spans="1:19" ht="6" customHeight="1" x14ac:dyDescent="0.25">
      <c r="A38" s="406"/>
      <c r="B38" s="444"/>
      <c r="C38" s="444"/>
      <c r="D38" s="444"/>
      <c r="E38" s="444"/>
      <c r="F38" s="444"/>
      <c r="G38" s="444"/>
      <c r="H38" s="444"/>
      <c r="I38" s="444"/>
      <c r="J38" s="444"/>
      <c r="K38" s="444"/>
      <c r="L38" s="444"/>
      <c r="M38" s="444"/>
    </row>
    <row r="39" spans="1:19" ht="14.45" customHeight="1" x14ac:dyDescent="0.2">
      <c r="A39" s="591" t="s">
        <v>193</v>
      </c>
      <c r="B39" s="591"/>
      <c r="C39" s="591"/>
      <c r="D39" s="591"/>
      <c r="E39" s="591"/>
      <c r="F39" s="591"/>
      <c r="G39" s="591"/>
      <c r="H39" s="591"/>
      <c r="I39" s="591"/>
      <c r="J39" s="591"/>
      <c r="K39" s="591"/>
      <c r="L39" s="591"/>
      <c r="M39" s="591"/>
    </row>
    <row r="40" spans="1:19" ht="5.25" customHeight="1" x14ac:dyDescent="0.2">
      <c r="A40" s="407"/>
      <c r="B40" s="333"/>
      <c r="C40" s="333"/>
      <c r="D40" s="333"/>
      <c r="E40" s="333"/>
      <c r="F40" s="333"/>
      <c r="G40" s="333"/>
      <c r="H40" s="333"/>
      <c r="I40" s="333"/>
      <c r="J40" s="333"/>
      <c r="K40" s="333"/>
      <c r="L40" s="333"/>
      <c r="M40" s="333"/>
    </row>
    <row r="41" spans="1:19" ht="62.25" customHeight="1" x14ac:dyDescent="0.2">
      <c r="A41" s="592" t="s">
        <v>225</v>
      </c>
      <c r="B41" s="593"/>
      <c r="C41" s="593"/>
      <c r="D41" s="593"/>
      <c r="E41" s="593"/>
      <c r="F41" s="593"/>
      <c r="G41" s="593"/>
      <c r="H41" s="593"/>
      <c r="I41" s="593"/>
      <c r="J41" s="593"/>
      <c r="K41" s="593"/>
      <c r="L41" s="593"/>
      <c r="M41" s="593"/>
    </row>
    <row r="44" spans="1:19" ht="15" x14ac:dyDescent="0.25">
      <c r="B44" s="450"/>
      <c r="C44" s="450"/>
      <c r="D44" s="450"/>
      <c r="E44" s="450"/>
      <c r="F44" s="450"/>
      <c r="G44" s="450"/>
      <c r="H44" s="450"/>
      <c r="I44" s="450"/>
      <c r="J44" s="450"/>
      <c r="K44" s="450"/>
      <c r="L44" s="450"/>
      <c r="M44" s="450"/>
      <c r="N44" s="450"/>
      <c r="O44" s="451"/>
      <c r="P44" s="451"/>
      <c r="Q44" s="451"/>
      <c r="R44" s="451"/>
      <c r="S44" s="451"/>
    </row>
    <row r="45" spans="1:19" x14ac:dyDescent="0.2">
      <c r="B45" s="451"/>
      <c r="C45" s="451"/>
      <c r="D45" s="451"/>
      <c r="E45" s="451"/>
      <c r="F45" s="451"/>
      <c r="G45" s="451"/>
      <c r="H45" s="451"/>
      <c r="I45" s="451"/>
      <c r="J45" s="451"/>
      <c r="K45" s="451"/>
      <c r="L45" s="451"/>
      <c r="M45" s="451"/>
      <c r="N45" s="451"/>
      <c r="O45" s="451"/>
      <c r="P45" s="451"/>
      <c r="Q45" s="451"/>
      <c r="R45" s="451"/>
      <c r="S45" s="451"/>
    </row>
    <row r="46" spans="1:19" x14ac:dyDescent="0.2">
      <c r="B46" s="451"/>
      <c r="C46" s="451"/>
      <c r="D46" s="451"/>
      <c r="E46" s="451"/>
      <c r="F46" s="451"/>
      <c r="G46" s="451"/>
      <c r="H46" s="451"/>
      <c r="I46" s="451"/>
      <c r="J46" s="451"/>
      <c r="K46" s="451"/>
      <c r="L46" s="451"/>
      <c r="M46" s="451"/>
      <c r="N46" s="451"/>
      <c r="O46" s="451"/>
      <c r="P46" s="451"/>
      <c r="Q46" s="451"/>
      <c r="R46" s="451"/>
      <c r="S46" s="451"/>
    </row>
  </sheetData>
  <mergeCells count="4">
    <mergeCell ref="A35:M35"/>
    <mergeCell ref="A41:M41"/>
    <mergeCell ref="A39:M39"/>
    <mergeCell ref="A1:M1"/>
  </mergeCells>
  <pageMargins left="0.7" right="0.7" top="0.75" bottom="0.75" header="0.3" footer="0.3"/>
  <ignoredErrors>
    <ignoredError sqref="C32:N32 B33:M3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workbookViewId="0">
      <selection activeCell="A2" sqref="A2"/>
    </sheetView>
  </sheetViews>
  <sheetFormatPr defaultRowHeight="12.75" x14ac:dyDescent="0.2"/>
  <cols>
    <col min="1" max="1" width="8.28515625" style="157" customWidth="1"/>
    <col min="2" max="3" width="10.140625" style="157" customWidth="1"/>
    <col min="4" max="4" width="9" style="157" customWidth="1"/>
    <col min="5" max="5" width="10.140625" style="157" customWidth="1"/>
    <col min="6" max="6" width="9" style="157" customWidth="1"/>
    <col min="7" max="8" width="10.140625" style="157" customWidth="1"/>
    <col min="9" max="9" width="9" style="157" customWidth="1"/>
    <col min="10" max="10" width="10.140625" style="157" customWidth="1"/>
    <col min="11" max="11" width="9" style="157" customWidth="1"/>
    <col min="12" max="12" width="10.140625" style="157" customWidth="1"/>
    <col min="13" max="13" width="9" style="157" customWidth="1"/>
    <col min="14" max="14" width="10.140625" style="157" customWidth="1"/>
    <col min="15" max="15" width="9" style="157" customWidth="1"/>
    <col min="16" max="16" width="12.7109375" style="157" customWidth="1"/>
    <col min="17" max="256" width="9.140625" style="157"/>
    <col min="257" max="257" width="8.28515625" style="157" customWidth="1"/>
    <col min="258" max="259" width="10.140625" style="157" customWidth="1"/>
    <col min="260" max="260" width="9" style="157" customWidth="1"/>
    <col min="261" max="261" width="10.140625" style="157" customWidth="1"/>
    <col min="262" max="262" width="9" style="157" customWidth="1"/>
    <col min="263" max="264" width="10.140625" style="157" customWidth="1"/>
    <col min="265" max="265" width="9" style="157" customWidth="1"/>
    <col min="266" max="266" width="10.140625" style="157" customWidth="1"/>
    <col min="267" max="267" width="9" style="157" customWidth="1"/>
    <col min="268" max="268" width="10.140625" style="157" customWidth="1"/>
    <col min="269" max="269" width="9" style="157" customWidth="1"/>
    <col min="270" max="270" width="10.140625" style="157" customWidth="1"/>
    <col min="271" max="271" width="9" style="157" customWidth="1"/>
    <col min="272" max="272" width="12.7109375" style="157" customWidth="1"/>
    <col min="273" max="512" width="9.140625" style="157"/>
    <col min="513" max="513" width="8.28515625" style="157" customWidth="1"/>
    <col min="514" max="515" width="10.140625" style="157" customWidth="1"/>
    <col min="516" max="516" width="9" style="157" customWidth="1"/>
    <col min="517" max="517" width="10.140625" style="157" customWidth="1"/>
    <col min="518" max="518" width="9" style="157" customWidth="1"/>
    <col min="519" max="520" width="10.140625" style="157" customWidth="1"/>
    <col min="521" max="521" width="9" style="157" customWidth="1"/>
    <col min="522" max="522" width="10.140625" style="157" customWidth="1"/>
    <col min="523" max="523" width="9" style="157" customWidth="1"/>
    <col min="524" max="524" width="10.140625" style="157" customWidth="1"/>
    <col min="525" max="525" width="9" style="157" customWidth="1"/>
    <col min="526" max="526" width="10.140625" style="157" customWidth="1"/>
    <col min="527" max="527" width="9" style="157" customWidth="1"/>
    <col min="528" max="528" width="12.7109375" style="157" customWidth="1"/>
    <col min="529" max="768" width="9.140625" style="157"/>
    <col min="769" max="769" width="8.28515625" style="157" customWidth="1"/>
    <col min="770" max="771" width="10.140625" style="157" customWidth="1"/>
    <col min="772" max="772" width="9" style="157" customWidth="1"/>
    <col min="773" max="773" width="10.140625" style="157" customWidth="1"/>
    <col min="774" max="774" width="9" style="157" customWidth="1"/>
    <col min="775" max="776" width="10.140625" style="157" customWidth="1"/>
    <col min="777" max="777" width="9" style="157" customWidth="1"/>
    <col min="778" max="778" width="10.140625" style="157" customWidth="1"/>
    <col min="779" max="779" width="9" style="157" customWidth="1"/>
    <col min="780" max="780" width="10.140625" style="157" customWidth="1"/>
    <col min="781" max="781" width="9" style="157" customWidth="1"/>
    <col min="782" max="782" width="10.140625" style="157" customWidth="1"/>
    <col min="783" max="783" width="9" style="157" customWidth="1"/>
    <col min="784" max="784" width="12.7109375" style="157" customWidth="1"/>
    <col min="785" max="1024" width="9.140625" style="157"/>
    <col min="1025" max="1025" width="8.28515625" style="157" customWidth="1"/>
    <col min="1026" max="1027" width="10.140625" style="157" customWidth="1"/>
    <col min="1028" max="1028" width="9" style="157" customWidth="1"/>
    <col min="1029" max="1029" width="10.140625" style="157" customWidth="1"/>
    <col min="1030" max="1030" width="9" style="157" customWidth="1"/>
    <col min="1031" max="1032" width="10.140625" style="157" customWidth="1"/>
    <col min="1033" max="1033" width="9" style="157" customWidth="1"/>
    <col min="1034" max="1034" width="10.140625" style="157" customWidth="1"/>
    <col min="1035" max="1035" width="9" style="157" customWidth="1"/>
    <col min="1036" max="1036" width="10.140625" style="157" customWidth="1"/>
    <col min="1037" max="1037" width="9" style="157" customWidth="1"/>
    <col min="1038" max="1038" width="10.140625" style="157" customWidth="1"/>
    <col min="1039" max="1039" width="9" style="157" customWidth="1"/>
    <col min="1040" max="1040" width="12.7109375" style="157" customWidth="1"/>
    <col min="1041" max="1280" width="9.140625" style="157"/>
    <col min="1281" max="1281" width="8.28515625" style="157" customWidth="1"/>
    <col min="1282" max="1283" width="10.140625" style="157" customWidth="1"/>
    <col min="1284" max="1284" width="9" style="157" customWidth="1"/>
    <col min="1285" max="1285" width="10.140625" style="157" customWidth="1"/>
    <col min="1286" max="1286" width="9" style="157" customWidth="1"/>
    <col min="1287" max="1288" width="10.140625" style="157" customWidth="1"/>
    <col min="1289" max="1289" width="9" style="157" customWidth="1"/>
    <col min="1290" max="1290" width="10.140625" style="157" customWidth="1"/>
    <col min="1291" max="1291" width="9" style="157" customWidth="1"/>
    <col min="1292" max="1292" width="10.140625" style="157" customWidth="1"/>
    <col min="1293" max="1293" width="9" style="157" customWidth="1"/>
    <col min="1294" max="1294" width="10.140625" style="157" customWidth="1"/>
    <col min="1295" max="1295" width="9" style="157" customWidth="1"/>
    <col min="1296" max="1296" width="12.7109375" style="157" customWidth="1"/>
    <col min="1297" max="1536" width="9.140625" style="157"/>
    <col min="1537" max="1537" width="8.28515625" style="157" customWidth="1"/>
    <col min="1538" max="1539" width="10.140625" style="157" customWidth="1"/>
    <col min="1540" max="1540" width="9" style="157" customWidth="1"/>
    <col min="1541" max="1541" width="10.140625" style="157" customWidth="1"/>
    <col min="1542" max="1542" width="9" style="157" customWidth="1"/>
    <col min="1543" max="1544" width="10.140625" style="157" customWidth="1"/>
    <col min="1545" max="1545" width="9" style="157" customWidth="1"/>
    <col min="1546" max="1546" width="10.140625" style="157" customWidth="1"/>
    <col min="1547" max="1547" width="9" style="157" customWidth="1"/>
    <col min="1548" max="1548" width="10.140625" style="157" customWidth="1"/>
    <col min="1549" max="1549" width="9" style="157" customWidth="1"/>
    <col min="1550" max="1550" width="10.140625" style="157" customWidth="1"/>
    <col min="1551" max="1551" width="9" style="157" customWidth="1"/>
    <col min="1552" max="1552" width="12.7109375" style="157" customWidth="1"/>
    <col min="1553" max="1792" width="9.140625" style="157"/>
    <col min="1793" max="1793" width="8.28515625" style="157" customWidth="1"/>
    <col min="1794" max="1795" width="10.140625" style="157" customWidth="1"/>
    <col min="1796" max="1796" width="9" style="157" customWidth="1"/>
    <col min="1797" max="1797" width="10.140625" style="157" customWidth="1"/>
    <col min="1798" max="1798" width="9" style="157" customWidth="1"/>
    <col min="1799" max="1800" width="10.140625" style="157" customWidth="1"/>
    <col min="1801" max="1801" width="9" style="157" customWidth="1"/>
    <col min="1802" max="1802" width="10.140625" style="157" customWidth="1"/>
    <col min="1803" max="1803" width="9" style="157" customWidth="1"/>
    <col min="1804" max="1804" width="10.140625" style="157" customWidth="1"/>
    <col min="1805" max="1805" width="9" style="157" customWidth="1"/>
    <col min="1806" max="1806" width="10.140625" style="157" customWidth="1"/>
    <col min="1807" max="1807" width="9" style="157" customWidth="1"/>
    <col min="1808" max="1808" width="12.7109375" style="157" customWidth="1"/>
    <col min="1809" max="2048" width="9.140625" style="157"/>
    <col min="2049" max="2049" width="8.28515625" style="157" customWidth="1"/>
    <col min="2050" max="2051" width="10.140625" style="157" customWidth="1"/>
    <col min="2052" max="2052" width="9" style="157" customWidth="1"/>
    <col min="2053" max="2053" width="10.140625" style="157" customWidth="1"/>
    <col min="2054" max="2054" width="9" style="157" customWidth="1"/>
    <col min="2055" max="2056" width="10.140625" style="157" customWidth="1"/>
    <col min="2057" max="2057" width="9" style="157" customWidth="1"/>
    <col min="2058" max="2058" width="10.140625" style="157" customWidth="1"/>
    <col min="2059" max="2059" width="9" style="157" customWidth="1"/>
    <col min="2060" max="2060" width="10.140625" style="157" customWidth="1"/>
    <col min="2061" max="2061" width="9" style="157" customWidth="1"/>
    <col min="2062" max="2062" width="10.140625" style="157" customWidth="1"/>
    <col min="2063" max="2063" width="9" style="157" customWidth="1"/>
    <col min="2064" max="2064" width="12.7109375" style="157" customWidth="1"/>
    <col min="2065" max="2304" width="9.140625" style="157"/>
    <col min="2305" max="2305" width="8.28515625" style="157" customWidth="1"/>
    <col min="2306" max="2307" width="10.140625" style="157" customWidth="1"/>
    <col min="2308" max="2308" width="9" style="157" customWidth="1"/>
    <col min="2309" max="2309" width="10.140625" style="157" customWidth="1"/>
    <col min="2310" max="2310" width="9" style="157" customWidth="1"/>
    <col min="2311" max="2312" width="10.140625" style="157" customWidth="1"/>
    <col min="2313" max="2313" width="9" style="157" customWidth="1"/>
    <col min="2314" max="2314" width="10.140625" style="157" customWidth="1"/>
    <col min="2315" max="2315" width="9" style="157" customWidth="1"/>
    <col min="2316" max="2316" width="10.140625" style="157" customWidth="1"/>
    <col min="2317" max="2317" width="9" style="157" customWidth="1"/>
    <col min="2318" max="2318" width="10.140625" style="157" customWidth="1"/>
    <col min="2319" max="2319" width="9" style="157" customWidth="1"/>
    <col min="2320" max="2320" width="12.7109375" style="157" customWidth="1"/>
    <col min="2321" max="2560" width="9.140625" style="157"/>
    <col min="2561" max="2561" width="8.28515625" style="157" customWidth="1"/>
    <col min="2562" max="2563" width="10.140625" style="157" customWidth="1"/>
    <col min="2564" max="2564" width="9" style="157" customWidth="1"/>
    <col min="2565" max="2565" width="10.140625" style="157" customWidth="1"/>
    <col min="2566" max="2566" width="9" style="157" customWidth="1"/>
    <col min="2567" max="2568" width="10.140625" style="157" customWidth="1"/>
    <col min="2569" max="2569" width="9" style="157" customWidth="1"/>
    <col min="2570" max="2570" width="10.140625" style="157" customWidth="1"/>
    <col min="2571" max="2571" width="9" style="157" customWidth="1"/>
    <col min="2572" max="2572" width="10.140625" style="157" customWidth="1"/>
    <col min="2573" max="2573" width="9" style="157" customWidth="1"/>
    <col min="2574" max="2574" width="10.140625" style="157" customWidth="1"/>
    <col min="2575" max="2575" width="9" style="157" customWidth="1"/>
    <col min="2576" max="2576" width="12.7109375" style="157" customWidth="1"/>
    <col min="2577" max="2816" width="9.140625" style="157"/>
    <col min="2817" max="2817" width="8.28515625" style="157" customWidth="1"/>
    <col min="2818" max="2819" width="10.140625" style="157" customWidth="1"/>
    <col min="2820" max="2820" width="9" style="157" customWidth="1"/>
    <col min="2821" max="2821" width="10.140625" style="157" customWidth="1"/>
    <col min="2822" max="2822" width="9" style="157" customWidth="1"/>
    <col min="2823" max="2824" width="10.140625" style="157" customWidth="1"/>
    <col min="2825" max="2825" width="9" style="157" customWidth="1"/>
    <col min="2826" max="2826" width="10.140625" style="157" customWidth="1"/>
    <col min="2827" max="2827" width="9" style="157" customWidth="1"/>
    <col min="2828" max="2828" width="10.140625" style="157" customWidth="1"/>
    <col min="2829" max="2829" width="9" style="157" customWidth="1"/>
    <col min="2830" max="2830" width="10.140625" style="157" customWidth="1"/>
    <col min="2831" max="2831" width="9" style="157" customWidth="1"/>
    <col min="2832" max="2832" width="12.7109375" style="157" customWidth="1"/>
    <col min="2833" max="3072" width="9.140625" style="157"/>
    <col min="3073" max="3073" width="8.28515625" style="157" customWidth="1"/>
    <col min="3074" max="3075" width="10.140625" style="157" customWidth="1"/>
    <col min="3076" max="3076" width="9" style="157" customWidth="1"/>
    <col min="3077" max="3077" width="10.140625" style="157" customWidth="1"/>
    <col min="3078" max="3078" width="9" style="157" customWidth="1"/>
    <col min="3079" max="3080" width="10.140625" style="157" customWidth="1"/>
    <col min="3081" max="3081" width="9" style="157" customWidth="1"/>
    <col min="3082" max="3082" width="10.140625" style="157" customWidth="1"/>
    <col min="3083" max="3083" width="9" style="157" customWidth="1"/>
    <col min="3084" max="3084" width="10.140625" style="157" customWidth="1"/>
    <col min="3085" max="3085" width="9" style="157" customWidth="1"/>
    <col min="3086" max="3086" width="10.140625" style="157" customWidth="1"/>
    <col min="3087" max="3087" width="9" style="157" customWidth="1"/>
    <col min="3088" max="3088" width="12.7109375" style="157" customWidth="1"/>
    <col min="3089" max="3328" width="9.140625" style="157"/>
    <col min="3329" max="3329" width="8.28515625" style="157" customWidth="1"/>
    <col min="3330" max="3331" width="10.140625" style="157" customWidth="1"/>
    <col min="3332" max="3332" width="9" style="157" customWidth="1"/>
    <col min="3333" max="3333" width="10.140625" style="157" customWidth="1"/>
    <col min="3334" max="3334" width="9" style="157" customWidth="1"/>
    <col min="3335" max="3336" width="10.140625" style="157" customWidth="1"/>
    <col min="3337" max="3337" width="9" style="157" customWidth="1"/>
    <col min="3338" max="3338" width="10.140625" style="157" customWidth="1"/>
    <col min="3339" max="3339" width="9" style="157" customWidth="1"/>
    <col min="3340" max="3340" width="10.140625" style="157" customWidth="1"/>
    <col min="3341" max="3341" width="9" style="157" customWidth="1"/>
    <col min="3342" max="3342" width="10.140625" style="157" customWidth="1"/>
    <col min="3343" max="3343" width="9" style="157" customWidth="1"/>
    <col min="3344" max="3344" width="12.7109375" style="157" customWidth="1"/>
    <col min="3345" max="3584" width="9.140625" style="157"/>
    <col min="3585" max="3585" width="8.28515625" style="157" customWidth="1"/>
    <col min="3586" max="3587" width="10.140625" style="157" customWidth="1"/>
    <col min="3588" max="3588" width="9" style="157" customWidth="1"/>
    <col min="3589" max="3589" width="10.140625" style="157" customWidth="1"/>
    <col min="3590" max="3590" width="9" style="157" customWidth="1"/>
    <col min="3591" max="3592" width="10.140625" style="157" customWidth="1"/>
    <col min="3593" max="3593" width="9" style="157" customWidth="1"/>
    <col min="3594" max="3594" width="10.140625" style="157" customWidth="1"/>
    <col min="3595" max="3595" width="9" style="157" customWidth="1"/>
    <col min="3596" max="3596" width="10.140625" style="157" customWidth="1"/>
    <col min="3597" max="3597" width="9" style="157" customWidth="1"/>
    <col min="3598" max="3598" width="10.140625" style="157" customWidth="1"/>
    <col min="3599" max="3599" width="9" style="157" customWidth="1"/>
    <col min="3600" max="3600" width="12.7109375" style="157" customWidth="1"/>
    <col min="3601" max="3840" width="9.140625" style="157"/>
    <col min="3841" max="3841" width="8.28515625" style="157" customWidth="1"/>
    <col min="3842" max="3843" width="10.140625" style="157" customWidth="1"/>
    <col min="3844" max="3844" width="9" style="157" customWidth="1"/>
    <col min="3845" max="3845" width="10.140625" style="157" customWidth="1"/>
    <col min="3846" max="3846" width="9" style="157" customWidth="1"/>
    <col min="3847" max="3848" width="10.140625" style="157" customWidth="1"/>
    <col min="3849" max="3849" width="9" style="157" customWidth="1"/>
    <col min="3850" max="3850" width="10.140625" style="157" customWidth="1"/>
    <col min="3851" max="3851" width="9" style="157" customWidth="1"/>
    <col min="3852" max="3852" width="10.140625" style="157" customWidth="1"/>
    <col min="3853" max="3853" width="9" style="157" customWidth="1"/>
    <col min="3854" max="3854" width="10.140625" style="157" customWidth="1"/>
    <col min="3855" max="3855" width="9" style="157" customWidth="1"/>
    <col min="3856" max="3856" width="12.7109375" style="157" customWidth="1"/>
    <col min="3857" max="4096" width="9.140625" style="157"/>
    <col min="4097" max="4097" width="8.28515625" style="157" customWidth="1"/>
    <col min="4098" max="4099" width="10.140625" style="157" customWidth="1"/>
    <col min="4100" max="4100" width="9" style="157" customWidth="1"/>
    <col min="4101" max="4101" width="10.140625" style="157" customWidth="1"/>
    <col min="4102" max="4102" width="9" style="157" customWidth="1"/>
    <col min="4103" max="4104" width="10.140625" style="157" customWidth="1"/>
    <col min="4105" max="4105" width="9" style="157" customWidth="1"/>
    <col min="4106" max="4106" width="10.140625" style="157" customWidth="1"/>
    <col min="4107" max="4107" width="9" style="157" customWidth="1"/>
    <col min="4108" max="4108" width="10.140625" style="157" customWidth="1"/>
    <col min="4109" max="4109" width="9" style="157" customWidth="1"/>
    <col min="4110" max="4110" width="10.140625" style="157" customWidth="1"/>
    <col min="4111" max="4111" width="9" style="157" customWidth="1"/>
    <col min="4112" max="4112" width="12.7109375" style="157" customWidth="1"/>
    <col min="4113" max="4352" width="9.140625" style="157"/>
    <col min="4353" max="4353" width="8.28515625" style="157" customWidth="1"/>
    <col min="4354" max="4355" width="10.140625" style="157" customWidth="1"/>
    <col min="4356" max="4356" width="9" style="157" customWidth="1"/>
    <col min="4357" max="4357" width="10.140625" style="157" customWidth="1"/>
    <col min="4358" max="4358" width="9" style="157" customWidth="1"/>
    <col min="4359" max="4360" width="10.140625" style="157" customWidth="1"/>
    <col min="4361" max="4361" width="9" style="157" customWidth="1"/>
    <col min="4362" max="4362" width="10.140625" style="157" customWidth="1"/>
    <col min="4363" max="4363" width="9" style="157" customWidth="1"/>
    <col min="4364" max="4364" width="10.140625" style="157" customWidth="1"/>
    <col min="4365" max="4365" width="9" style="157" customWidth="1"/>
    <col min="4366" max="4366" width="10.140625" style="157" customWidth="1"/>
    <col min="4367" max="4367" width="9" style="157" customWidth="1"/>
    <col min="4368" max="4368" width="12.7109375" style="157" customWidth="1"/>
    <col min="4369" max="4608" width="9.140625" style="157"/>
    <col min="4609" max="4609" width="8.28515625" style="157" customWidth="1"/>
    <col min="4610" max="4611" width="10.140625" style="157" customWidth="1"/>
    <col min="4612" max="4612" width="9" style="157" customWidth="1"/>
    <col min="4613" max="4613" width="10.140625" style="157" customWidth="1"/>
    <col min="4614" max="4614" width="9" style="157" customWidth="1"/>
    <col min="4615" max="4616" width="10.140625" style="157" customWidth="1"/>
    <col min="4617" max="4617" width="9" style="157" customWidth="1"/>
    <col min="4618" max="4618" width="10.140625" style="157" customWidth="1"/>
    <col min="4619" max="4619" width="9" style="157" customWidth="1"/>
    <col min="4620" max="4620" width="10.140625" style="157" customWidth="1"/>
    <col min="4621" max="4621" width="9" style="157" customWidth="1"/>
    <col min="4622" max="4622" width="10.140625" style="157" customWidth="1"/>
    <col min="4623" max="4623" width="9" style="157" customWidth="1"/>
    <col min="4624" max="4624" width="12.7109375" style="157" customWidth="1"/>
    <col min="4625" max="4864" width="9.140625" style="157"/>
    <col min="4865" max="4865" width="8.28515625" style="157" customWidth="1"/>
    <col min="4866" max="4867" width="10.140625" style="157" customWidth="1"/>
    <col min="4868" max="4868" width="9" style="157" customWidth="1"/>
    <col min="4869" max="4869" width="10.140625" style="157" customWidth="1"/>
    <col min="4870" max="4870" width="9" style="157" customWidth="1"/>
    <col min="4871" max="4872" width="10.140625" style="157" customWidth="1"/>
    <col min="4873" max="4873" width="9" style="157" customWidth="1"/>
    <col min="4874" max="4874" width="10.140625" style="157" customWidth="1"/>
    <col min="4875" max="4875" width="9" style="157" customWidth="1"/>
    <col min="4876" max="4876" width="10.140625" style="157" customWidth="1"/>
    <col min="4877" max="4877" width="9" style="157" customWidth="1"/>
    <col min="4878" max="4878" width="10.140625" style="157" customWidth="1"/>
    <col min="4879" max="4879" width="9" style="157" customWidth="1"/>
    <col min="4880" max="4880" width="12.7109375" style="157" customWidth="1"/>
    <col min="4881" max="5120" width="9.140625" style="157"/>
    <col min="5121" max="5121" width="8.28515625" style="157" customWidth="1"/>
    <col min="5122" max="5123" width="10.140625" style="157" customWidth="1"/>
    <col min="5124" max="5124" width="9" style="157" customWidth="1"/>
    <col min="5125" max="5125" width="10.140625" style="157" customWidth="1"/>
    <col min="5126" max="5126" width="9" style="157" customWidth="1"/>
    <col min="5127" max="5128" width="10.140625" style="157" customWidth="1"/>
    <col min="5129" max="5129" width="9" style="157" customWidth="1"/>
    <col min="5130" max="5130" width="10.140625" style="157" customWidth="1"/>
    <col min="5131" max="5131" width="9" style="157" customWidth="1"/>
    <col min="5132" max="5132" width="10.140625" style="157" customWidth="1"/>
    <col min="5133" max="5133" width="9" style="157" customWidth="1"/>
    <col min="5134" max="5134" width="10.140625" style="157" customWidth="1"/>
    <col min="5135" max="5135" width="9" style="157" customWidth="1"/>
    <col min="5136" max="5136" width="12.7109375" style="157" customWidth="1"/>
    <col min="5137" max="5376" width="9.140625" style="157"/>
    <col min="5377" max="5377" width="8.28515625" style="157" customWidth="1"/>
    <col min="5378" max="5379" width="10.140625" style="157" customWidth="1"/>
    <col min="5380" max="5380" width="9" style="157" customWidth="1"/>
    <col min="5381" max="5381" width="10.140625" style="157" customWidth="1"/>
    <col min="5382" max="5382" width="9" style="157" customWidth="1"/>
    <col min="5383" max="5384" width="10.140625" style="157" customWidth="1"/>
    <col min="5385" max="5385" width="9" style="157" customWidth="1"/>
    <col min="5386" max="5386" width="10.140625" style="157" customWidth="1"/>
    <col min="5387" max="5387" width="9" style="157" customWidth="1"/>
    <col min="5388" max="5388" width="10.140625" style="157" customWidth="1"/>
    <col min="5389" max="5389" width="9" style="157" customWidth="1"/>
    <col min="5390" max="5390" width="10.140625" style="157" customWidth="1"/>
    <col min="5391" max="5391" width="9" style="157" customWidth="1"/>
    <col min="5392" max="5392" width="12.7109375" style="157" customWidth="1"/>
    <col min="5393" max="5632" width="9.140625" style="157"/>
    <col min="5633" max="5633" width="8.28515625" style="157" customWidth="1"/>
    <col min="5634" max="5635" width="10.140625" style="157" customWidth="1"/>
    <col min="5636" max="5636" width="9" style="157" customWidth="1"/>
    <col min="5637" max="5637" width="10.140625" style="157" customWidth="1"/>
    <col min="5638" max="5638" width="9" style="157" customWidth="1"/>
    <col min="5639" max="5640" width="10.140625" style="157" customWidth="1"/>
    <col min="5641" max="5641" width="9" style="157" customWidth="1"/>
    <col min="5642" max="5642" width="10.140625" style="157" customWidth="1"/>
    <col min="5643" max="5643" width="9" style="157" customWidth="1"/>
    <col min="5644" max="5644" width="10.140625" style="157" customWidth="1"/>
    <col min="5645" max="5645" width="9" style="157" customWidth="1"/>
    <col min="5646" max="5646" width="10.140625" style="157" customWidth="1"/>
    <col min="5647" max="5647" width="9" style="157" customWidth="1"/>
    <col min="5648" max="5648" width="12.7109375" style="157" customWidth="1"/>
    <col min="5649" max="5888" width="9.140625" style="157"/>
    <col min="5889" max="5889" width="8.28515625" style="157" customWidth="1"/>
    <col min="5890" max="5891" width="10.140625" style="157" customWidth="1"/>
    <col min="5892" max="5892" width="9" style="157" customWidth="1"/>
    <col min="5893" max="5893" width="10.140625" style="157" customWidth="1"/>
    <col min="5894" max="5894" width="9" style="157" customWidth="1"/>
    <col min="5895" max="5896" width="10.140625" style="157" customWidth="1"/>
    <col min="5897" max="5897" width="9" style="157" customWidth="1"/>
    <col min="5898" max="5898" width="10.140625" style="157" customWidth="1"/>
    <col min="5899" max="5899" width="9" style="157" customWidth="1"/>
    <col min="5900" max="5900" width="10.140625" style="157" customWidth="1"/>
    <col min="5901" max="5901" width="9" style="157" customWidth="1"/>
    <col min="5902" max="5902" width="10.140625" style="157" customWidth="1"/>
    <col min="5903" max="5903" width="9" style="157" customWidth="1"/>
    <col min="5904" max="5904" width="12.7109375" style="157" customWidth="1"/>
    <col min="5905" max="6144" width="9.140625" style="157"/>
    <col min="6145" max="6145" width="8.28515625" style="157" customWidth="1"/>
    <col min="6146" max="6147" width="10.140625" style="157" customWidth="1"/>
    <col min="6148" max="6148" width="9" style="157" customWidth="1"/>
    <col min="6149" max="6149" width="10.140625" style="157" customWidth="1"/>
    <col min="6150" max="6150" width="9" style="157" customWidth="1"/>
    <col min="6151" max="6152" width="10.140625" style="157" customWidth="1"/>
    <col min="6153" max="6153" width="9" style="157" customWidth="1"/>
    <col min="6154" max="6154" width="10.140625" style="157" customWidth="1"/>
    <col min="6155" max="6155" width="9" style="157" customWidth="1"/>
    <col min="6156" max="6156" width="10.140625" style="157" customWidth="1"/>
    <col min="6157" max="6157" width="9" style="157" customWidth="1"/>
    <col min="6158" max="6158" width="10.140625" style="157" customWidth="1"/>
    <col min="6159" max="6159" width="9" style="157" customWidth="1"/>
    <col min="6160" max="6160" width="12.7109375" style="157" customWidth="1"/>
    <col min="6161" max="6400" width="9.140625" style="157"/>
    <col min="6401" max="6401" width="8.28515625" style="157" customWidth="1"/>
    <col min="6402" max="6403" width="10.140625" style="157" customWidth="1"/>
    <col min="6404" max="6404" width="9" style="157" customWidth="1"/>
    <col min="6405" max="6405" width="10.140625" style="157" customWidth="1"/>
    <col min="6406" max="6406" width="9" style="157" customWidth="1"/>
    <col min="6407" max="6408" width="10.140625" style="157" customWidth="1"/>
    <col min="6409" max="6409" width="9" style="157" customWidth="1"/>
    <col min="6410" max="6410" width="10.140625" style="157" customWidth="1"/>
    <col min="6411" max="6411" width="9" style="157" customWidth="1"/>
    <col min="6412" max="6412" width="10.140625" style="157" customWidth="1"/>
    <col min="6413" max="6413" width="9" style="157" customWidth="1"/>
    <col min="6414" max="6414" width="10.140625" style="157" customWidth="1"/>
    <col min="6415" max="6415" width="9" style="157" customWidth="1"/>
    <col min="6416" max="6416" width="12.7109375" style="157" customWidth="1"/>
    <col min="6417" max="6656" width="9.140625" style="157"/>
    <col min="6657" max="6657" width="8.28515625" style="157" customWidth="1"/>
    <col min="6658" max="6659" width="10.140625" style="157" customWidth="1"/>
    <col min="6660" max="6660" width="9" style="157" customWidth="1"/>
    <col min="6661" max="6661" width="10.140625" style="157" customWidth="1"/>
    <col min="6662" max="6662" width="9" style="157" customWidth="1"/>
    <col min="6663" max="6664" width="10.140625" style="157" customWidth="1"/>
    <col min="6665" max="6665" width="9" style="157" customWidth="1"/>
    <col min="6666" max="6666" width="10.140625" style="157" customWidth="1"/>
    <col min="6667" max="6667" width="9" style="157" customWidth="1"/>
    <col min="6668" max="6668" width="10.140625" style="157" customWidth="1"/>
    <col min="6669" max="6669" width="9" style="157" customWidth="1"/>
    <col min="6670" max="6670" width="10.140625" style="157" customWidth="1"/>
    <col min="6671" max="6671" width="9" style="157" customWidth="1"/>
    <col min="6672" max="6672" width="12.7109375" style="157" customWidth="1"/>
    <col min="6673" max="6912" width="9.140625" style="157"/>
    <col min="6913" max="6913" width="8.28515625" style="157" customWidth="1"/>
    <col min="6914" max="6915" width="10.140625" style="157" customWidth="1"/>
    <col min="6916" max="6916" width="9" style="157" customWidth="1"/>
    <col min="6917" max="6917" width="10.140625" style="157" customWidth="1"/>
    <col min="6918" max="6918" width="9" style="157" customWidth="1"/>
    <col min="6919" max="6920" width="10.140625" style="157" customWidth="1"/>
    <col min="6921" max="6921" width="9" style="157" customWidth="1"/>
    <col min="6922" max="6922" width="10.140625" style="157" customWidth="1"/>
    <col min="6923" max="6923" width="9" style="157" customWidth="1"/>
    <col min="6924" max="6924" width="10.140625" style="157" customWidth="1"/>
    <col min="6925" max="6925" width="9" style="157" customWidth="1"/>
    <col min="6926" max="6926" width="10.140625" style="157" customWidth="1"/>
    <col min="6927" max="6927" width="9" style="157" customWidth="1"/>
    <col min="6928" max="6928" width="12.7109375" style="157" customWidth="1"/>
    <col min="6929" max="7168" width="9.140625" style="157"/>
    <col min="7169" max="7169" width="8.28515625" style="157" customWidth="1"/>
    <col min="7170" max="7171" width="10.140625" style="157" customWidth="1"/>
    <col min="7172" max="7172" width="9" style="157" customWidth="1"/>
    <col min="7173" max="7173" width="10.140625" style="157" customWidth="1"/>
    <col min="7174" max="7174" width="9" style="157" customWidth="1"/>
    <col min="7175" max="7176" width="10.140625" style="157" customWidth="1"/>
    <col min="7177" max="7177" width="9" style="157" customWidth="1"/>
    <col min="7178" max="7178" width="10.140625" style="157" customWidth="1"/>
    <col min="7179" max="7179" width="9" style="157" customWidth="1"/>
    <col min="7180" max="7180" width="10.140625" style="157" customWidth="1"/>
    <col min="7181" max="7181" width="9" style="157" customWidth="1"/>
    <col min="7182" max="7182" width="10.140625" style="157" customWidth="1"/>
    <col min="7183" max="7183" width="9" style="157" customWidth="1"/>
    <col min="7184" max="7184" width="12.7109375" style="157" customWidth="1"/>
    <col min="7185" max="7424" width="9.140625" style="157"/>
    <col min="7425" max="7425" width="8.28515625" style="157" customWidth="1"/>
    <col min="7426" max="7427" width="10.140625" style="157" customWidth="1"/>
    <col min="7428" max="7428" width="9" style="157" customWidth="1"/>
    <col min="7429" max="7429" width="10.140625" style="157" customWidth="1"/>
    <col min="7430" max="7430" width="9" style="157" customWidth="1"/>
    <col min="7431" max="7432" width="10.140625" style="157" customWidth="1"/>
    <col min="7433" max="7433" width="9" style="157" customWidth="1"/>
    <col min="7434" max="7434" width="10.140625" style="157" customWidth="1"/>
    <col min="7435" max="7435" width="9" style="157" customWidth="1"/>
    <col min="7436" max="7436" width="10.140625" style="157" customWidth="1"/>
    <col min="7437" max="7437" width="9" style="157" customWidth="1"/>
    <col min="7438" max="7438" width="10.140625" style="157" customWidth="1"/>
    <col min="7439" max="7439" width="9" style="157" customWidth="1"/>
    <col min="7440" max="7440" width="12.7109375" style="157" customWidth="1"/>
    <col min="7441" max="7680" width="9.140625" style="157"/>
    <col min="7681" max="7681" width="8.28515625" style="157" customWidth="1"/>
    <col min="7682" max="7683" width="10.140625" style="157" customWidth="1"/>
    <col min="7684" max="7684" width="9" style="157" customWidth="1"/>
    <col min="7685" max="7685" width="10.140625" style="157" customWidth="1"/>
    <col min="7686" max="7686" width="9" style="157" customWidth="1"/>
    <col min="7687" max="7688" width="10.140625" style="157" customWidth="1"/>
    <col min="7689" max="7689" width="9" style="157" customWidth="1"/>
    <col min="7690" max="7690" width="10.140625" style="157" customWidth="1"/>
    <col min="7691" max="7691" width="9" style="157" customWidth="1"/>
    <col min="7692" max="7692" width="10.140625" style="157" customWidth="1"/>
    <col min="7693" max="7693" width="9" style="157" customWidth="1"/>
    <col min="7694" max="7694" width="10.140625" style="157" customWidth="1"/>
    <col min="7695" max="7695" width="9" style="157" customWidth="1"/>
    <col min="7696" max="7696" width="12.7109375" style="157" customWidth="1"/>
    <col min="7697" max="7936" width="9.140625" style="157"/>
    <col min="7937" max="7937" width="8.28515625" style="157" customWidth="1"/>
    <col min="7938" max="7939" width="10.140625" style="157" customWidth="1"/>
    <col min="7940" max="7940" width="9" style="157" customWidth="1"/>
    <col min="7941" max="7941" width="10.140625" style="157" customWidth="1"/>
    <col min="7942" max="7942" width="9" style="157" customWidth="1"/>
    <col min="7943" max="7944" width="10.140625" style="157" customWidth="1"/>
    <col min="7945" max="7945" width="9" style="157" customWidth="1"/>
    <col min="7946" max="7946" width="10.140625" style="157" customWidth="1"/>
    <col min="7947" max="7947" width="9" style="157" customWidth="1"/>
    <col min="7948" max="7948" width="10.140625" style="157" customWidth="1"/>
    <col min="7949" max="7949" width="9" style="157" customWidth="1"/>
    <col min="7950" max="7950" width="10.140625" style="157" customWidth="1"/>
    <col min="7951" max="7951" width="9" style="157" customWidth="1"/>
    <col min="7952" max="7952" width="12.7109375" style="157" customWidth="1"/>
    <col min="7953" max="8192" width="9.140625" style="157"/>
    <col min="8193" max="8193" width="8.28515625" style="157" customWidth="1"/>
    <col min="8194" max="8195" width="10.140625" style="157" customWidth="1"/>
    <col min="8196" max="8196" width="9" style="157" customWidth="1"/>
    <col min="8197" max="8197" width="10.140625" style="157" customWidth="1"/>
    <col min="8198" max="8198" width="9" style="157" customWidth="1"/>
    <col min="8199" max="8200" width="10.140625" style="157" customWidth="1"/>
    <col min="8201" max="8201" width="9" style="157" customWidth="1"/>
    <col min="8202" max="8202" width="10.140625" style="157" customWidth="1"/>
    <col min="8203" max="8203" width="9" style="157" customWidth="1"/>
    <col min="8204" max="8204" width="10.140625" style="157" customWidth="1"/>
    <col min="8205" max="8205" width="9" style="157" customWidth="1"/>
    <col min="8206" max="8206" width="10.140625" style="157" customWidth="1"/>
    <col min="8207" max="8207" width="9" style="157" customWidth="1"/>
    <col min="8208" max="8208" width="12.7109375" style="157" customWidth="1"/>
    <col min="8209" max="8448" width="9.140625" style="157"/>
    <col min="8449" max="8449" width="8.28515625" style="157" customWidth="1"/>
    <col min="8450" max="8451" width="10.140625" style="157" customWidth="1"/>
    <col min="8452" max="8452" width="9" style="157" customWidth="1"/>
    <col min="8453" max="8453" width="10.140625" style="157" customWidth="1"/>
    <col min="8454" max="8454" width="9" style="157" customWidth="1"/>
    <col min="8455" max="8456" width="10.140625" style="157" customWidth="1"/>
    <col min="8457" max="8457" width="9" style="157" customWidth="1"/>
    <col min="8458" max="8458" width="10.140625" style="157" customWidth="1"/>
    <col min="8459" max="8459" width="9" style="157" customWidth="1"/>
    <col min="8460" max="8460" width="10.140625" style="157" customWidth="1"/>
    <col min="8461" max="8461" width="9" style="157" customWidth="1"/>
    <col min="8462" max="8462" width="10.140625" style="157" customWidth="1"/>
    <col min="8463" max="8463" width="9" style="157" customWidth="1"/>
    <col min="8464" max="8464" width="12.7109375" style="157" customWidth="1"/>
    <col min="8465" max="8704" width="9.140625" style="157"/>
    <col min="8705" max="8705" width="8.28515625" style="157" customWidth="1"/>
    <col min="8706" max="8707" width="10.140625" style="157" customWidth="1"/>
    <col min="8708" max="8708" width="9" style="157" customWidth="1"/>
    <col min="8709" max="8709" width="10.140625" style="157" customWidth="1"/>
    <col min="8710" max="8710" width="9" style="157" customWidth="1"/>
    <col min="8711" max="8712" width="10.140625" style="157" customWidth="1"/>
    <col min="8713" max="8713" width="9" style="157" customWidth="1"/>
    <col min="8714" max="8714" width="10.140625" style="157" customWidth="1"/>
    <col min="8715" max="8715" width="9" style="157" customWidth="1"/>
    <col min="8716" max="8716" width="10.140625" style="157" customWidth="1"/>
    <col min="8717" max="8717" width="9" style="157" customWidth="1"/>
    <col min="8718" max="8718" width="10.140625" style="157" customWidth="1"/>
    <col min="8719" max="8719" width="9" style="157" customWidth="1"/>
    <col min="8720" max="8720" width="12.7109375" style="157" customWidth="1"/>
    <col min="8721" max="8960" width="9.140625" style="157"/>
    <col min="8961" max="8961" width="8.28515625" style="157" customWidth="1"/>
    <col min="8962" max="8963" width="10.140625" style="157" customWidth="1"/>
    <col min="8964" max="8964" width="9" style="157" customWidth="1"/>
    <col min="8965" max="8965" width="10.140625" style="157" customWidth="1"/>
    <col min="8966" max="8966" width="9" style="157" customWidth="1"/>
    <col min="8967" max="8968" width="10.140625" style="157" customWidth="1"/>
    <col min="8969" max="8969" width="9" style="157" customWidth="1"/>
    <col min="8970" max="8970" width="10.140625" style="157" customWidth="1"/>
    <col min="8971" max="8971" width="9" style="157" customWidth="1"/>
    <col min="8972" max="8972" width="10.140625" style="157" customWidth="1"/>
    <col min="8973" max="8973" width="9" style="157" customWidth="1"/>
    <col min="8974" max="8974" width="10.140625" style="157" customWidth="1"/>
    <col min="8975" max="8975" width="9" style="157" customWidth="1"/>
    <col min="8976" max="8976" width="12.7109375" style="157" customWidth="1"/>
    <col min="8977" max="9216" width="9.140625" style="157"/>
    <col min="9217" max="9217" width="8.28515625" style="157" customWidth="1"/>
    <col min="9218" max="9219" width="10.140625" style="157" customWidth="1"/>
    <col min="9220" max="9220" width="9" style="157" customWidth="1"/>
    <col min="9221" max="9221" width="10.140625" style="157" customWidth="1"/>
    <col min="9222" max="9222" width="9" style="157" customWidth="1"/>
    <col min="9223" max="9224" width="10.140625" style="157" customWidth="1"/>
    <col min="9225" max="9225" width="9" style="157" customWidth="1"/>
    <col min="9226" max="9226" width="10.140625" style="157" customWidth="1"/>
    <col min="9227" max="9227" width="9" style="157" customWidth="1"/>
    <col min="9228" max="9228" width="10.140625" style="157" customWidth="1"/>
    <col min="9229" max="9229" width="9" style="157" customWidth="1"/>
    <col min="9230" max="9230" width="10.140625" style="157" customWidth="1"/>
    <col min="9231" max="9231" width="9" style="157" customWidth="1"/>
    <col min="9232" max="9232" width="12.7109375" style="157" customWidth="1"/>
    <col min="9233" max="9472" width="9.140625" style="157"/>
    <col min="9473" max="9473" width="8.28515625" style="157" customWidth="1"/>
    <col min="9474" max="9475" width="10.140625" style="157" customWidth="1"/>
    <col min="9476" max="9476" width="9" style="157" customWidth="1"/>
    <col min="9477" max="9477" width="10.140625" style="157" customWidth="1"/>
    <col min="9478" max="9478" width="9" style="157" customWidth="1"/>
    <col min="9479" max="9480" width="10.140625" style="157" customWidth="1"/>
    <col min="9481" max="9481" width="9" style="157" customWidth="1"/>
    <col min="9482" max="9482" width="10.140625" style="157" customWidth="1"/>
    <col min="9483" max="9483" width="9" style="157" customWidth="1"/>
    <col min="9484" max="9484" width="10.140625" style="157" customWidth="1"/>
    <col min="9485" max="9485" width="9" style="157" customWidth="1"/>
    <col min="9486" max="9486" width="10.140625" style="157" customWidth="1"/>
    <col min="9487" max="9487" width="9" style="157" customWidth="1"/>
    <col min="9488" max="9488" width="12.7109375" style="157" customWidth="1"/>
    <col min="9489" max="9728" width="9.140625" style="157"/>
    <col min="9729" max="9729" width="8.28515625" style="157" customWidth="1"/>
    <col min="9730" max="9731" width="10.140625" style="157" customWidth="1"/>
    <col min="9732" max="9732" width="9" style="157" customWidth="1"/>
    <col min="9733" max="9733" width="10.140625" style="157" customWidth="1"/>
    <col min="9734" max="9734" width="9" style="157" customWidth="1"/>
    <col min="9735" max="9736" width="10.140625" style="157" customWidth="1"/>
    <col min="9737" max="9737" width="9" style="157" customWidth="1"/>
    <col min="9738" max="9738" width="10.140625" style="157" customWidth="1"/>
    <col min="9739" max="9739" width="9" style="157" customWidth="1"/>
    <col min="9740" max="9740" width="10.140625" style="157" customWidth="1"/>
    <col min="9741" max="9741" width="9" style="157" customWidth="1"/>
    <col min="9742" max="9742" width="10.140625" style="157" customWidth="1"/>
    <col min="9743" max="9743" width="9" style="157" customWidth="1"/>
    <col min="9744" max="9744" width="12.7109375" style="157" customWidth="1"/>
    <col min="9745" max="9984" width="9.140625" style="157"/>
    <col min="9985" max="9985" width="8.28515625" style="157" customWidth="1"/>
    <col min="9986" max="9987" width="10.140625" style="157" customWidth="1"/>
    <col min="9988" max="9988" width="9" style="157" customWidth="1"/>
    <col min="9989" max="9989" width="10.140625" style="157" customWidth="1"/>
    <col min="9990" max="9990" width="9" style="157" customWidth="1"/>
    <col min="9991" max="9992" width="10.140625" style="157" customWidth="1"/>
    <col min="9993" max="9993" width="9" style="157" customWidth="1"/>
    <col min="9994" max="9994" width="10.140625" style="157" customWidth="1"/>
    <col min="9995" max="9995" width="9" style="157" customWidth="1"/>
    <col min="9996" max="9996" width="10.140625" style="157" customWidth="1"/>
    <col min="9997" max="9997" width="9" style="157" customWidth="1"/>
    <col min="9998" max="9998" width="10.140625" style="157" customWidth="1"/>
    <col min="9999" max="9999" width="9" style="157" customWidth="1"/>
    <col min="10000" max="10000" width="12.7109375" style="157" customWidth="1"/>
    <col min="10001" max="10240" width="9.140625" style="157"/>
    <col min="10241" max="10241" width="8.28515625" style="157" customWidth="1"/>
    <col min="10242" max="10243" width="10.140625" style="157" customWidth="1"/>
    <col min="10244" max="10244" width="9" style="157" customWidth="1"/>
    <col min="10245" max="10245" width="10.140625" style="157" customWidth="1"/>
    <col min="10246" max="10246" width="9" style="157" customWidth="1"/>
    <col min="10247" max="10248" width="10.140625" style="157" customWidth="1"/>
    <col min="10249" max="10249" width="9" style="157" customWidth="1"/>
    <col min="10250" max="10250" width="10.140625" style="157" customWidth="1"/>
    <col min="10251" max="10251" width="9" style="157" customWidth="1"/>
    <col min="10252" max="10252" width="10.140625" style="157" customWidth="1"/>
    <col min="10253" max="10253" width="9" style="157" customWidth="1"/>
    <col min="10254" max="10254" width="10.140625" style="157" customWidth="1"/>
    <col min="10255" max="10255" width="9" style="157" customWidth="1"/>
    <col min="10256" max="10256" width="12.7109375" style="157" customWidth="1"/>
    <col min="10257" max="10496" width="9.140625" style="157"/>
    <col min="10497" max="10497" width="8.28515625" style="157" customWidth="1"/>
    <col min="10498" max="10499" width="10.140625" style="157" customWidth="1"/>
    <col min="10500" max="10500" width="9" style="157" customWidth="1"/>
    <col min="10501" max="10501" width="10.140625" style="157" customWidth="1"/>
    <col min="10502" max="10502" width="9" style="157" customWidth="1"/>
    <col min="10503" max="10504" width="10.140625" style="157" customWidth="1"/>
    <col min="10505" max="10505" width="9" style="157" customWidth="1"/>
    <col min="10506" max="10506" width="10.140625" style="157" customWidth="1"/>
    <col min="10507" max="10507" width="9" style="157" customWidth="1"/>
    <col min="10508" max="10508" width="10.140625" style="157" customWidth="1"/>
    <col min="10509" max="10509" width="9" style="157" customWidth="1"/>
    <col min="10510" max="10510" width="10.140625" style="157" customWidth="1"/>
    <col min="10511" max="10511" width="9" style="157" customWidth="1"/>
    <col min="10512" max="10512" width="12.7109375" style="157" customWidth="1"/>
    <col min="10513" max="10752" width="9.140625" style="157"/>
    <col min="10753" max="10753" width="8.28515625" style="157" customWidth="1"/>
    <col min="10754" max="10755" width="10.140625" style="157" customWidth="1"/>
    <col min="10756" max="10756" width="9" style="157" customWidth="1"/>
    <col min="10757" max="10757" width="10.140625" style="157" customWidth="1"/>
    <col min="10758" max="10758" width="9" style="157" customWidth="1"/>
    <col min="10759" max="10760" width="10.140625" style="157" customWidth="1"/>
    <col min="10761" max="10761" width="9" style="157" customWidth="1"/>
    <col min="10762" max="10762" width="10.140625" style="157" customWidth="1"/>
    <col min="10763" max="10763" width="9" style="157" customWidth="1"/>
    <col min="10764" max="10764" width="10.140625" style="157" customWidth="1"/>
    <col min="10765" max="10765" width="9" style="157" customWidth="1"/>
    <col min="10766" max="10766" width="10.140625" style="157" customWidth="1"/>
    <col min="10767" max="10767" width="9" style="157" customWidth="1"/>
    <col min="10768" max="10768" width="12.7109375" style="157" customWidth="1"/>
    <col min="10769" max="11008" width="9.140625" style="157"/>
    <col min="11009" max="11009" width="8.28515625" style="157" customWidth="1"/>
    <col min="11010" max="11011" width="10.140625" style="157" customWidth="1"/>
    <col min="11012" max="11012" width="9" style="157" customWidth="1"/>
    <col min="11013" max="11013" width="10.140625" style="157" customWidth="1"/>
    <col min="11014" max="11014" width="9" style="157" customWidth="1"/>
    <col min="11015" max="11016" width="10.140625" style="157" customWidth="1"/>
    <col min="11017" max="11017" width="9" style="157" customWidth="1"/>
    <col min="11018" max="11018" width="10.140625" style="157" customWidth="1"/>
    <col min="11019" max="11019" width="9" style="157" customWidth="1"/>
    <col min="11020" max="11020" width="10.140625" style="157" customWidth="1"/>
    <col min="11021" max="11021" width="9" style="157" customWidth="1"/>
    <col min="11022" max="11022" width="10.140625" style="157" customWidth="1"/>
    <col min="11023" max="11023" width="9" style="157" customWidth="1"/>
    <col min="11024" max="11024" width="12.7109375" style="157" customWidth="1"/>
    <col min="11025" max="11264" width="9.140625" style="157"/>
    <col min="11265" max="11265" width="8.28515625" style="157" customWidth="1"/>
    <col min="11266" max="11267" width="10.140625" style="157" customWidth="1"/>
    <col min="11268" max="11268" width="9" style="157" customWidth="1"/>
    <col min="11269" max="11269" width="10.140625" style="157" customWidth="1"/>
    <col min="11270" max="11270" width="9" style="157" customWidth="1"/>
    <col min="11271" max="11272" width="10.140625" style="157" customWidth="1"/>
    <col min="11273" max="11273" width="9" style="157" customWidth="1"/>
    <col min="11274" max="11274" width="10.140625" style="157" customWidth="1"/>
    <col min="11275" max="11275" width="9" style="157" customWidth="1"/>
    <col min="11276" max="11276" width="10.140625" style="157" customWidth="1"/>
    <col min="11277" max="11277" width="9" style="157" customWidth="1"/>
    <col min="11278" max="11278" width="10.140625" style="157" customWidth="1"/>
    <col min="11279" max="11279" width="9" style="157" customWidth="1"/>
    <col min="11280" max="11280" width="12.7109375" style="157" customWidth="1"/>
    <col min="11281" max="11520" width="9.140625" style="157"/>
    <col min="11521" max="11521" width="8.28515625" style="157" customWidth="1"/>
    <col min="11522" max="11523" width="10.140625" style="157" customWidth="1"/>
    <col min="11524" max="11524" width="9" style="157" customWidth="1"/>
    <col min="11525" max="11525" width="10.140625" style="157" customWidth="1"/>
    <col min="11526" max="11526" width="9" style="157" customWidth="1"/>
    <col min="11527" max="11528" width="10.140625" style="157" customWidth="1"/>
    <col min="11529" max="11529" width="9" style="157" customWidth="1"/>
    <col min="11530" max="11530" width="10.140625" style="157" customWidth="1"/>
    <col min="11531" max="11531" width="9" style="157" customWidth="1"/>
    <col min="11532" max="11532" width="10.140625" style="157" customWidth="1"/>
    <col min="11533" max="11533" width="9" style="157" customWidth="1"/>
    <col min="11534" max="11534" width="10.140625" style="157" customWidth="1"/>
    <col min="11535" max="11535" width="9" style="157" customWidth="1"/>
    <col min="11536" max="11536" width="12.7109375" style="157" customWidth="1"/>
    <col min="11537" max="11776" width="9.140625" style="157"/>
    <col min="11777" max="11777" width="8.28515625" style="157" customWidth="1"/>
    <col min="11778" max="11779" width="10.140625" style="157" customWidth="1"/>
    <col min="11780" max="11780" width="9" style="157" customWidth="1"/>
    <col min="11781" max="11781" width="10.140625" style="157" customWidth="1"/>
    <col min="11782" max="11782" width="9" style="157" customWidth="1"/>
    <col min="11783" max="11784" width="10.140625" style="157" customWidth="1"/>
    <col min="11785" max="11785" width="9" style="157" customWidth="1"/>
    <col min="11786" max="11786" width="10.140625" style="157" customWidth="1"/>
    <col min="11787" max="11787" width="9" style="157" customWidth="1"/>
    <col min="11788" max="11788" width="10.140625" style="157" customWidth="1"/>
    <col min="11789" max="11789" width="9" style="157" customWidth="1"/>
    <col min="11790" max="11790" width="10.140625" style="157" customWidth="1"/>
    <col min="11791" max="11791" width="9" style="157" customWidth="1"/>
    <col min="11792" max="11792" width="12.7109375" style="157" customWidth="1"/>
    <col min="11793" max="12032" width="9.140625" style="157"/>
    <col min="12033" max="12033" width="8.28515625" style="157" customWidth="1"/>
    <col min="12034" max="12035" width="10.140625" style="157" customWidth="1"/>
    <col min="12036" max="12036" width="9" style="157" customWidth="1"/>
    <col min="12037" max="12037" width="10.140625" style="157" customWidth="1"/>
    <col min="12038" max="12038" width="9" style="157" customWidth="1"/>
    <col min="12039" max="12040" width="10.140625" style="157" customWidth="1"/>
    <col min="12041" max="12041" width="9" style="157" customWidth="1"/>
    <col min="12042" max="12042" width="10.140625" style="157" customWidth="1"/>
    <col min="12043" max="12043" width="9" style="157" customWidth="1"/>
    <col min="12044" max="12044" width="10.140625" style="157" customWidth="1"/>
    <col min="12045" max="12045" width="9" style="157" customWidth="1"/>
    <col min="12046" max="12046" width="10.140625" style="157" customWidth="1"/>
    <col min="12047" max="12047" width="9" style="157" customWidth="1"/>
    <col min="12048" max="12048" width="12.7109375" style="157" customWidth="1"/>
    <col min="12049" max="12288" width="9.140625" style="157"/>
    <col min="12289" max="12289" width="8.28515625" style="157" customWidth="1"/>
    <col min="12290" max="12291" width="10.140625" style="157" customWidth="1"/>
    <col min="12292" max="12292" width="9" style="157" customWidth="1"/>
    <col min="12293" max="12293" width="10.140625" style="157" customWidth="1"/>
    <col min="12294" max="12294" width="9" style="157" customWidth="1"/>
    <col min="12295" max="12296" width="10.140625" style="157" customWidth="1"/>
    <col min="12297" max="12297" width="9" style="157" customWidth="1"/>
    <col min="12298" max="12298" width="10.140625" style="157" customWidth="1"/>
    <col min="12299" max="12299" width="9" style="157" customWidth="1"/>
    <col min="12300" max="12300" width="10.140625" style="157" customWidth="1"/>
    <col min="12301" max="12301" width="9" style="157" customWidth="1"/>
    <col min="12302" max="12302" width="10.140625" style="157" customWidth="1"/>
    <col min="12303" max="12303" width="9" style="157" customWidth="1"/>
    <col min="12304" max="12304" width="12.7109375" style="157" customWidth="1"/>
    <col min="12305" max="12544" width="9.140625" style="157"/>
    <col min="12545" max="12545" width="8.28515625" style="157" customWidth="1"/>
    <col min="12546" max="12547" width="10.140625" style="157" customWidth="1"/>
    <col min="12548" max="12548" width="9" style="157" customWidth="1"/>
    <col min="12549" max="12549" width="10.140625" style="157" customWidth="1"/>
    <col min="12550" max="12550" width="9" style="157" customWidth="1"/>
    <col min="12551" max="12552" width="10.140625" style="157" customWidth="1"/>
    <col min="12553" max="12553" width="9" style="157" customWidth="1"/>
    <col min="12554" max="12554" width="10.140625" style="157" customWidth="1"/>
    <col min="12555" max="12555" width="9" style="157" customWidth="1"/>
    <col min="12556" max="12556" width="10.140625" style="157" customWidth="1"/>
    <col min="12557" max="12557" width="9" style="157" customWidth="1"/>
    <col min="12558" max="12558" width="10.140625" style="157" customWidth="1"/>
    <col min="12559" max="12559" width="9" style="157" customWidth="1"/>
    <col min="12560" max="12560" width="12.7109375" style="157" customWidth="1"/>
    <col min="12561" max="12800" width="9.140625" style="157"/>
    <col min="12801" max="12801" width="8.28515625" style="157" customWidth="1"/>
    <col min="12802" max="12803" width="10.140625" style="157" customWidth="1"/>
    <col min="12804" max="12804" width="9" style="157" customWidth="1"/>
    <col min="12805" max="12805" width="10.140625" style="157" customWidth="1"/>
    <col min="12806" max="12806" width="9" style="157" customWidth="1"/>
    <col min="12807" max="12808" width="10.140625" style="157" customWidth="1"/>
    <col min="12809" max="12809" width="9" style="157" customWidth="1"/>
    <col min="12810" max="12810" width="10.140625" style="157" customWidth="1"/>
    <col min="12811" max="12811" width="9" style="157" customWidth="1"/>
    <col min="12812" max="12812" width="10.140625" style="157" customWidth="1"/>
    <col min="12813" max="12813" width="9" style="157" customWidth="1"/>
    <col min="12814" max="12814" width="10.140625" style="157" customWidth="1"/>
    <col min="12815" max="12815" width="9" style="157" customWidth="1"/>
    <col min="12816" max="12816" width="12.7109375" style="157" customWidth="1"/>
    <col min="12817" max="13056" width="9.140625" style="157"/>
    <col min="13057" max="13057" width="8.28515625" style="157" customWidth="1"/>
    <col min="13058" max="13059" width="10.140625" style="157" customWidth="1"/>
    <col min="13060" max="13060" width="9" style="157" customWidth="1"/>
    <col min="13061" max="13061" width="10.140625" style="157" customWidth="1"/>
    <col min="13062" max="13062" width="9" style="157" customWidth="1"/>
    <col min="13063" max="13064" width="10.140625" style="157" customWidth="1"/>
    <col min="13065" max="13065" width="9" style="157" customWidth="1"/>
    <col min="13066" max="13066" width="10.140625" style="157" customWidth="1"/>
    <col min="13067" max="13067" width="9" style="157" customWidth="1"/>
    <col min="13068" max="13068" width="10.140625" style="157" customWidth="1"/>
    <col min="13069" max="13069" width="9" style="157" customWidth="1"/>
    <col min="13070" max="13070" width="10.140625" style="157" customWidth="1"/>
    <col min="13071" max="13071" width="9" style="157" customWidth="1"/>
    <col min="13072" max="13072" width="12.7109375" style="157" customWidth="1"/>
    <col min="13073" max="13312" width="9.140625" style="157"/>
    <col min="13313" max="13313" width="8.28515625" style="157" customWidth="1"/>
    <col min="13314" max="13315" width="10.140625" style="157" customWidth="1"/>
    <col min="13316" max="13316" width="9" style="157" customWidth="1"/>
    <col min="13317" max="13317" width="10.140625" style="157" customWidth="1"/>
    <col min="13318" max="13318" width="9" style="157" customWidth="1"/>
    <col min="13319" max="13320" width="10.140625" style="157" customWidth="1"/>
    <col min="13321" max="13321" width="9" style="157" customWidth="1"/>
    <col min="13322" max="13322" width="10.140625" style="157" customWidth="1"/>
    <col min="13323" max="13323" width="9" style="157" customWidth="1"/>
    <col min="13324" max="13324" width="10.140625" style="157" customWidth="1"/>
    <col min="13325" max="13325" width="9" style="157" customWidth="1"/>
    <col min="13326" max="13326" width="10.140625" style="157" customWidth="1"/>
    <col min="13327" max="13327" width="9" style="157" customWidth="1"/>
    <col min="13328" max="13328" width="12.7109375" style="157" customWidth="1"/>
    <col min="13329" max="13568" width="9.140625" style="157"/>
    <col min="13569" max="13569" width="8.28515625" style="157" customWidth="1"/>
    <col min="13570" max="13571" width="10.140625" style="157" customWidth="1"/>
    <col min="13572" max="13572" width="9" style="157" customWidth="1"/>
    <col min="13573" max="13573" width="10.140625" style="157" customWidth="1"/>
    <col min="13574" max="13574" width="9" style="157" customWidth="1"/>
    <col min="13575" max="13576" width="10.140625" style="157" customWidth="1"/>
    <col min="13577" max="13577" width="9" style="157" customWidth="1"/>
    <col min="13578" max="13578" width="10.140625" style="157" customWidth="1"/>
    <col min="13579" max="13579" width="9" style="157" customWidth="1"/>
    <col min="13580" max="13580" width="10.140625" style="157" customWidth="1"/>
    <col min="13581" max="13581" width="9" style="157" customWidth="1"/>
    <col min="13582" max="13582" width="10.140625" style="157" customWidth="1"/>
    <col min="13583" max="13583" width="9" style="157" customWidth="1"/>
    <col min="13584" max="13584" width="12.7109375" style="157" customWidth="1"/>
    <col min="13585" max="13824" width="9.140625" style="157"/>
    <col min="13825" max="13825" width="8.28515625" style="157" customWidth="1"/>
    <col min="13826" max="13827" width="10.140625" style="157" customWidth="1"/>
    <col min="13828" max="13828" width="9" style="157" customWidth="1"/>
    <col min="13829" max="13829" width="10.140625" style="157" customWidth="1"/>
    <col min="13830" max="13830" width="9" style="157" customWidth="1"/>
    <col min="13831" max="13832" width="10.140625" style="157" customWidth="1"/>
    <col min="13833" max="13833" width="9" style="157" customWidth="1"/>
    <col min="13834" max="13834" width="10.140625" style="157" customWidth="1"/>
    <col min="13835" max="13835" width="9" style="157" customWidth="1"/>
    <col min="13836" max="13836" width="10.140625" style="157" customWidth="1"/>
    <col min="13837" max="13837" width="9" style="157" customWidth="1"/>
    <col min="13838" max="13838" width="10.140625" style="157" customWidth="1"/>
    <col min="13839" max="13839" width="9" style="157" customWidth="1"/>
    <col min="13840" max="13840" width="12.7109375" style="157" customWidth="1"/>
    <col min="13841" max="14080" width="9.140625" style="157"/>
    <col min="14081" max="14081" width="8.28515625" style="157" customWidth="1"/>
    <col min="14082" max="14083" width="10.140625" style="157" customWidth="1"/>
    <col min="14084" max="14084" width="9" style="157" customWidth="1"/>
    <col min="14085" max="14085" width="10.140625" style="157" customWidth="1"/>
    <col min="14086" max="14086" width="9" style="157" customWidth="1"/>
    <col min="14087" max="14088" width="10.140625" style="157" customWidth="1"/>
    <col min="14089" max="14089" width="9" style="157" customWidth="1"/>
    <col min="14090" max="14090" width="10.140625" style="157" customWidth="1"/>
    <col min="14091" max="14091" width="9" style="157" customWidth="1"/>
    <col min="14092" max="14092" width="10.140625" style="157" customWidth="1"/>
    <col min="14093" max="14093" width="9" style="157" customWidth="1"/>
    <col min="14094" max="14094" width="10.140625" style="157" customWidth="1"/>
    <col min="14095" max="14095" width="9" style="157" customWidth="1"/>
    <col min="14096" max="14096" width="12.7109375" style="157" customWidth="1"/>
    <col min="14097" max="14336" width="9.140625" style="157"/>
    <col min="14337" max="14337" width="8.28515625" style="157" customWidth="1"/>
    <col min="14338" max="14339" width="10.140625" style="157" customWidth="1"/>
    <col min="14340" max="14340" width="9" style="157" customWidth="1"/>
    <col min="14341" max="14341" width="10.140625" style="157" customWidth="1"/>
    <col min="14342" max="14342" width="9" style="157" customWidth="1"/>
    <col min="14343" max="14344" width="10.140625" style="157" customWidth="1"/>
    <col min="14345" max="14345" width="9" style="157" customWidth="1"/>
    <col min="14346" max="14346" width="10.140625" style="157" customWidth="1"/>
    <col min="14347" max="14347" width="9" style="157" customWidth="1"/>
    <col min="14348" max="14348" width="10.140625" style="157" customWidth="1"/>
    <col min="14349" max="14349" width="9" style="157" customWidth="1"/>
    <col min="14350" max="14350" width="10.140625" style="157" customWidth="1"/>
    <col min="14351" max="14351" width="9" style="157" customWidth="1"/>
    <col min="14352" max="14352" width="12.7109375" style="157" customWidth="1"/>
    <col min="14353" max="14592" width="9.140625" style="157"/>
    <col min="14593" max="14593" width="8.28515625" style="157" customWidth="1"/>
    <col min="14594" max="14595" width="10.140625" style="157" customWidth="1"/>
    <col min="14596" max="14596" width="9" style="157" customWidth="1"/>
    <col min="14597" max="14597" width="10.140625" style="157" customWidth="1"/>
    <col min="14598" max="14598" width="9" style="157" customWidth="1"/>
    <col min="14599" max="14600" width="10.140625" style="157" customWidth="1"/>
    <col min="14601" max="14601" width="9" style="157" customWidth="1"/>
    <col min="14602" max="14602" width="10.140625" style="157" customWidth="1"/>
    <col min="14603" max="14603" width="9" style="157" customWidth="1"/>
    <col min="14604" max="14604" width="10.140625" style="157" customWidth="1"/>
    <col min="14605" max="14605" width="9" style="157" customWidth="1"/>
    <col min="14606" max="14606" width="10.140625" style="157" customWidth="1"/>
    <col min="14607" max="14607" width="9" style="157" customWidth="1"/>
    <col min="14608" max="14608" width="12.7109375" style="157" customWidth="1"/>
    <col min="14609" max="14848" width="9.140625" style="157"/>
    <col min="14849" max="14849" width="8.28515625" style="157" customWidth="1"/>
    <col min="14850" max="14851" width="10.140625" style="157" customWidth="1"/>
    <col min="14852" max="14852" width="9" style="157" customWidth="1"/>
    <col min="14853" max="14853" width="10.140625" style="157" customWidth="1"/>
    <col min="14854" max="14854" width="9" style="157" customWidth="1"/>
    <col min="14855" max="14856" width="10.140625" style="157" customWidth="1"/>
    <col min="14857" max="14857" width="9" style="157" customWidth="1"/>
    <col min="14858" max="14858" width="10.140625" style="157" customWidth="1"/>
    <col min="14859" max="14859" width="9" style="157" customWidth="1"/>
    <col min="14860" max="14860" width="10.140625" style="157" customWidth="1"/>
    <col min="14861" max="14861" width="9" style="157" customWidth="1"/>
    <col min="14862" max="14862" width="10.140625" style="157" customWidth="1"/>
    <col min="14863" max="14863" width="9" style="157" customWidth="1"/>
    <col min="14864" max="14864" width="12.7109375" style="157" customWidth="1"/>
    <col min="14865" max="15104" width="9.140625" style="157"/>
    <col min="15105" max="15105" width="8.28515625" style="157" customWidth="1"/>
    <col min="15106" max="15107" width="10.140625" style="157" customWidth="1"/>
    <col min="15108" max="15108" width="9" style="157" customWidth="1"/>
    <col min="15109" max="15109" width="10.140625" style="157" customWidth="1"/>
    <col min="15110" max="15110" width="9" style="157" customWidth="1"/>
    <col min="15111" max="15112" width="10.140625" style="157" customWidth="1"/>
    <col min="15113" max="15113" width="9" style="157" customWidth="1"/>
    <col min="15114" max="15114" width="10.140625" style="157" customWidth="1"/>
    <col min="15115" max="15115" width="9" style="157" customWidth="1"/>
    <col min="15116" max="15116" width="10.140625" style="157" customWidth="1"/>
    <col min="15117" max="15117" width="9" style="157" customWidth="1"/>
    <col min="15118" max="15118" width="10.140625" style="157" customWidth="1"/>
    <col min="15119" max="15119" width="9" style="157" customWidth="1"/>
    <col min="15120" max="15120" width="12.7109375" style="157" customWidth="1"/>
    <col min="15121" max="15360" width="9.140625" style="157"/>
    <col min="15361" max="15361" width="8.28515625" style="157" customWidth="1"/>
    <col min="15362" max="15363" width="10.140625" style="157" customWidth="1"/>
    <col min="15364" max="15364" width="9" style="157" customWidth="1"/>
    <col min="15365" max="15365" width="10.140625" style="157" customWidth="1"/>
    <col min="15366" max="15366" width="9" style="157" customWidth="1"/>
    <col min="15367" max="15368" width="10.140625" style="157" customWidth="1"/>
    <col min="15369" max="15369" width="9" style="157" customWidth="1"/>
    <col min="15370" max="15370" width="10.140625" style="157" customWidth="1"/>
    <col min="15371" max="15371" width="9" style="157" customWidth="1"/>
    <col min="15372" max="15372" width="10.140625" style="157" customWidth="1"/>
    <col min="15373" max="15373" width="9" style="157" customWidth="1"/>
    <col min="15374" max="15374" width="10.140625" style="157" customWidth="1"/>
    <col min="15375" max="15375" width="9" style="157" customWidth="1"/>
    <col min="15376" max="15376" width="12.7109375" style="157" customWidth="1"/>
    <col min="15377" max="15616" width="9.140625" style="157"/>
    <col min="15617" max="15617" width="8.28515625" style="157" customWidth="1"/>
    <col min="15618" max="15619" width="10.140625" style="157" customWidth="1"/>
    <col min="15620" max="15620" width="9" style="157" customWidth="1"/>
    <col min="15621" max="15621" width="10.140625" style="157" customWidth="1"/>
    <col min="15622" max="15622" width="9" style="157" customWidth="1"/>
    <col min="15623" max="15624" width="10.140625" style="157" customWidth="1"/>
    <col min="15625" max="15625" width="9" style="157" customWidth="1"/>
    <col min="15626" max="15626" width="10.140625" style="157" customWidth="1"/>
    <col min="15627" max="15627" width="9" style="157" customWidth="1"/>
    <col min="15628" max="15628" width="10.140625" style="157" customWidth="1"/>
    <col min="15629" max="15629" width="9" style="157" customWidth="1"/>
    <col min="15630" max="15630" width="10.140625" style="157" customWidth="1"/>
    <col min="15631" max="15631" width="9" style="157" customWidth="1"/>
    <col min="15632" max="15632" width="12.7109375" style="157" customWidth="1"/>
    <col min="15633" max="15872" width="9.140625" style="157"/>
    <col min="15873" max="15873" width="8.28515625" style="157" customWidth="1"/>
    <col min="15874" max="15875" width="10.140625" style="157" customWidth="1"/>
    <col min="15876" max="15876" width="9" style="157" customWidth="1"/>
    <col min="15877" max="15877" width="10.140625" style="157" customWidth="1"/>
    <col min="15878" max="15878" width="9" style="157" customWidth="1"/>
    <col min="15879" max="15880" width="10.140625" style="157" customWidth="1"/>
    <col min="15881" max="15881" width="9" style="157" customWidth="1"/>
    <col min="15882" max="15882" width="10.140625" style="157" customWidth="1"/>
    <col min="15883" max="15883" width="9" style="157" customWidth="1"/>
    <col min="15884" max="15884" width="10.140625" style="157" customWidth="1"/>
    <col min="15885" max="15885" width="9" style="157" customWidth="1"/>
    <col min="15886" max="15886" width="10.140625" style="157" customWidth="1"/>
    <col min="15887" max="15887" width="9" style="157" customWidth="1"/>
    <col min="15888" max="15888" width="12.7109375" style="157" customWidth="1"/>
    <col min="15889" max="16128" width="9.140625" style="157"/>
    <col min="16129" max="16129" width="8.28515625" style="157" customWidth="1"/>
    <col min="16130" max="16131" width="10.140625" style="157" customWidth="1"/>
    <col min="16132" max="16132" width="9" style="157" customWidth="1"/>
    <col min="16133" max="16133" width="10.140625" style="157" customWidth="1"/>
    <col min="16134" max="16134" width="9" style="157" customWidth="1"/>
    <col min="16135" max="16136" width="10.140625" style="157" customWidth="1"/>
    <col min="16137" max="16137" width="9" style="157" customWidth="1"/>
    <col min="16138" max="16138" width="10.140625" style="157" customWidth="1"/>
    <col min="16139" max="16139" width="9" style="157" customWidth="1"/>
    <col min="16140" max="16140" width="10.140625" style="157" customWidth="1"/>
    <col min="16141" max="16141" width="9" style="157" customWidth="1"/>
    <col min="16142" max="16142" width="10.140625" style="157" customWidth="1"/>
    <col min="16143" max="16143" width="9" style="157" customWidth="1"/>
    <col min="16144" max="16144" width="12.7109375" style="157" customWidth="1"/>
    <col min="16145" max="16384" width="9.140625" style="157"/>
  </cols>
  <sheetData>
    <row r="1" spans="1:16" s="153" customFormat="1" ht="21" x14ac:dyDescent="0.25">
      <c r="A1" s="596" t="s">
        <v>234</v>
      </c>
      <c r="B1" s="596"/>
      <c r="C1" s="596"/>
      <c r="D1" s="596"/>
      <c r="E1" s="596"/>
      <c r="F1" s="596"/>
      <c r="G1" s="596"/>
      <c r="H1" s="596"/>
      <c r="I1" s="596"/>
      <c r="J1" s="596"/>
      <c r="K1" s="596"/>
      <c r="L1" s="596"/>
      <c r="M1" s="596"/>
      <c r="N1" s="596"/>
      <c r="O1" s="596"/>
      <c r="P1" s="408"/>
    </row>
    <row r="2" spans="1:16" s="413" customFormat="1" ht="38.25" customHeight="1" x14ac:dyDescent="0.2">
      <c r="A2" s="409" t="s">
        <v>161</v>
      </c>
      <c r="B2" s="409" t="s">
        <v>162</v>
      </c>
      <c r="C2" s="410" t="s">
        <v>163</v>
      </c>
      <c r="D2" s="411" t="s">
        <v>164</v>
      </c>
      <c r="E2" s="410" t="s">
        <v>165</v>
      </c>
      <c r="F2" s="411" t="s">
        <v>164</v>
      </c>
      <c r="G2" s="409" t="s">
        <v>166</v>
      </c>
      <c r="H2" s="410" t="s">
        <v>163</v>
      </c>
      <c r="I2" s="410" t="s">
        <v>164</v>
      </c>
      <c r="J2" s="410" t="s">
        <v>165</v>
      </c>
      <c r="K2" s="410" t="s">
        <v>164</v>
      </c>
      <c r="L2" s="409" t="s">
        <v>167</v>
      </c>
      <c r="M2" s="410" t="s">
        <v>164</v>
      </c>
      <c r="N2" s="410" t="s">
        <v>168</v>
      </c>
      <c r="O2" s="412" t="s">
        <v>164</v>
      </c>
    </row>
    <row r="3" spans="1:16" ht="3.75" customHeight="1" x14ac:dyDescent="0.2">
      <c r="A3" s="414"/>
      <c r="B3" s="415"/>
      <c r="C3" s="416"/>
      <c r="D3" s="417"/>
      <c r="E3" s="416"/>
      <c r="F3" s="417"/>
      <c r="G3" s="415"/>
      <c r="H3" s="416"/>
      <c r="I3" s="418"/>
      <c r="J3" s="416"/>
      <c r="K3" s="418"/>
      <c r="L3" s="415"/>
      <c r="M3" s="418"/>
      <c r="N3" s="418"/>
      <c r="O3" s="419"/>
      <c r="P3" s="168"/>
    </row>
    <row r="4" spans="1:16" ht="12.75" customHeight="1" x14ac:dyDescent="0.2">
      <c r="A4" s="303">
        <v>1970</v>
      </c>
      <c r="B4" s="420">
        <v>0.36</v>
      </c>
      <c r="C4" s="421">
        <v>7</v>
      </c>
      <c r="D4" s="422"/>
      <c r="E4" s="421">
        <v>4</v>
      </c>
      <c r="F4" s="365"/>
      <c r="G4" s="423">
        <v>0.21</v>
      </c>
      <c r="H4" s="421">
        <v>9</v>
      </c>
      <c r="I4" s="422"/>
      <c r="J4" s="421">
        <v>4</v>
      </c>
      <c r="K4" s="422"/>
      <c r="L4" s="424"/>
      <c r="M4" s="168"/>
      <c r="N4" s="425"/>
      <c r="O4" s="176"/>
      <c r="P4" s="161"/>
    </row>
    <row r="5" spans="1:16" x14ac:dyDescent="0.2">
      <c r="A5" s="303">
        <v>1971</v>
      </c>
      <c r="B5" s="420">
        <v>0.37</v>
      </c>
      <c r="C5" s="421">
        <v>7</v>
      </c>
      <c r="D5" s="422"/>
      <c r="E5" s="421">
        <v>4</v>
      </c>
      <c r="F5" s="365"/>
      <c r="G5" s="423">
        <v>0.22</v>
      </c>
      <c r="H5" s="421">
        <v>9</v>
      </c>
      <c r="I5" s="422"/>
      <c r="J5" s="421">
        <v>4</v>
      </c>
      <c r="K5" s="365"/>
      <c r="L5" s="424"/>
      <c r="M5" s="168"/>
      <c r="N5" s="425"/>
      <c r="O5" s="426"/>
      <c r="P5" s="161"/>
    </row>
    <row r="6" spans="1:16" x14ac:dyDescent="0.2">
      <c r="A6" s="303">
        <v>1972</v>
      </c>
      <c r="B6" s="420">
        <v>0.35</v>
      </c>
      <c r="C6" s="421">
        <v>7</v>
      </c>
      <c r="D6" s="422"/>
      <c r="E6" s="421">
        <v>4</v>
      </c>
      <c r="F6" s="365"/>
      <c r="G6" s="423">
        <v>0.22</v>
      </c>
      <c r="H6" s="421">
        <v>9</v>
      </c>
      <c r="I6" s="422"/>
      <c r="J6" s="421">
        <v>4</v>
      </c>
      <c r="K6" s="365"/>
      <c r="L6" s="424"/>
      <c r="M6" s="168"/>
      <c r="N6" s="425"/>
      <c r="O6" s="426"/>
      <c r="P6" s="161"/>
    </row>
    <row r="7" spans="1:16" x14ac:dyDescent="0.2">
      <c r="A7" s="303">
        <v>1973</v>
      </c>
      <c r="B7" s="420">
        <v>0.4</v>
      </c>
      <c r="C7" s="421">
        <v>7</v>
      </c>
      <c r="D7" s="365"/>
      <c r="E7" s="421">
        <v>4</v>
      </c>
      <c r="F7" s="365"/>
      <c r="G7" s="423">
        <v>0.25</v>
      </c>
      <c r="H7" s="421">
        <v>9</v>
      </c>
      <c r="I7" s="422"/>
      <c r="J7" s="421">
        <v>4</v>
      </c>
      <c r="K7" s="365"/>
      <c r="L7" s="424"/>
      <c r="M7" s="168"/>
      <c r="N7" s="425"/>
      <c r="O7" s="426"/>
      <c r="P7" s="161"/>
    </row>
    <row r="8" spans="1:16" x14ac:dyDescent="0.2">
      <c r="A8" s="303">
        <v>1974</v>
      </c>
      <c r="B8" s="420">
        <v>0.54</v>
      </c>
      <c r="C8" s="421">
        <v>7</v>
      </c>
      <c r="D8" s="365"/>
      <c r="E8" s="421">
        <v>4</v>
      </c>
      <c r="F8" s="365"/>
      <c r="G8" s="423">
        <v>0.4</v>
      </c>
      <c r="H8" s="421">
        <v>9</v>
      </c>
      <c r="I8" s="422"/>
      <c r="J8" s="421">
        <v>4</v>
      </c>
      <c r="K8" s="365"/>
      <c r="L8" s="424"/>
      <c r="M8" s="168"/>
      <c r="N8" s="425"/>
      <c r="O8" s="426"/>
      <c r="P8" s="161"/>
    </row>
    <row r="9" spans="1:16" x14ac:dyDescent="0.2">
      <c r="A9" s="303">
        <v>1975</v>
      </c>
      <c r="B9" s="420">
        <v>0.6</v>
      </c>
      <c r="C9" s="427">
        <v>7.75</v>
      </c>
      <c r="D9" s="365" t="s">
        <v>169</v>
      </c>
      <c r="E9" s="421">
        <v>4</v>
      </c>
      <c r="F9" s="365"/>
      <c r="G9" s="423">
        <v>0.41</v>
      </c>
      <c r="H9" s="427">
        <v>9.75</v>
      </c>
      <c r="I9" s="365" t="s">
        <v>169</v>
      </c>
      <c r="J9" s="421">
        <v>4</v>
      </c>
      <c r="K9" s="365"/>
      <c r="L9" s="424"/>
      <c r="M9" s="168"/>
      <c r="N9" s="425"/>
      <c r="O9" s="426"/>
      <c r="P9" s="161"/>
    </row>
    <row r="10" spans="1:16" x14ac:dyDescent="0.2">
      <c r="A10" s="303">
        <v>1976</v>
      </c>
      <c r="B10" s="420">
        <v>0.61</v>
      </c>
      <c r="C10" s="427">
        <v>7.75</v>
      </c>
      <c r="D10" s="365"/>
      <c r="E10" s="421">
        <v>4</v>
      </c>
      <c r="F10" s="365"/>
      <c r="G10" s="423">
        <v>0.43</v>
      </c>
      <c r="H10" s="427">
        <v>9.75</v>
      </c>
      <c r="I10" s="365"/>
      <c r="J10" s="421">
        <v>4</v>
      </c>
      <c r="K10" s="365"/>
      <c r="L10" s="424"/>
      <c r="M10" s="168"/>
      <c r="N10" s="425"/>
      <c r="O10" s="426"/>
      <c r="P10" s="161"/>
    </row>
    <row r="11" spans="1:16" x14ac:dyDescent="0.2">
      <c r="A11" s="303">
        <v>1977</v>
      </c>
      <c r="B11" s="420">
        <v>0.66</v>
      </c>
      <c r="C11" s="421">
        <v>8</v>
      </c>
      <c r="D11" s="365" t="s">
        <v>170</v>
      </c>
      <c r="E11" s="421">
        <v>4</v>
      </c>
      <c r="F11" s="365"/>
      <c r="G11" s="423">
        <v>0.48</v>
      </c>
      <c r="H11" s="421">
        <v>10</v>
      </c>
      <c r="I11" s="365" t="s">
        <v>170</v>
      </c>
      <c r="J11" s="421">
        <v>4</v>
      </c>
      <c r="K11" s="365"/>
      <c r="L11" s="424"/>
      <c r="M11" s="168"/>
      <c r="N11" s="425"/>
      <c r="O11" s="426"/>
      <c r="P11" s="161"/>
    </row>
    <row r="12" spans="1:16" x14ac:dyDescent="0.2">
      <c r="A12" s="303">
        <v>1978</v>
      </c>
      <c r="B12" s="420">
        <v>0.69</v>
      </c>
      <c r="C12" s="421">
        <v>8</v>
      </c>
      <c r="D12" s="365"/>
      <c r="E12" s="421">
        <v>4</v>
      </c>
      <c r="F12" s="365"/>
      <c r="G12" s="423">
        <v>0.5</v>
      </c>
      <c r="H12" s="421">
        <v>10</v>
      </c>
      <c r="I12" s="365"/>
      <c r="J12" s="421">
        <v>4</v>
      </c>
      <c r="K12" s="365"/>
      <c r="L12" s="424"/>
      <c r="M12" s="168"/>
      <c r="N12" s="425"/>
      <c r="O12" s="426"/>
      <c r="P12" s="161"/>
    </row>
    <row r="13" spans="1:16" x14ac:dyDescent="0.2">
      <c r="A13" s="303">
        <v>1979</v>
      </c>
      <c r="B13" s="420">
        <v>0.88</v>
      </c>
      <c r="C13" s="421">
        <v>9</v>
      </c>
      <c r="D13" s="365" t="s">
        <v>170</v>
      </c>
      <c r="E13" s="421">
        <v>4</v>
      </c>
      <c r="F13" s="365"/>
      <c r="G13" s="423">
        <v>0.71</v>
      </c>
      <c r="H13" s="421">
        <v>11</v>
      </c>
      <c r="I13" s="365" t="s">
        <v>170</v>
      </c>
      <c r="J13" s="421">
        <v>4</v>
      </c>
      <c r="K13" s="365"/>
      <c r="L13" s="424">
        <v>2</v>
      </c>
      <c r="M13" s="428" t="s">
        <v>171</v>
      </c>
      <c r="N13" s="429" t="s">
        <v>172</v>
      </c>
      <c r="O13" s="426" t="s">
        <v>173</v>
      </c>
      <c r="P13" s="161"/>
    </row>
    <row r="14" spans="1:16" ht="13.15" x14ac:dyDescent="0.25">
      <c r="A14" s="303">
        <v>1980</v>
      </c>
      <c r="B14" s="420">
        <v>1.07</v>
      </c>
      <c r="C14" s="421">
        <v>9</v>
      </c>
      <c r="D14" s="365"/>
      <c r="E14" s="421">
        <v>4</v>
      </c>
      <c r="F14" s="365"/>
      <c r="G14" s="423">
        <v>1.03</v>
      </c>
      <c r="H14" s="421">
        <v>11</v>
      </c>
      <c r="I14" s="365"/>
      <c r="J14" s="421">
        <v>4</v>
      </c>
      <c r="K14" s="365"/>
      <c r="L14" s="424">
        <v>2</v>
      </c>
      <c r="M14" s="168"/>
      <c r="N14" s="429">
        <v>0</v>
      </c>
      <c r="O14" s="426"/>
      <c r="P14" s="161"/>
    </row>
    <row r="15" spans="1:16" ht="13.15" x14ac:dyDescent="0.25">
      <c r="A15" s="303">
        <v>1981</v>
      </c>
      <c r="B15" s="420">
        <v>1.31</v>
      </c>
      <c r="C15" s="421">
        <v>9</v>
      </c>
      <c r="D15" s="365"/>
      <c r="E15" s="421">
        <v>4</v>
      </c>
      <c r="F15" s="365"/>
      <c r="G15" s="423">
        <v>1.2</v>
      </c>
      <c r="H15" s="421">
        <v>11</v>
      </c>
      <c r="I15" s="365"/>
      <c r="J15" s="421">
        <v>4</v>
      </c>
      <c r="K15" s="365"/>
      <c r="L15" s="424">
        <v>2</v>
      </c>
      <c r="M15" s="168"/>
      <c r="N15" s="429">
        <v>0</v>
      </c>
      <c r="O15" s="426"/>
      <c r="P15" s="161"/>
    </row>
    <row r="16" spans="1:16" ht="13.15" x14ac:dyDescent="0.25">
      <c r="A16" s="303">
        <v>1982</v>
      </c>
      <c r="B16" s="420">
        <v>1.3</v>
      </c>
      <c r="C16" s="421">
        <v>9</v>
      </c>
      <c r="D16" s="365"/>
      <c r="E16" s="421">
        <v>4</v>
      </c>
      <c r="F16" s="365"/>
      <c r="G16" s="423">
        <v>1.17</v>
      </c>
      <c r="H16" s="421">
        <v>11</v>
      </c>
      <c r="I16" s="365"/>
      <c r="J16" s="421">
        <v>4</v>
      </c>
      <c r="K16" s="365"/>
      <c r="L16" s="424">
        <v>2</v>
      </c>
      <c r="M16" s="168"/>
      <c r="N16" s="429">
        <v>0</v>
      </c>
      <c r="O16" s="426"/>
      <c r="P16" s="161"/>
    </row>
    <row r="17" spans="1:16" ht="13.15" x14ac:dyDescent="0.25">
      <c r="A17" s="303">
        <v>1983</v>
      </c>
      <c r="B17" s="420">
        <v>1.1499999999999999</v>
      </c>
      <c r="C17" s="421">
        <v>15</v>
      </c>
      <c r="D17" s="365" t="s">
        <v>170</v>
      </c>
      <c r="E17" s="421">
        <v>9</v>
      </c>
      <c r="F17" s="365" t="s">
        <v>171</v>
      </c>
      <c r="G17" s="423">
        <v>0.99</v>
      </c>
      <c r="H17" s="421">
        <v>17</v>
      </c>
      <c r="I17" s="365" t="s">
        <v>170</v>
      </c>
      <c r="J17" s="421">
        <v>9</v>
      </c>
      <c r="K17" s="365" t="s">
        <v>171</v>
      </c>
      <c r="L17" s="303">
        <v>15</v>
      </c>
      <c r="M17" s="365" t="s">
        <v>170</v>
      </c>
      <c r="N17" s="425">
        <v>4</v>
      </c>
      <c r="O17" s="430" t="s">
        <v>174</v>
      </c>
      <c r="P17" s="161"/>
    </row>
    <row r="18" spans="1:16" ht="13.15" x14ac:dyDescent="0.25">
      <c r="A18" s="303">
        <v>1984</v>
      </c>
      <c r="B18" s="420">
        <v>1.17</v>
      </c>
      <c r="C18" s="421">
        <v>15</v>
      </c>
      <c r="D18" s="365"/>
      <c r="E18" s="421">
        <v>9</v>
      </c>
      <c r="F18" s="365"/>
      <c r="G18" s="423">
        <v>1</v>
      </c>
      <c r="H18" s="421">
        <v>17</v>
      </c>
      <c r="I18" s="365"/>
      <c r="J18" s="421">
        <v>15</v>
      </c>
      <c r="K18" s="365" t="s">
        <v>175</v>
      </c>
      <c r="L18" s="303">
        <v>15</v>
      </c>
      <c r="M18" s="365"/>
      <c r="N18" s="425">
        <v>4</v>
      </c>
      <c r="O18" s="426"/>
      <c r="P18" s="161"/>
    </row>
    <row r="19" spans="1:16" ht="13.15" x14ac:dyDescent="0.25">
      <c r="A19" s="303">
        <v>1985</v>
      </c>
      <c r="B19" s="420">
        <v>1.1599999999999999</v>
      </c>
      <c r="C19" s="421">
        <v>15</v>
      </c>
      <c r="D19" s="365"/>
      <c r="E19" s="421">
        <v>9</v>
      </c>
      <c r="F19" s="365"/>
      <c r="G19" s="423">
        <v>0.94</v>
      </c>
      <c r="H19" s="421">
        <v>17</v>
      </c>
      <c r="I19" s="365"/>
      <c r="J19" s="421">
        <v>15</v>
      </c>
      <c r="K19" s="365"/>
      <c r="L19" s="303">
        <v>15</v>
      </c>
      <c r="M19" s="365"/>
      <c r="N19" s="425">
        <v>3</v>
      </c>
      <c r="O19" s="426" t="s">
        <v>173</v>
      </c>
      <c r="P19" s="161"/>
    </row>
    <row r="20" spans="1:16" ht="13.15" x14ac:dyDescent="0.25">
      <c r="A20" s="303">
        <v>1986</v>
      </c>
      <c r="B20" s="420">
        <v>0.9</v>
      </c>
      <c r="C20" s="421">
        <v>17</v>
      </c>
      <c r="D20" s="365" t="s">
        <v>175</v>
      </c>
      <c r="E20" s="421">
        <v>9</v>
      </c>
      <c r="F20" s="365"/>
      <c r="G20" s="423">
        <v>0.95</v>
      </c>
      <c r="H20" s="421">
        <v>17</v>
      </c>
      <c r="I20" s="365"/>
      <c r="J20" s="421">
        <v>15</v>
      </c>
      <c r="K20" s="365"/>
      <c r="L20" s="303">
        <v>17</v>
      </c>
      <c r="M20" s="365" t="s">
        <v>175</v>
      </c>
      <c r="N20" s="425">
        <v>3</v>
      </c>
      <c r="O20" s="426"/>
      <c r="P20" s="161"/>
    </row>
    <row r="21" spans="1:16" ht="13.15" x14ac:dyDescent="0.25">
      <c r="A21" s="303">
        <v>1987</v>
      </c>
      <c r="B21" s="420">
        <v>0.97</v>
      </c>
      <c r="C21" s="421">
        <v>20</v>
      </c>
      <c r="D21" s="365" t="s">
        <v>170</v>
      </c>
      <c r="E21" s="431">
        <v>9.1</v>
      </c>
      <c r="F21" s="365" t="s">
        <v>173</v>
      </c>
      <c r="G21" s="423">
        <v>0.98</v>
      </c>
      <c r="H21" s="421">
        <v>20</v>
      </c>
      <c r="I21" s="365" t="s">
        <v>170</v>
      </c>
      <c r="J21" s="431">
        <v>15.1</v>
      </c>
      <c r="K21" s="365" t="s">
        <v>173</v>
      </c>
      <c r="L21" s="303">
        <v>20</v>
      </c>
      <c r="M21" s="365" t="s">
        <v>170</v>
      </c>
      <c r="N21" s="425">
        <v>3.1</v>
      </c>
      <c r="O21" s="426" t="s">
        <v>173</v>
      </c>
      <c r="P21" s="161"/>
    </row>
    <row r="22" spans="1:16" ht="13.15" x14ac:dyDescent="0.25">
      <c r="A22" s="303">
        <v>1988</v>
      </c>
      <c r="B22" s="420">
        <v>1.1000000000000001</v>
      </c>
      <c r="C22" s="421">
        <v>20</v>
      </c>
      <c r="D22" s="365"/>
      <c r="E22" s="431">
        <v>9.1</v>
      </c>
      <c r="F22" s="365"/>
      <c r="G22" s="423">
        <v>1.01</v>
      </c>
      <c r="H22" s="421">
        <v>20</v>
      </c>
      <c r="I22" s="422"/>
      <c r="J22" s="431">
        <v>15.1</v>
      </c>
      <c r="K22" s="365"/>
      <c r="L22" s="303">
        <v>20</v>
      </c>
      <c r="M22" s="365"/>
      <c r="N22" s="425">
        <v>3.1</v>
      </c>
      <c r="O22" s="426"/>
      <c r="P22" s="161"/>
    </row>
    <row r="23" spans="1:16" ht="13.15" x14ac:dyDescent="0.25">
      <c r="A23" s="303">
        <v>1989</v>
      </c>
      <c r="B23" s="420">
        <v>1.22</v>
      </c>
      <c r="C23" s="421">
        <v>21</v>
      </c>
      <c r="D23" s="365" t="s">
        <v>170</v>
      </c>
      <c r="E23" s="431">
        <v>9.1</v>
      </c>
      <c r="F23" s="365"/>
      <c r="G23" s="423">
        <v>1.1299999999999999</v>
      </c>
      <c r="H23" s="421">
        <v>20</v>
      </c>
      <c r="I23" s="422"/>
      <c r="J23" s="431">
        <v>15.1</v>
      </c>
      <c r="K23" s="365"/>
      <c r="L23" s="303">
        <v>20</v>
      </c>
      <c r="M23" s="365" t="s">
        <v>170</v>
      </c>
      <c r="N23" s="425">
        <v>3.1</v>
      </c>
      <c r="O23" s="426"/>
      <c r="P23" s="161"/>
    </row>
    <row r="24" spans="1:16" ht="15.6" x14ac:dyDescent="0.25">
      <c r="A24" s="303">
        <v>1990</v>
      </c>
      <c r="B24" s="420">
        <v>1.1599999999999999</v>
      </c>
      <c r="C24" s="421">
        <v>21</v>
      </c>
      <c r="D24" s="365"/>
      <c r="E24" s="431">
        <v>14.1</v>
      </c>
      <c r="F24" s="365" t="s">
        <v>176</v>
      </c>
      <c r="G24" s="423">
        <v>1.27</v>
      </c>
      <c r="H24" s="421">
        <v>20</v>
      </c>
      <c r="I24" s="422"/>
      <c r="J24" s="431">
        <v>20.100000000000001</v>
      </c>
      <c r="K24" s="365" t="s">
        <v>176</v>
      </c>
      <c r="L24" s="303">
        <v>20</v>
      </c>
      <c r="M24" s="365"/>
      <c r="N24" s="429" t="s">
        <v>177</v>
      </c>
      <c r="O24" s="426" t="s">
        <v>176</v>
      </c>
      <c r="P24" s="161"/>
    </row>
    <row r="25" spans="1:16" ht="15.6" x14ac:dyDescent="0.25">
      <c r="A25" s="303">
        <v>1991</v>
      </c>
      <c r="B25" s="420">
        <v>1.21</v>
      </c>
      <c r="C25" s="427">
        <v>20.75</v>
      </c>
      <c r="D25" s="365" t="s">
        <v>170</v>
      </c>
      <c r="E25" s="431">
        <v>14.1</v>
      </c>
      <c r="F25" s="365"/>
      <c r="G25" s="423">
        <v>1.24</v>
      </c>
      <c r="H25" s="421">
        <v>20</v>
      </c>
      <c r="I25" s="422"/>
      <c r="J25" s="431">
        <v>20.100000000000001</v>
      </c>
      <c r="K25" s="365"/>
      <c r="L25" s="423">
        <v>20.75</v>
      </c>
      <c r="M25" s="365" t="s">
        <v>170</v>
      </c>
      <c r="N25" s="429" t="s">
        <v>177</v>
      </c>
      <c r="O25" s="426"/>
      <c r="P25" s="161"/>
    </row>
    <row r="26" spans="1:16" ht="15.6" x14ac:dyDescent="0.25">
      <c r="A26" s="303">
        <v>1992</v>
      </c>
      <c r="B26" s="420">
        <v>1.18</v>
      </c>
      <c r="C26" s="427">
        <v>21.75</v>
      </c>
      <c r="D26" s="432" t="s">
        <v>170</v>
      </c>
      <c r="E26" s="431">
        <v>14.1</v>
      </c>
      <c r="F26" s="365"/>
      <c r="G26" s="423">
        <v>1.23</v>
      </c>
      <c r="H26" s="431">
        <v>21.75</v>
      </c>
      <c r="I26" s="432" t="s">
        <v>170</v>
      </c>
      <c r="J26" s="431">
        <v>20.100000000000001</v>
      </c>
      <c r="K26" s="365"/>
      <c r="L26" s="423">
        <v>21.75</v>
      </c>
      <c r="M26" s="432" t="s">
        <v>170</v>
      </c>
      <c r="N26" s="429" t="s">
        <v>177</v>
      </c>
      <c r="O26" s="426"/>
      <c r="P26" s="161"/>
    </row>
    <row r="27" spans="1:16" ht="15.6" x14ac:dyDescent="0.25">
      <c r="A27" s="303">
        <v>1993</v>
      </c>
      <c r="B27" s="420">
        <v>1.21</v>
      </c>
      <c r="C27" s="427">
        <v>24.75</v>
      </c>
      <c r="D27" s="432" t="s">
        <v>170</v>
      </c>
      <c r="E27" s="431">
        <v>18.399999999999999</v>
      </c>
      <c r="F27" s="433" t="s">
        <v>178</v>
      </c>
      <c r="G27" s="423">
        <v>1.25</v>
      </c>
      <c r="H27" s="431">
        <v>24.75</v>
      </c>
      <c r="I27" s="432" t="s">
        <v>170</v>
      </c>
      <c r="J27" s="431">
        <v>24.4</v>
      </c>
      <c r="K27" s="433" t="s">
        <v>178</v>
      </c>
      <c r="L27" s="423">
        <v>24.75</v>
      </c>
      <c r="M27" s="432" t="s">
        <v>170</v>
      </c>
      <c r="N27" s="429" t="s">
        <v>179</v>
      </c>
      <c r="O27" s="426" t="s">
        <v>178</v>
      </c>
      <c r="P27" s="161"/>
    </row>
    <row r="28" spans="1:16" ht="15.6" x14ac:dyDescent="0.25">
      <c r="A28" s="303">
        <v>1994</v>
      </c>
      <c r="B28" s="420">
        <v>1.25</v>
      </c>
      <c r="C28" s="434">
        <v>27.75</v>
      </c>
      <c r="D28" s="432" t="s">
        <v>170</v>
      </c>
      <c r="E28" s="431">
        <v>18.399999999999999</v>
      </c>
      <c r="F28" s="365"/>
      <c r="G28" s="423">
        <v>1.25</v>
      </c>
      <c r="H28" s="431">
        <v>28.5</v>
      </c>
      <c r="I28" s="432" t="s">
        <v>170</v>
      </c>
      <c r="J28" s="431">
        <v>24.4</v>
      </c>
      <c r="K28" s="365"/>
      <c r="L28" s="180">
        <v>27.75</v>
      </c>
      <c r="M28" s="432" t="s">
        <v>170</v>
      </c>
      <c r="N28" s="429" t="s">
        <v>179</v>
      </c>
      <c r="O28" s="426"/>
      <c r="P28" s="161"/>
    </row>
    <row r="29" spans="1:16" ht="15.6" x14ac:dyDescent="0.25">
      <c r="A29" s="303">
        <v>1995</v>
      </c>
      <c r="B29" s="420">
        <v>1.27</v>
      </c>
      <c r="C29" s="434">
        <v>27.75</v>
      </c>
      <c r="D29" s="435"/>
      <c r="E29" s="431">
        <v>18.399999999999999</v>
      </c>
      <c r="F29" s="365"/>
      <c r="G29" s="423">
        <v>1.26</v>
      </c>
      <c r="H29" s="431">
        <v>28.5</v>
      </c>
      <c r="I29" s="422"/>
      <c r="J29" s="431">
        <v>24.4</v>
      </c>
      <c r="K29" s="365"/>
      <c r="L29" s="180">
        <v>27.75</v>
      </c>
      <c r="M29" s="168"/>
      <c r="N29" s="429" t="s">
        <v>179</v>
      </c>
      <c r="O29" s="426"/>
      <c r="P29" s="161"/>
    </row>
    <row r="30" spans="1:16" ht="15.6" x14ac:dyDescent="0.25">
      <c r="A30" s="303">
        <v>1996</v>
      </c>
      <c r="B30" s="420">
        <v>1.38</v>
      </c>
      <c r="C30" s="434">
        <v>27.75</v>
      </c>
      <c r="D30" s="435"/>
      <c r="E30" s="431">
        <v>18.3</v>
      </c>
      <c r="F30" s="365" t="s">
        <v>173</v>
      </c>
      <c r="G30" s="423">
        <v>1.41</v>
      </c>
      <c r="H30" s="431">
        <v>28.5</v>
      </c>
      <c r="I30" s="422"/>
      <c r="J30" s="431">
        <v>24.3</v>
      </c>
      <c r="K30" s="365" t="s">
        <v>173</v>
      </c>
      <c r="L30" s="180">
        <v>27.75</v>
      </c>
      <c r="M30" s="168"/>
      <c r="N30" s="429" t="s">
        <v>180</v>
      </c>
      <c r="O30" s="426" t="s">
        <v>173</v>
      </c>
      <c r="P30" s="161"/>
    </row>
    <row r="31" spans="1:16" ht="15.6" x14ac:dyDescent="0.25">
      <c r="A31" s="303">
        <v>1997</v>
      </c>
      <c r="B31" s="420">
        <v>1.38</v>
      </c>
      <c r="C31" s="434">
        <v>27.75</v>
      </c>
      <c r="D31" s="435"/>
      <c r="E31" s="431">
        <v>18.399999999999999</v>
      </c>
      <c r="F31" s="433" t="s">
        <v>178</v>
      </c>
      <c r="G31" s="423">
        <v>1.21</v>
      </c>
      <c r="H31" s="431">
        <v>28.5</v>
      </c>
      <c r="I31" s="422"/>
      <c r="J31" s="431">
        <v>24.4</v>
      </c>
      <c r="K31" s="433" t="s">
        <v>178</v>
      </c>
      <c r="L31" s="180">
        <v>27.75</v>
      </c>
      <c r="M31" s="168"/>
      <c r="N31" s="429" t="s">
        <v>179</v>
      </c>
      <c r="O31" s="426" t="s">
        <v>178</v>
      </c>
      <c r="P31" s="161"/>
    </row>
    <row r="32" spans="1:16" ht="15.6" x14ac:dyDescent="0.25">
      <c r="A32" s="303">
        <v>1998</v>
      </c>
      <c r="B32" s="420">
        <v>1.21</v>
      </c>
      <c r="C32" s="434">
        <v>27.75</v>
      </c>
      <c r="D32" s="435"/>
      <c r="E32" s="431">
        <v>18.399999999999999</v>
      </c>
      <c r="F32" s="433"/>
      <c r="G32" s="423">
        <v>1.32</v>
      </c>
      <c r="H32" s="431">
        <v>28.5</v>
      </c>
      <c r="I32" s="422"/>
      <c r="J32" s="431">
        <v>24.4</v>
      </c>
      <c r="K32" s="365"/>
      <c r="L32" s="180">
        <v>27.75</v>
      </c>
      <c r="M32" s="168"/>
      <c r="N32" s="429" t="s">
        <v>179</v>
      </c>
      <c r="O32" s="426"/>
      <c r="P32" s="161"/>
    </row>
    <row r="33" spans="1:16" ht="15.6" x14ac:dyDescent="0.25">
      <c r="A33" s="303">
        <v>1999</v>
      </c>
      <c r="B33" s="420">
        <v>1.31</v>
      </c>
      <c r="C33" s="434">
        <v>27.75</v>
      </c>
      <c r="D33" s="435"/>
      <c r="E33" s="431">
        <v>18.399999999999999</v>
      </c>
      <c r="F33" s="433"/>
      <c r="G33" s="423">
        <v>1.3</v>
      </c>
      <c r="H33" s="431">
        <v>28.5</v>
      </c>
      <c r="I33" s="422"/>
      <c r="J33" s="431">
        <v>24.4</v>
      </c>
      <c r="K33" s="365"/>
      <c r="L33" s="180">
        <v>27.75</v>
      </c>
      <c r="M33" s="168"/>
      <c r="N33" s="429" t="s">
        <v>179</v>
      </c>
      <c r="O33" s="426"/>
      <c r="P33" s="161"/>
    </row>
    <row r="34" spans="1:16" ht="15.6" x14ac:dyDescent="0.25">
      <c r="A34" s="303">
        <v>2000</v>
      </c>
      <c r="B34" s="420">
        <v>1.6</v>
      </c>
      <c r="C34" s="434">
        <v>27.75</v>
      </c>
      <c r="D34" s="435"/>
      <c r="E34" s="431">
        <v>18.399999999999999</v>
      </c>
      <c r="F34" s="433"/>
      <c r="G34" s="423">
        <v>1.63</v>
      </c>
      <c r="H34" s="431">
        <v>28.5</v>
      </c>
      <c r="I34" s="422"/>
      <c r="J34" s="431">
        <v>24.4</v>
      </c>
      <c r="K34" s="365"/>
      <c r="L34" s="180">
        <v>27.75</v>
      </c>
      <c r="M34" s="168"/>
      <c r="N34" s="429" t="s">
        <v>179</v>
      </c>
      <c r="O34" s="426"/>
      <c r="P34" s="161"/>
    </row>
    <row r="35" spans="1:16" ht="14.25" x14ac:dyDescent="0.2">
      <c r="A35" s="303">
        <v>2001</v>
      </c>
      <c r="B35" s="420">
        <v>1.52</v>
      </c>
      <c r="C35" s="434">
        <v>27.75</v>
      </c>
      <c r="D35" s="435"/>
      <c r="E35" s="431">
        <v>18.399999999999999</v>
      </c>
      <c r="F35" s="433"/>
      <c r="G35" s="423">
        <v>1.49</v>
      </c>
      <c r="H35" s="431">
        <v>28.5</v>
      </c>
      <c r="I35" s="422"/>
      <c r="J35" s="431">
        <v>24.4</v>
      </c>
      <c r="K35" s="365"/>
      <c r="L35" s="180">
        <v>27.75</v>
      </c>
      <c r="M35" s="168"/>
      <c r="N35" s="429" t="s">
        <v>181</v>
      </c>
      <c r="O35" s="426" t="s">
        <v>173</v>
      </c>
      <c r="P35" s="161"/>
    </row>
    <row r="36" spans="1:16" ht="14.25" x14ac:dyDescent="0.2">
      <c r="A36" s="303">
        <v>2002</v>
      </c>
      <c r="B36" s="420">
        <v>1.41</v>
      </c>
      <c r="C36" s="434">
        <v>27.75</v>
      </c>
      <c r="D36" s="435"/>
      <c r="E36" s="431">
        <v>18.399999999999999</v>
      </c>
      <c r="F36" s="433"/>
      <c r="G36" s="423">
        <v>1.38</v>
      </c>
      <c r="H36" s="431">
        <v>28.5</v>
      </c>
      <c r="I36" s="422"/>
      <c r="J36" s="431">
        <v>24.4</v>
      </c>
      <c r="K36" s="365"/>
      <c r="L36" s="180">
        <v>27.75</v>
      </c>
      <c r="M36" s="168"/>
      <c r="N36" s="429" t="s">
        <v>181</v>
      </c>
      <c r="O36" s="170"/>
      <c r="P36" s="161"/>
    </row>
    <row r="37" spans="1:16" ht="14.25" x14ac:dyDescent="0.2">
      <c r="A37" s="303">
        <v>2003</v>
      </c>
      <c r="B37" s="420">
        <v>1.61</v>
      </c>
      <c r="C37" s="434">
        <v>27.75</v>
      </c>
      <c r="D37" s="435"/>
      <c r="E37" s="431">
        <v>18.399999999999999</v>
      </c>
      <c r="F37" s="433"/>
      <c r="G37" s="423">
        <v>1.57</v>
      </c>
      <c r="H37" s="431">
        <v>28.5</v>
      </c>
      <c r="I37" s="422"/>
      <c r="J37" s="431">
        <v>24.4</v>
      </c>
      <c r="K37" s="365"/>
      <c r="L37" s="180">
        <v>27.75</v>
      </c>
      <c r="M37" s="168"/>
      <c r="N37" s="429" t="s">
        <v>182</v>
      </c>
      <c r="O37" s="426" t="s">
        <v>173</v>
      </c>
      <c r="P37" s="161"/>
    </row>
    <row r="38" spans="1:16" ht="14.25" x14ac:dyDescent="0.2">
      <c r="A38" s="303">
        <v>2004</v>
      </c>
      <c r="B38" s="420">
        <v>1.88</v>
      </c>
      <c r="C38" s="434">
        <v>27.75</v>
      </c>
      <c r="D38" s="435"/>
      <c r="E38" s="431">
        <v>18.399999999999999</v>
      </c>
      <c r="F38" s="433"/>
      <c r="G38" s="423">
        <v>1.9</v>
      </c>
      <c r="H38" s="431">
        <v>28.5</v>
      </c>
      <c r="I38" s="422"/>
      <c r="J38" s="431">
        <v>24.4</v>
      </c>
      <c r="K38" s="365"/>
      <c r="L38" s="180">
        <v>27.75</v>
      </c>
      <c r="M38" s="168"/>
      <c r="N38" s="429" t="s">
        <v>182</v>
      </c>
      <c r="O38" s="426"/>
      <c r="P38" s="161"/>
    </row>
    <row r="39" spans="1:16" x14ac:dyDescent="0.2">
      <c r="A39" s="303">
        <v>2005</v>
      </c>
      <c r="B39" s="420">
        <v>2.2799999999999998</v>
      </c>
      <c r="C39" s="434">
        <v>27.75</v>
      </c>
      <c r="D39" s="435"/>
      <c r="E39" s="431">
        <v>18.399999999999999</v>
      </c>
      <c r="F39" s="433"/>
      <c r="G39" s="423">
        <v>2.4900000000000002</v>
      </c>
      <c r="H39" s="431">
        <v>28.5</v>
      </c>
      <c r="I39" s="422"/>
      <c r="J39" s="431">
        <v>24.4</v>
      </c>
      <c r="K39" s="365"/>
      <c r="L39" s="180">
        <v>23.7</v>
      </c>
      <c r="M39" s="428" t="s">
        <v>183</v>
      </c>
      <c r="N39" s="431">
        <v>18.399999999999999</v>
      </c>
      <c r="O39" s="426" t="s">
        <v>173</v>
      </c>
      <c r="P39" s="161"/>
    </row>
    <row r="40" spans="1:16" x14ac:dyDescent="0.2">
      <c r="A40" s="303">
        <v>2006</v>
      </c>
      <c r="B40" s="420">
        <v>2.56</v>
      </c>
      <c r="C40" s="434">
        <v>27.75</v>
      </c>
      <c r="D40" s="435"/>
      <c r="E40" s="431">
        <v>18.399999999999999</v>
      </c>
      <c r="F40" s="433"/>
      <c r="G40" s="423">
        <v>2.8</v>
      </c>
      <c r="H40" s="431">
        <v>28.5</v>
      </c>
      <c r="I40" s="422"/>
      <c r="J40" s="431">
        <v>24.4</v>
      </c>
      <c r="K40" s="365"/>
      <c r="L40" s="180">
        <v>23.7</v>
      </c>
      <c r="M40" s="168"/>
      <c r="N40" s="431">
        <v>18.399999999999999</v>
      </c>
      <c r="O40" s="426"/>
      <c r="P40" s="161"/>
    </row>
    <row r="41" spans="1:16" x14ac:dyDescent="0.2">
      <c r="A41" s="303">
        <v>2007</v>
      </c>
      <c r="B41" s="420">
        <v>2.83</v>
      </c>
      <c r="C41" s="434">
        <v>27.75</v>
      </c>
      <c r="D41" s="435"/>
      <c r="E41" s="431">
        <v>18.399999999999999</v>
      </c>
      <c r="F41" s="433"/>
      <c r="G41" s="423">
        <v>3.02</v>
      </c>
      <c r="H41" s="431">
        <v>28.5</v>
      </c>
      <c r="I41" s="422"/>
      <c r="J41" s="431">
        <v>24.4</v>
      </c>
      <c r="K41" s="365"/>
      <c r="L41" s="180">
        <v>23.7</v>
      </c>
      <c r="M41" s="168"/>
      <c r="N41" s="431">
        <v>18.399999999999999</v>
      </c>
      <c r="O41" s="426"/>
      <c r="P41" s="161"/>
    </row>
    <row r="42" spans="1:16" x14ac:dyDescent="0.2">
      <c r="A42" s="303">
        <v>2008</v>
      </c>
      <c r="B42" s="420">
        <v>3.27</v>
      </c>
      <c r="C42" s="434">
        <v>27.75</v>
      </c>
      <c r="D42" s="435"/>
      <c r="E42" s="431">
        <v>18.399999999999999</v>
      </c>
      <c r="F42" s="433" t="s">
        <v>184</v>
      </c>
      <c r="G42" s="423">
        <v>3.89</v>
      </c>
      <c r="H42" s="431">
        <v>28.5</v>
      </c>
      <c r="I42" s="422"/>
      <c r="J42" s="431">
        <v>24.4</v>
      </c>
      <c r="K42" s="365"/>
      <c r="L42" s="180">
        <v>23.7</v>
      </c>
      <c r="M42" s="168"/>
      <c r="N42" s="431">
        <v>18.399999999999999</v>
      </c>
      <c r="O42" s="426"/>
      <c r="P42" s="161"/>
    </row>
    <row r="43" spans="1:16" x14ac:dyDescent="0.2">
      <c r="A43" s="303">
        <v>2009</v>
      </c>
      <c r="B43" s="420">
        <v>2.37</v>
      </c>
      <c r="C43" s="434">
        <v>27.75</v>
      </c>
      <c r="D43" s="435"/>
      <c r="E43" s="431">
        <v>18.399999999999999</v>
      </c>
      <c r="F43" s="433"/>
      <c r="G43" s="423">
        <v>2.5499999999999998</v>
      </c>
      <c r="H43" s="431">
        <v>28.5</v>
      </c>
      <c r="I43" s="422"/>
      <c r="J43" s="431">
        <v>24.4</v>
      </c>
      <c r="K43" s="365"/>
      <c r="L43" s="180">
        <v>27.75</v>
      </c>
      <c r="M43" s="168" t="s">
        <v>170</v>
      </c>
      <c r="N43" s="431">
        <v>18.399999999999999</v>
      </c>
      <c r="O43" s="426"/>
      <c r="P43" s="161"/>
    </row>
    <row r="44" spans="1:16" x14ac:dyDescent="0.2">
      <c r="A44" s="303">
        <v>2010</v>
      </c>
      <c r="B44" s="423">
        <v>2.8475000000000001</v>
      </c>
      <c r="C44" s="434">
        <v>27.75</v>
      </c>
      <c r="D44" s="435"/>
      <c r="E44" s="431">
        <v>18.399999999999999</v>
      </c>
      <c r="F44" s="433"/>
      <c r="G44" s="423" t="s">
        <v>185</v>
      </c>
      <c r="H44" s="431">
        <v>28.5</v>
      </c>
      <c r="I44" s="422"/>
      <c r="J44" s="431">
        <v>24.4</v>
      </c>
      <c r="K44" s="365"/>
      <c r="L44" s="180">
        <v>27.75</v>
      </c>
      <c r="M44" s="168"/>
      <c r="N44" s="431">
        <v>18.399999999999999</v>
      </c>
      <c r="O44" s="426"/>
      <c r="P44" s="161"/>
    </row>
    <row r="45" spans="1:16" ht="14.25" x14ac:dyDescent="0.2">
      <c r="A45" s="303">
        <v>2011</v>
      </c>
      <c r="B45" s="423" t="s">
        <v>186</v>
      </c>
      <c r="C45" s="434">
        <v>27.75</v>
      </c>
      <c r="D45" s="435"/>
      <c r="E45" s="431">
        <v>18.399999999999999</v>
      </c>
      <c r="F45" s="433"/>
      <c r="G45" s="423" t="s">
        <v>186</v>
      </c>
      <c r="H45" s="431">
        <v>28.5</v>
      </c>
      <c r="I45" s="422"/>
      <c r="J45" s="431">
        <v>24.4</v>
      </c>
      <c r="K45" s="365"/>
      <c r="L45" s="180">
        <v>27.75</v>
      </c>
      <c r="M45" s="168"/>
      <c r="N45" s="431">
        <v>18.399999999999999</v>
      </c>
      <c r="O45" s="426"/>
      <c r="P45" s="161"/>
    </row>
    <row r="46" spans="1:16" x14ac:dyDescent="0.2">
      <c r="A46" s="303">
        <v>2012</v>
      </c>
      <c r="B46" s="423">
        <v>3.5653532934131738</v>
      </c>
      <c r="C46" s="434">
        <v>27.75</v>
      </c>
      <c r="D46" s="435"/>
      <c r="E46" s="431">
        <v>18.399999999999999</v>
      </c>
      <c r="F46" s="433"/>
      <c r="G46" s="423">
        <v>3.6737780821917809</v>
      </c>
      <c r="H46" s="431">
        <v>28.5</v>
      </c>
      <c r="I46" s="422"/>
      <c r="J46" s="431">
        <v>24.4</v>
      </c>
      <c r="K46" s="365"/>
      <c r="L46" s="180">
        <v>27.75</v>
      </c>
      <c r="M46" s="168"/>
      <c r="N46" s="431">
        <v>18.399999999999999</v>
      </c>
      <c r="O46" s="426"/>
      <c r="P46" s="161"/>
    </row>
    <row r="47" spans="1:16" x14ac:dyDescent="0.2">
      <c r="A47" s="303">
        <v>2013</v>
      </c>
      <c r="B47" s="423">
        <v>3.3917479452054797</v>
      </c>
      <c r="C47" s="434">
        <v>27.75</v>
      </c>
      <c r="D47" s="435"/>
      <c r="E47" s="431">
        <v>18.399999999999999</v>
      </c>
      <c r="F47" s="433"/>
      <c r="G47" s="423">
        <v>3.8608109589041093</v>
      </c>
      <c r="H47" s="431">
        <v>28.5</v>
      </c>
      <c r="I47" s="422"/>
      <c r="J47" s="431">
        <v>24.4</v>
      </c>
      <c r="K47" s="365"/>
      <c r="L47" s="180">
        <v>27.75</v>
      </c>
      <c r="M47" s="168"/>
      <c r="N47" s="431">
        <v>18.399999999999999</v>
      </c>
      <c r="O47" s="426"/>
      <c r="P47" s="161"/>
    </row>
    <row r="48" spans="1:16" x14ac:dyDescent="0.2">
      <c r="A48" s="303">
        <v>2014</v>
      </c>
      <c r="B48" s="423">
        <v>3.2790428331390831</v>
      </c>
      <c r="C48" s="434">
        <v>27.75</v>
      </c>
      <c r="D48" s="435"/>
      <c r="E48" s="431">
        <v>18.399999999999999</v>
      </c>
      <c r="F48" s="433"/>
      <c r="G48" s="423">
        <v>3.8746603362147116</v>
      </c>
      <c r="H48" s="431">
        <v>28.5</v>
      </c>
      <c r="I48" s="422"/>
      <c r="J48" s="431">
        <v>24.4</v>
      </c>
      <c r="K48" s="365"/>
      <c r="L48" s="180">
        <v>27.75</v>
      </c>
      <c r="M48" s="168"/>
      <c r="N48" s="431">
        <v>18.399999999999999</v>
      </c>
      <c r="O48" s="426"/>
      <c r="P48" s="161"/>
    </row>
    <row r="49" spans="1:16" x14ac:dyDescent="0.2">
      <c r="A49" s="303">
        <v>2015</v>
      </c>
      <c r="B49" s="423">
        <v>2.4126013513513485</v>
      </c>
      <c r="C49" s="434">
        <v>27.75</v>
      </c>
      <c r="D49" s="435"/>
      <c r="E49" s="431">
        <v>18.399999999999999</v>
      </c>
      <c r="F49" s="433"/>
      <c r="G49" s="423">
        <v>2.6216621621621616</v>
      </c>
      <c r="H49" s="431">
        <v>28.5</v>
      </c>
      <c r="I49" s="422"/>
      <c r="J49" s="431">
        <v>24.4</v>
      </c>
      <c r="K49" s="365"/>
      <c r="L49" s="180">
        <v>27.75</v>
      </c>
      <c r="M49" s="168"/>
      <c r="N49" s="431">
        <v>18.399999999999999</v>
      </c>
      <c r="O49" s="426"/>
      <c r="P49" s="161"/>
    </row>
    <row r="50" spans="1:16" x14ac:dyDescent="0.2">
      <c r="A50" s="436">
        <v>2016</v>
      </c>
      <c r="B50" s="496">
        <v>2.1630498338870447</v>
      </c>
      <c r="C50" s="489">
        <v>27.75</v>
      </c>
      <c r="D50" s="497"/>
      <c r="E50" s="490">
        <v>18.399999999999999</v>
      </c>
      <c r="F50" s="498"/>
      <c r="G50" s="496">
        <v>2.2236511627906976</v>
      </c>
      <c r="H50" s="490">
        <v>28.5</v>
      </c>
      <c r="I50" s="499"/>
      <c r="J50" s="490">
        <v>24.4</v>
      </c>
      <c r="K50" s="500"/>
      <c r="L50" s="491">
        <v>27.75</v>
      </c>
      <c r="M50" s="499"/>
      <c r="N50" s="490">
        <v>18.399999999999999</v>
      </c>
      <c r="O50" s="437"/>
      <c r="P50" s="161"/>
    </row>
    <row r="51" spans="1:16" ht="3.75" customHeight="1" x14ac:dyDescent="0.2">
      <c r="A51" s="421"/>
      <c r="B51" s="438"/>
      <c r="C51" s="439"/>
      <c r="D51" s="435"/>
      <c r="E51" s="431"/>
      <c r="F51" s="433"/>
      <c r="G51" s="427"/>
      <c r="H51" s="421"/>
      <c r="I51" s="422"/>
      <c r="J51" s="431"/>
      <c r="K51" s="365"/>
      <c r="L51" s="161"/>
      <c r="M51" s="161"/>
      <c r="N51" s="429"/>
      <c r="O51" s="365"/>
      <c r="P51" s="161"/>
    </row>
    <row r="52" spans="1:16" s="333" customFormat="1" ht="23.25" customHeight="1" x14ac:dyDescent="0.2">
      <c r="A52" s="440">
        <v>1</v>
      </c>
      <c r="B52" s="597" t="s">
        <v>187</v>
      </c>
      <c r="C52" s="558"/>
      <c r="D52" s="558"/>
      <c r="E52" s="558"/>
      <c r="F52" s="558"/>
      <c r="G52" s="558"/>
      <c r="H52" s="558"/>
      <c r="I52" s="558"/>
      <c r="J52" s="558"/>
      <c r="K52" s="558"/>
      <c r="L52" s="558"/>
      <c r="M52" s="558"/>
      <c r="N52" s="558"/>
      <c r="O52" s="558"/>
      <c r="P52" s="558"/>
    </row>
    <row r="53" spans="1:16" s="333" customFormat="1" ht="24" customHeight="1" x14ac:dyDescent="0.2">
      <c r="A53" s="440">
        <v>2</v>
      </c>
      <c r="B53" s="598" t="s">
        <v>188</v>
      </c>
      <c r="C53" s="599"/>
      <c r="D53" s="599"/>
      <c r="E53" s="599"/>
      <c r="F53" s="599"/>
      <c r="G53" s="599"/>
      <c r="H53" s="599"/>
      <c r="I53" s="599"/>
      <c r="J53" s="599"/>
      <c r="K53" s="599"/>
      <c r="L53" s="599"/>
      <c r="M53" s="599"/>
      <c r="N53" s="599"/>
      <c r="O53" s="599"/>
      <c r="P53" s="599"/>
    </row>
    <row r="54" spans="1:16" s="333" customFormat="1" ht="12.6" customHeight="1" x14ac:dyDescent="0.2">
      <c r="A54" s="441">
        <v>3</v>
      </c>
      <c r="B54" s="201" t="s">
        <v>189</v>
      </c>
      <c r="C54" s="352"/>
      <c r="D54" s="352"/>
      <c r="E54" s="352"/>
      <c r="F54" s="352"/>
      <c r="G54" s="352"/>
      <c r="H54" s="352"/>
      <c r="I54" s="352"/>
      <c r="J54" s="352"/>
      <c r="K54" s="352"/>
      <c r="L54" s="352"/>
      <c r="M54" s="201"/>
      <c r="N54" s="352"/>
      <c r="O54" s="352"/>
      <c r="P54" s="201"/>
    </row>
    <row r="55" spans="1:16" s="333" customFormat="1" ht="25.15" customHeight="1" x14ac:dyDescent="0.2">
      <c r="A55" s="441">
        <v>4</v>
      </c>
      <c r="B55" s="600" t="s">
        <v>216</v>
      </c>
      <c r="C55" s="600"/>
      <c r="D55" s="600"/>
      <c r="E55" s="600"/>
      <c r="F55" s="600"/>
      <c r="G55" s="600"/>
      <c r="H55" s="600"/>
      <c r="I55" s="600"/>
      <c r="J55" s="600"/>
      <c r="K55" s="600"/>
      <c r="L55" s="600"/>
      <c r="M55" s="600"/>
      <c r="N55" s="600"/>
      <c r="O55" s="600"/>
      <c r="P55" s="201"/>
    </row>
    <row r="56" spans="1:16" s="333" customFormat="1" ht="12.6" customHeight="1" x14ac:dyDescent="0.2">
      <c r="A56" s="441"/>
      <c r="B56" s="600"/>
      <c r="C56" s="600"/>
      <c r="D56" s="600"/>
      <c r="E56" s="600"/>
      <c r="F56" s="600"/>
      <c r="G56" s="600"/>
      <c r="H56" s="600"/>
      <c r="I56" s="600"/>
      <c r="J56" s="600"/>
      <c r="K56" s="600"/>
      <c r="L56" s="600"/>
      <c r="M56" s="600"/>
      <c r="N56" s="600"/>
      <c r="O56" s="600"/>
      <c r="P56" s="201"/>
    </row>
    <row r="57" spans="1:16" s="333" customFormat="1" ht="1.5" customHeight="1" x14ac:dyDescent="0.2">
      <c r="A57" s="441"/>
      <c r="B57" s="201"/>
      <c r="C57" s="352"/>
      <c r="D57" s="352"/>
      <c r="E57" s="352"/>
      <c r="F57" s="352"/>
      <c r="G57" s="352"/>
      <c r="H57" s="352"/>
      <c r="I57" s="352"/>
      <c r="J57" s="352"/>
      <c r="K57" s="352"/>
      <c r="L57" s="352"/>
      <c r="M57" s="201"/>
      <c r="N57" s="352"/>
      <c r="O57" s="352"/>
      <c r="P57" s="201"/>
    </row>
    <row r="58" spans="1:16" s="333" customFormat="1" ht="72.75" customHeight="1" x14ac:dyDescent="0.2">
      <c r="A58" s="556" t="s">
        <v>213</v>
      </c>
      <c r="B58" s="593"/>
      <c r="C58" s="593"/>
      <c r="D58" s="593"/>
      <c r="E58" s="593"/>
      <c r="F58" s="593"/>
      <c r="G58" s="593"/>
      <c r="H58" s="593"/>
      <c r="I58" s="593"/>
      <c r="J58" s="593"/>
      <c r="K58" s="593"/>
      <c r="L58" s="593"/>
      <c r="M58" s="593"/>
      <c r="N58" s="593"/>
      <c r="O58" s="595"/>
      <c r="P58" s="558"/>
    </row>
    <row r="59" spans="1:16" s="333" customFormat="1" ht="1.5" customHeight="1" x14ac:dyDescent="0.2">
      <c r="A59" s="200"/>
      <c r="B59" s="200"/>
      <c r="C59" s="442"/>
      <c r="D59" s="200"/>
      <c r="E59" s="442"/>
      <c r="F59" s="200"/>
      <c r="G59" s="442"/>
      <c r="H59" s="442"/>
      <c r="I59" s="200"/>
      <c r="J59" s="442"/>
      <c r="K59" s="200"/>
      <c r="L59" s="442"/>
      <c r="M59" s="201"/>
      <c r="N59" s="442"/>
      <c r="O59" s="200"/>
      <c r="P59" s="201"/>
    </row>
    <row r="60" spans="1:16" s="333" customFormat="1" ht="87.75" customHeight="1" x14ac:dyDescent="0.2">
      <c r="A60" s="556" t="s">
        <v>226</v>
      </c>
      <c r="B60" s="593"/>
      <c r="C60" s="593"/>
      <c r="D60" s="593"/>
      <c r="E60" s="593"/>
      <c r="F60" s="593"/>
      <c r="G60" s="593"/>
      <c r="H60" s="593"/>
      <c r="I60" s="593"/>
      <c r="J60" s="593"/>
      <c r="K60" s="593"/>
      <c r="L60" s="593"/>
      <c r="M60" s="593"/>
      <c r="N60" s="593"/>
      <c r="O60" s="595"/>
      <c r="P60" s="558"/>
    </row>
    <row r="65" spans="7:7" x14ac:dyDescent="0.2">
      <c r="G65" s="157" t="s">
        <v>184</v>
      </c>
    </row>
  </sheetData>
  <mergeCells count="6">
    <mergeCell ref="A60:P60"/>
    <mergeCell ref="A1:O1"/>
    <mergeCell ref="B52:P52"/>
    <mergeCell ref="B53:P53"/>
    <mergeCell ref="B55:O56"/>
    <mergeCell ref="A58:P58"/>
  </mergeCells>
  <pageMargins left="0.7" right="0.7" top="0.75" bottom="0.75" header="0.3" footer="0.3"/>
  <pageSetup orientation="portrait" r:id="rId1"/>
  <ignoredErrors>
    <ignoredError sqref="N13:N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workbookViewId="0">
      <selection activeCell="D48" sqref="D48"/>
    </sheetView>
  </sheetViews>
  <sheetFormatPr defaultRowHeight="15" x14ac:dyDescent="0.25"/>
  <cols>
    <col min="2" max="2" width="10.7109375" customWidth="1"/>
    <col min="3" max="3" width="11.140625" customWidth="1"/>
    <col min="4" max="4" width="12" customWidth="1"/>
    <col min="5" max="5" width="3.140625" customWidth="1"/>
    <col min="6" max="6" width="11" customWidth="1"/>
    <col min="7" max="7" width="11.42578125" customWidth="1"/>
    <col min="8" max="8" width="11" customWidth="1"/>
    <col min="9" max="9" width="12" customWidth="1"/>
    <col min="10" max="10" width="9.140625" bestFit="1" customWidth="1"/>
  </cols>
  <sheetData>
    <row r="1" spans="1:9" ht="21" x14ac:dyDescent="0.25">
      <c r="A1" s="53" t="s">
        <v>235</v>
      </c>
      <c r="B1" s="54"/>
      <c r="C1" s="54"/>
      <c r="D1" s="54"/>
      <c r="E1" s="54"/>
      <c r="F1" s="55"/>
      <c r="G1" s="56"/>
      <c r="H1" s="57"/>
      <c r="I1" s="30"/>
    </row>
    <row r="2" spans="1:9" x14ac:dyDescent="0.25">
      <c r="A2" s="61"/>
      <c r="B2" s="62"/>
      <c r="C2" s="63" t="s">
        <v>11</v>
      </c>
      <c r="D2" s="64"/>
      <c r="E2" s="64"/>
      <c r="F2" s="65"/>
      <c r="G2" s="65"/>
      <c r="H2" s="62"/>
      <c r="I2" s="66"/>
    </row>
    <row r="3" spans="1:9" ht="89.25" x14ac:dyDescent="0.25">
      <c r="A3" s="67" t="s">
        <v>2</v>
      </c>
      <c r="B3" s="40" t="s">
        <v>12</v>
      </c>
      <c r="C3" s="40" t="s">
        <v>13</v>
      </c>
      <c r="D3" s="40" t="s">
        <v>14</v>
      </c>
      <c r="E3" s="41"/>
      <c r="F3" s="44"/>
      <c r="G3" s="44"/>
      <c r="H3" s="60"/>
      <c r="I3" s="68"/>
    </row>
    <row r="4" spans="1:9" x14ac:dyDescent="0.25">
      <c r="A4" s="37"/>
      <c r="B4" s="39"/>
      <c r="C4" s="39"/>
      <c r="D4" s="39"/>
      <c r="E4" s="39"/>
      <c r="F4" s="36"/>
      <c r="G4" s="36"/>
      <c r="H4" s="39"/>
      <c r="I4" s="69"/>
    </row>
    <row r="5" spans="1:9" x14ac:dyDescent="0.25">
      <c r="A5" s="70">
        <v>1960</v>
      </c>
      <c r="B5" s="45">
        <v>30240</v>
      </c>
      <c r="C5" s="46">
        <v>2.41</v>
      </c>
      <c r="D5" s="42">
        <v>72.900000000000006</v>
      </c>
      <c r="E5" s="42"/>
      <c r="F5" s="44"/>
      <c r="G5" s="44"/>
      <c r="H5" s="60"/>
      <c r="I5" s="68"/>
    </row>
    <row r="6" spans="1:9" x14ac:dyDescent="0.25">
      <c r="A6" s="70">
        <v>1961</v>
      </c>
      <c r="B6" s="45">
        <v>30906</v>
      </c>
      <c r="C6" s="46">
        <v>2.42</v>
      </c>
      <c r="D6" s="42">
        <v>74.8</v>
      </c>
      <c r="E6" s="42"/>
      <c r="F6" s="44"/>
      <c r="G6" s="44"/>
      <c r="H6" s="60"/>
      <c r="I6" s="68"/>
    </row>
    <row r="7" spans="1:9" x14ac:dyDescent="0.25">
      <c r="A7" s="70">
        <v>1962</v>
      </c>
      <c r="B7" s="45">
        <v>31648</v>
      </c>
      <c r="C7" s="46">
        <v>2.42</v>
      </c>
      <c r="D7" s="42">
        <v>76.599999999999994</v>
      </c>
      <c r="E7" s="42"/>
      <c r="F7" s="44"/>
      <c r="G7" s="44"/>
      <c r="H7" s="60"/>
      <c r="I7" s="68"/>
    </row>
    <row r="8" spans="1:9" x14ac:dyDescent="0.25">
      <c r="A8" s="70">
        <v>1963</v>
      </c>
      <c r="B8" s="45">
        <v>30870</v>
      </c>
      <c r="C8" s="46">
        <v>2.44</v>
      </c>
      <c r="D8" s="42">
        <v>75.3</v>
      </c>
      <c r="E8" s="42"/>
      <c r="F8" s="44"/>
      <c r="G8" s="44"/>
      <c r="H8" s="60"/>
      <c r="I8" s="68"/>
    </row>
    <row r="9" spans="1:9" x14ac:dyDescent="0.25">
      <c r="A9" s="70">
        <v>1964</v>
      </c>
      <c r="B9" s="45">
        <v>30647</v>
      </c>
      <c r="C9" s="46">
        <v>2.4300000000000002</v>
      </c>
      <c r="D9" s="42">
        <v>74.5</v>
      </c>
      <c r="E9" s="42"/>
      <c r="F9" s="44"/>
      <c r="G9" s="44"/>
      <c r="H9" s="60"/>
      <c r="I9" s="68"/>
    </row>
    <row r="10" spans="1:9" x14ac:dyDescent="0.25">
      <c r="A10" s="70">
        <v>1965</v>
      </c>
      <c r="B10" s="45">
        <v>32778</v>
      </c>
      <c r="C10" s="46">
        <v>2.4300000000000002</v>
      </c>
      <c r="D10" s="42">
        <v>79.7</v>
      </c>
      <c r="E10" s="42"/>
      <c r="F10" s="44"/>
      <c r="G10" s="44"/>
      <c r="H10" s="60"/>
      <c r="I10" s="68"/>
    </row>
    <row r="11" spans="1:9" x14ac:dyDescent="0.25">
      <c r="A11" s="70">
        <v>1966</v>
      </c>
      <c r="B11" s="45">
        <v>35380</v>
      </c>
      <c r="C11" s="46">
        <v>2.44</v>
      </c>
      <c r="D11" s="42">
        <v>86.3</v>
      </c>
      <c r="E11" s="42"/>
      <c r="F11" s="44"/>
      <c r="G11" s="44"/>
      <c r="H11" s="60"/>
      <c r="I11" s="68"/>
    </row>
    <row r="12" spans="1:9" x14ac:dyDescent="0.25">
      <c r="A12" s="70">
        <v>1967</v>
      </c>
      <c r="B12" s="45">
        <v>34959</v>
      </c>
      <c r="C12" s="46">
        <v>2.5</v>
      </c>
      <c r="D12" s="42">
        <v>87.4</v>
      </c>
      <c r="E12" s="42"/>
      <c r="F12" s="44"/>
      <c r="G12" s="44"/>
      <c r="H12" s="60"/>
      <c r="I12" s="68"/>
    </row>
    <row r="13" spans="1:9" x14ac:dyDescent="0.25">
      <c r="A13" s="70">
        <v>1968</v>
      </c>
      <c r="B13" s="45">
        <v>48460</v>
      </c>
      <c r="C13" s="46">
        <v>2.57</v>
      </c>
      <c r="D13" s="42">
        <v>124.5</v>
      </c>
      <c r="E13" s="42"/>
      <c r="F13" s="44"/>
      <c r="G13" s="44"/>
      <c r="H13" s="60"/>
      <c r="I13" s="68"/>
    </row>
    <row r="14" spans="1:9" x14ac:dyDescent="0.25">
      <c r="A14" s="70">
        <v>1969</v>
      </c>
      <c r="B14" s="45">
        <v>43954</v>
      </c>
      <c r="C14" s="46">
        <v>2.69</v>
      </c>
      <c r="D14" s="42">
        <v>118.2</v>
      </c>
      <c r="E14" s="42"/>
      <c r="F14" s="44"/>
      <c r="G14" s="44"/>
      <c r="H14" s="60"/>
      <c r="I14" s="68"/>
    </row>
    <row r="15" spans="1:9" x14ac:dyDescent="0.25">
      <c r="A15" s="70">
        <v>1970</v>
      </c>
      <c r="B15" s="45">
        <v>37879</v>
      </c>
      <c r="C15" s="46">
        <v>2.78</v>
      </c>
      <c r="D15" s="42">
        <v>105.3</v>
      </c>
      <c r="E15" s="42"/>
      <c r="F15" s="44"/>
      <c r="G15" s="44"/>
      <c r="H15" s="60"/>
      <c r="I15" s="68"/>
    </row>
    <row r="16" spans="1:9" x14ac:dyDescent="0.25">
      <c r="A16" s="70">
        <v>1971</v>
      </c>
      <c r="B16" s="45">
        <v>34599</v>
      </c>
      <c r="C16" s="46">
        <v>3.01</v>
      </c>
      <c r="D16" s="42">
        <v>104.1</v>
      </c>
      <c r="E16" s="42"/>
      <c r="F16" s="44"/>
      <c r="G16" s="44"/>
      <c r="H16" s="60"/>
      <c r="I16" s="68"/>
    </row>
    <row r="17" spans="1:9" x14ac:dyDescent="0.25">
      <c r="A17" s="70">
        <v>1972</v>
      </c>
      <c r="B17" s="45">
        <v>33904</v>
      </c>
      <c r="C17" s="46">
        <v>3.06</v>
      </c>
      <c r="D17" s="42">
        <v>103.7</v>
      </c>
      <c r="E17" s="42"/>
      <c r="F17" s="44"/>
      <c r="G17" s="44"/>
      <c r="H17" s="60"/>
      <c r="I17" s="68"/>
    </row>
    <row r="18" spans="1:9" x14ac:dyDescent="0.25">
      <c r="A18" s="70">
        <v>1973</v>
      </c>
      <c r="B18" s="45">
        <v>34620</v>
      </c>
      <c r="C18" s="46">
        <v>3.33</v>
      </c>
      <c r="D18" s="42">
        <v>115.3</v>
      </c>
      <c r="E18" s="42"/>
      <c r="F18" s="44"/>
      <c r="G18" s="44"/>
      <c r="H18" s="60"/>
      <c r="I18" s="68"/>
    </row>
    <row r="19" spans="1:9" x14ac:dyDescent="0.25">
      <c r="A19" s="70">
        <v>1974</v>
      </c>
      <c r="B19" s="45">
        <v>34554</v>
      </c>
      <c r="C19" s="46">
        <v>6.85</v>
      </c>
      <c r="D19" s="42">
        <v>236.7</v>
      </c>
      <c r="E19" s="42"/>
      <c r="F19" s="44"/>
      <c r="G19" s="44"/>
      <c r="H19" s="60"/>
      <c r="I19" s="68"/>
    </row>
    <row r="20" spans="1:9" x14ac:dyDescent="0.25">
      <c r="A20" s="70">
        <v>1975</v>
      </c>
      <c r="B20" s="45">
        <v>32844</v>
      </c>
      <c r="C20" s="46">
        <v>7.83</v>
      </c>
      <c r="D20" s="42">
        <v>257.2</v>
      </c>
      <c r="E20" s="42"/>
      <c r="F20" s="44"/>
      <c r="G20" s="44"/>
      <c r="H20" s="60"/>
      <c r="I20" s="68"/>
    </row>
    <row r="21" spans="1:9" x14ac:dyDescent="0.25">
      <c r="A21" s="70">
        <v>1976</v>
      </c>
      <c r="B21" s="45">
        <v>32814</v>
      </c>
      <c r="C21" s="46">
        <v>8.42</v>
      </c>
      <c r="D21" s="42">
        <v>276.3</v>
      </c>
      <c r="E21" s="42"/>
      <c r="F21" s="44"/>
      <c r="G21" s="44"/>
      <c r="H21" s="60"/>
      <c r="I21" s="68"/>
    </row>
    <row r="22" spans="1:9" x14ac:dyDescent="0.25">
      <c r="A22" s="70">
        <v>1977</v>
      </c>
      <c r="B22" s="45">
        <v>32680</v>
      </c>
      <c r="C22" s="46">
        <v>8.6300000000000008</v>
      </c>
      <c r="D22" s="42">
        <v>282</v>
      </c>
      <c r="E22" s="42"/>
      <c r="F22" s="44"/>
      <c r="G22" s="44"/>
      <c r="H22" s="60"/>
      <c r="I22" s="68"/>
    </row>
    <row r="23" spans="1:9" x14ac:dyDescent="0.25">
      <c r="A23" s="70">
        <v>1978</v>
      </c>
      <c r="B23" s="45">
        <v>30467</v>
      </c>
      <c r="C23" s="46">
        <v>9.25</v>
      </c>
      <c r="D23" s="42">
        <v>281.8</v>
      </c>
      <c r="E23" s="42"/>
      <c r="F23" s="44"/>
      <c r="G23" s="44"/>
      <c r="H23" s="60"/>
      <c r="I23" s="68"/>
    </row>
    <row r="24" spans="1:9" x14ac:dyDescent="0.25">
      <c r="A24" s="70">
        <v>1979</v>
      </c>
      <c r="B24" s="45">
        <v>29957</v>
      </c>
      <c r="C24" s="46">
        <v>12.39</v>
      </c>
      <c r="D24" s="42">
        <v>371.2</v>
      </c>
      <c r="E24" s="42"/>
      <c r="F24" s="44"/>
      <c r="G24" s="44"/>
      <c r="H24" s="60"/>
      <c r="I24" s="68"/>
    </row>
    <row r="25" spans="1:9" x14ac:dyDescent="0.25">
      <c r="A25" s="70">
        <v>1980</v>
      </c>
      <c r="B25" s="45">
        <v>29584</v>
      </c>
      <c r="C25" s="46">
        <v>22.24</v>
      </c>
      <c r="D25" s="42">
        <v>657.9</v>
      </c>
      <c r="E25" s="42"/>
      <c r="F25" s="44"/>
      <c r="G25" s="44"/>
      <c r="H25" s="60"/>
      <c r="I25" s="68"/>
    </row>
    <row r="26" spans="1:9" x14ac:dyDescent="0.25">
      <c r="A26" s="70">
        <v>1981</v>
      </c>
      <c r="B26" s="45">
        <v>30813</v>
      </c>
      <c r="C26" s="46">
        <v>34.729999999999997</v>
      </c>
      <c r="D26" s="42">
        <v>1070.0999999999999</v>
      </c>
      <c r="E26" s="42"/>
      <c r="F26" s="44"/>
      <c r="G26" s="44"/>
      <c r="H26" s="60"/>
      <c r="I26" s="68"/>
    </row>
    <row r="27" spans="1:9" x14ac:dyDescent="0.25">
      <c r="A27" s="70">
        <v>1982</v>
      </c>
      <c r="B27" s="45">
        <v>30917</v>
      </c>
      <c r="C27" s="46">
        <v>31.26</v>
      </c>
      <c r="D27" s="42">
        <v>966.5</v>
      </c>
      <c r="E27" s="42"/>
      <c r="F27" s="44"/>
      <c r="G27" s="44"/>
      <c r="H27" s="60"/>
      <c r="I27" s="68"/>
    </row>
    <row r="28" spans="1:9" x14ac:dyDescent="0.25">
      <c r="A28" s="70">
        <v>1983</v>
      </c>
      <c r="B28" s="45">
        <v>29665</v>
      </c>
      <c r="C28" s="46">
        <v>28.79</v>
      </c>
      <c r="D28" s="42">
        <v>854.1</v>
      </c>
      <c r="E28" s="42"/>
      <c r="F28" s="44"/>
      <c r="G28" s="44"/>
      <c r="H28" s="60"/>
      <c r="I28" s="68"/>
    </row>
    <row r="29" spans="1:9" x14ac:dyDescent="0.25">
      <c r="A29" s="70">
        <v>1984</v>
      </c>
      <c r="B29" s="45">
        <v>30080</v>
      </c>
      <c r="C29" s="46">
        <v>28.04</v>
      </c>
      <c r="D29" s="42">
        <v>843.4</v>
      </c>
      <c r="E29" s="42"/>
      <c r="F29" s="44"/>
      <c r="G29" s="44"/>
      <c r="H29" s="60"/>
      <c r="I29" s="68"/>
    </row>
    <row r="30" spans="1:9" x14ac:dyDescent="0.25">
      <c r="A30" s="70">
        <v>1985</v>
      </c>
      <c r="B30" s="45">
        <v>29934</v>
      </c>
      <c r="C30" s="46">
        <v>25.23</v>
      </c>
      <c r="D30" s="42">
        <v>755.2</v>
      </c>
      <c r="E30" s="42"/>
      <c r="F30" s="44"/>
      <c r="G30" s="44"/>
      <c r="H30" s="60"/>
      <c r="I30" s="68"/>
    </row>
    <row r="31" spans="1:9" x14ac:dyDescent="0.25">
      <c r="A31" s="70">
        <v>1986</v>
      </c>
      <c r="B31" s="45">
        <v>27165</v>
      </c>
      <c r="C31" s="46">
        <v>13.52</v>
      </c>
      <c r="D31" s="42">
        <v>367.3</v>
      </c>
      <c r="E31" s="42"/>
      <c r="F31" s="44"/>
      <c r="G31" s="44"/>
      <c r="H31" s="60"/>
      <c r="I31" s="68"/>
    </row>
    <row r="32" spans="1:9" x14ac:dyDescent="0.25">
      <c r="A32" s="70">
        <v>1987</v>
      </c>
      <c r="B32" s="45">
        <v>25104</v>
      </c>
      <c r="C32" s="46">
        <v>16.62</v>
      </c>
      <c r="D32" s="42">
        <v>417.2</v>
      </c>
      <c r="E32" s="42"/>
      <c r="F32" s="44"/>
      <c r="G32" s="44"/>
      <c r="H32" s="60"/>
      <c r="I32" s="68"/>
    </row>
    <row r="33" spans="1:10" x14ac:dyDescent="0.25">
      <c r="A33" s="70">
        <v>1988</v>
      </c>
      <c r="B33" s="45">
        <v>23317</v>
      </c>
      <c r="C33" s="46">
        <v>13.87</v>
      </c>
      <c r="D33" s="42">
        <v>323.39999999999998</v>
      </c>
      <c r="E33" s="42"/>
      <c r="F33" s="44"/>
      <c r="G33" s="44"/>
      <c r="H33" s="60"/>
      <c r="I33" s="68"/>
      <c r="J33" s="30"/>
    </row>
    <row r="34" spans="1:10" x14ac:dyDescent="0.25">
      <c r="A34" s="70">
        <v>1989</v>
      </c>
      <c r="B34" s="45">
        <v>20269</v>
      </c>
      <c r="C34" s="46">
        <v>17.079999999999998</v>
      </c>
      <c r="D34" s="42">
        <v>358.2</v>
      </c>
      <c r="E34" s="42"/>
      <c r="F34" s="532" t="s">
        <v>15</v>
      </c>
      <c r="G34" s="533"/>
      <c r="H34" s="538" t="s">
        <v>13</v>
      </c>
      <c r="I34" s="541" t="s">
        <v>14</v>
      </c>
      <c r="J34" s="30"/>
    </row>
    <row r="35" spans="1:10" x14ac:dyDescent="0.25">
      <c r="A35" s="70">
        <v>1990</v>
      </c>
      <c r="B35" s="45">
        <v>19835</v>
      </c>
      <c r="C35" s="46">
        <v>21.58</v>
      </c>
      <c r="D35" s="42">
        <v>428</v>
      </c>
      <c r="E35" s="42"/>
      <c r="F35" s="51"/>
      <c r="G35" s="538" t="s">
        <v>12</v>
      </c>
      <c r="H35" s="539"/>
      <c r="I35" s="542"/>
      <c r="J35" s="30"/>
    </row>
    <row r="36" spans="1:10" x14ac:dyDescent="0.25">
      <c r="A36" s="70">
        <v>1991</v>
      </c>
      <c r="B36" s="45">
        <v>19573</v>
      </c>
      <c r="C36" s="46">
        <v>18.18</v>
      </c>
      <c r="D36" s="42">
        <v>355.9</v>
      </c>
      <c r="E36" s="42"/>
      <c r="F36" s="51"/>
      <c r="G36" s="544"/>
      <c r="H36" s="539"/>
      <c r="I36" s="542"/>
      <c r="J36" s="30"/>
    </row>
    <row r="37" spans="1:10" x14ac:dyDescent="0.25">
      <c r="A37" s="71" t="s">
        <v>16</v>
      </c>
      <c r="B37" s="45">
        <v>18237</v>
      </c>
      <c r="C37" s="46">
        <v>17.2</v>
      </c>
      <c r="D37" s="42">
        <v>313.73349000000002</v>
      </c>
      <c r="E37" s="42"/>
      <c r="F37" s="546" t="s">
        <v>17</v>
      </c>
      <c r="G37" s="544"/>
      <c r="H37" s="539"/>
      <c r="I37" s="542"/>
      <c r="J37" s="30"/>
    </row>
    <row r="38" spans="1:10" x14ac:dyDescent="0.25">
      <c r="A38" s="71" t="s">
        <v>18</v>
      </c>
      <c r="B38" s="45">
        <v>17327</v>
      </c>
      <c r="C38" s="46">
        <v>14.78</v>
      </c>
      <c r="D38" s="42">
        <v>256.13094899999999</v>
      </c>
      <c r="E38" s="42"/>
      <c r="F38" s="547"/>
      <c r="G38" s="545"/>
      <c r="H38" s="540"/>
      <c r="I38" s="543"/>
      <c r="J38" s="30"/>
    </row>
    <row r="39" spans="1:10" x14ac:dyDescent="0.25">
      <c r="A39" s="71" t="s">
        <v>19</v>
      </c>
      <c r="B39" s="45">
        <v>16425</v>
      </c>
      <c r="C39" s="46">
        <v>13.68</v>
      </c>
      <c r="D39" s="42">
        <v>224.72039799999999</v>
      </c>
      <c r="E39" s="42"/>
      <c r="F39" s="43" t="s">
        <v>20</v>
      </c>
      <c r="G39" s="45">
        <v>16448</v>
      </c>
      <c r="H39" s="46">
        <v>14.597519455252918</v>
      </c>
      <c r="I39" s="72">
        <v>240.1</v>
      </c>
      <c r="J39" s="52"/>
    </row>
    <row r="40" spans="1:10" x14ac:dyDescent="0.25">
      <c r="A40" s="71" t="s">
        <v>21</v>
      </c>
      <c r="B40" s="45">
        <v>16170</v>
      </c>
      <c r="C40" s="46">
        <v>14.96</v>
      </c>
      <c r="D40" s="42">
        <v>241.85994500000001</v>
      </c>
      <c r="E40" s="42"/>
      <c r="F40" s="43" t="s">
        <v>22</v>
      </c>
      <c r="G40" s="45">
        <v>15695</v>
      </c>
      <c r="H40" s="46">
        <v>15.597323988531381</v>
      </c>
      <c r="I40" s="72">
        <v>244.8</v>
      </c>
      <c r="J40" s="52"/>
    </row>
    <row r="41" spans="1:10" x14ac:dyDescent="0.25">
      <c r="A41" s="71" t="s">
        <v>23</v>
      </c>
      <c r="B41" s="45">
        <v>15957</v>
      </c>
      <c r="C41" s="46">
        <v>18.809999999999999</v>
      </c>
      <c r="D41" s="42">
        <v>300.17731900000001</v>
      </c>
      <c r="E41" s="42"/>
      <c r="F41" s="43" t="s">
        <v>24</v>
      </c>
      <c r="G41" s="45"/>
      <c r="H41" s="46"/>
      <c r="I41" s="68"/>
      <c r="J41" s="52"/>
    </row>
    <row r="42" spans="1:10" x14ac:dyDescent="0.25">
      <c r="A42" s="71" t="s">
        <v>25</v>
      </c>
      <c r="B42" s="45">
        <v>16233</v>
      </c>
      <c r="C42" s="46">
        <v>17.224730364073181</v>
      </c>
      <c r="D42" s="42">
        <v>279.60904799999997</v>
      </c>
      <c r="E42" s="42"/>
      <c r="F42" s="43" t="s">
        <v>26</v>
      </c>
      <c r="G42" s="45"/>
      <c r="H42" s="46"/>
      <c r="I42" s="68"/>
      <c r="J42" s="52"/>
    </row>
    <row r="43" spans="1:10" x14ac:dyDescent="0.25">
      <c r="A43" s="70"/>
      <c r="B43" s="45"/>
      <c r="C43" s="46"/>
      <c r="D43" s="42"/>
      <c r="E43" s="42"/>
      <c r="F43" s="43" t="s">
        <v>27</v>
      </c>
      <c r="G43" s="45"/>
      <c r="H43" s="46"/>
      <c r="I43" s="68"/>
      <c r="J43" s="52"/>
    </row>
    <row r="44" spans="1:10" x14ac:dyDescent="0.25">
      <c r="A44" s="70"/>
      <c r="B44" s="45"/>
      <c r="C44" s="46"/>
      <c r="D44" s="42"/>
      <c r="E44" s="42"/>
      <c r="F44" s="43" t="s">
        <v>28</v>
      </c>
      <c r="G44" s="45"/>
      <c r="H44" s="46"/>
      <c r="I44" s="68"/>
      <c r="J44" s="52"/>
    </row>
    <row r="45" spans="1:10" x14ac:dyDescent="0.25">
      <c r="A45" s="70"/>
      <c r="B45" s="45"/>
      <c r="C45" s="46"/>
      <c r="D45" s="42"/>
      <c r="E45" s="42"/>
      <c r="F45" s="43" t="s">
        <v>29</v>
      </c>
      <c r="G45" s="45">
        <v>15736</v>
      </c>
      <c r="H45" s="46">
        <v>27.4</v>
      </c>
      <c r="I45" s="73">
        <v>431.16639999999995</v>
      </c>
      <c r="J45" s="52"/>
    </row>
    <row r="46" spans="1:10" x14ac:dyDescent="0.25">
      <c r="A46" s="70"/>
      <c r="B46" s="45"/>
      <c r="C46" s="46"/>
      <c r="D46" s="42"/>
      <c r="E46" s="42"/>
      <c r="F46" s="43" t="s">
        <v>30</v>
      </c>
      <c r="G46" s="45">
        <v>16603</v>
      </c>
      <c r="H46" s="46">
        <v>20.56</v>
      </c>
      <c r="I46" s="73">
        <v>341.35768000000002</v>
      </c>
      <c r="J46" s="52"/>
    </row>
    <row r="47" spans="1:10" x14ac:dyDescent="0.25">
      <c r="A47" s="70"/>
      <c r="B47" s="45"/>
      <c r="C47" s="46"/>
      <c r="D47" s="42"/>
      <c r="E47" s="42"/>
      <c r="F47" s="43" t="s">
        <v>31</v>
      </c>
      <c r="G47" s="45">
        <v>17742</v>
      </c>
      <c r="H47" s="46">
        <v>27.27</v>
      </c>
      <c r="I47" s="73">
        <v>483.8</v>
      </c>
      <c r="J47" s="52"/>
    </row>
    <row r="48" spans="1:10" x14ac:dyDescent="0.25">
      <c r="A48" s="70"/>
      <c r="B48" s="45"/>
      <c r="C48" s="46"/>
      <c r="D48" s="42"/>
      <c r="E48" s="42"/>
      <c r="F48" s="43" t="s">
        <v>32</v>
      </c>
      <c r="G48" s="45">
        <v>21755.195210000002</v>
      </c>
      <c r="H48" s="46">
        <v>30.844774335628678</v>
      </c>
      <c r="I48" s="73">
        <v>671.03408688000002</v>
      </c>
      <c r="J48" s="52"/>
    </row>
    <row r="49" spans="1:10" x14ac:dyDescent="0.25">
      <c r="A49" s="70"/>
      <c r="B49" s="45"/>
      <c r="C49" s="46"/>
      <c r="D49" s="42"/>
      <c r="E49" s="42"/>
      <c r="F49" s="43" t="s">
        <v>33</v>
      </c>
      <c r="G49" s="45">
        <v>28643.37559901</v>
      </c>
      <c r="H49" s="46">
        <v>45.556520523241026</v>
      </c>
      <c r="I49" s="73">
        <v>1304.8925283312001</v>
      </c>
      <c r="J49" s="52"/>
    </row>
    <row r="50" spans="1:10" x14ac:dyDescent="0.25">
      <c r="A50" s="70"/>
      <c r="B50" s="45"/>
      <c r="C50" s="46"/>
      <c r="D50" s="42"/>
      <c r="E50" s="42"/>
      <c r="F50" s="43" t="s">
        <v>34</v>
      </c>
      <c r="G50" s="45">
        <v>35095.391457275</v>
      </c>
      <c r="H50" s="46">
        <v>57.329257378479198</v>
      </c>
      <c r="I50" s="73">
        <v>2011.9927296525989</v>
      </c>
      <c r="J50" s="52"/>
    </row>
    <row r="51" spans="1:10" x14ac:dyDescent="0.25">
      <c r="A51" s="70"/>
      <c r="B51" s="45"/>
      <c r="C51" s="46"/>
      <c r="D51" s="42"/>
      <c r="E51" s="42"/>
      <c r="F51" s="43" t="s">
        <v>35</v>
      </c>
      <c r="G51" s="45">
        <v>36201.662769457995</v>
      </c>
      <c r="H51" s="46">
        <v>55.824500913993738</v>
      </c>
      <c r="I51" s="73">
        <v>2020.939756361701</v>
      </c>
      <c r="J51" s="52"/>
    </row>
    <row r="52" spans="1:10" x14ac:dyDescent="0.25">
      <c r="A52" s="70"/>
      <c r="B52" s="45"/>
      <c r="C52" s="46"/>
      <c r="D52" s="42"/>
      <c r="E52" s="42"/>
      <c r="F52" s="43" t="s">
        <v>36</v>
      </c>
      <c r="G52" s="45">
        <v>33765.546539999996</v>
      </c>
      <c r="H52" s="46">
        <v>87.281010936362591</v>
      </c>
      <c r="I52" s="73">
        <v>2947.0910368300001</v>
      </c>
      <c r="J52" s="52"/>
    </row>
    <row r="53" spans="1:10" x14ac:dyDescent="0.25">
      <c r="A53" s="70"/>
      <c r="B53" s="45"/>
      <c r="C53" s="46"/>
      <c r="D53" s="42"/>
      <c r="E53" s="42"/>
      <c r="F53" s="43" t="s">
        <v>37</v>
      </c>
      <c r="G53" s="45">
        <v>30083.46731</v>
      </c>
      <c r="H53" s="46">
        <v>60.466423241556861</v>
      </c>
      <c r="I53" s="73">
        <v>1819.03966694</v>
      </c>
      <c r="J53" s="52"/>
    </row>
    <row r="54" spans="1:10" x14ac:dyDescent="0.25">
      <c r="A54" s="70"/>
      <c r="B54" s="45"/>
      <c r="C54" s="46"/>
      <c r="D54" s="42"/>
      <c r="E54" s="42"/>
      <c r="F54" s="43" t="s">
        <v>38</v>
      </c>
      <c r="G54" s="45">
        <v>26211.67296</v>
      </c>
      <c r="H54" s="46">
        <v>65.270926071023283</v>
      </c>
      <c r="I54" s="73">
        <v>1710.86016797</v>
      </c>
      <c r="J54" s="52"/>
    </row>
    <row r="55" spans="1:10" x14ac:dyDescent="0.25">
      <c r="A55" s="70"/>
      <c r="B55" s="45"/>
      <c r="C55" s="46"/>
      <c r="D55" s="42"/>
      <c r="E55" s="42"/>
      <c r="F55" s="43" t="s">
        <v>39</v>
      </c>
      <c r="G55" s="45">
        <v>24586.888300000002</v>
      </c>
      <c r="H55" s="46">
        <v>80.377003368498649</v>
      </c>
      <c r="I55" s="73">
        <v>1976.22040371</v>
      </c>
      <c r="J55" s="52"/>
    </row>
    <row r="56" spans="1:10" x14ac:dyDescent="0.25">
      <c r="A56" s="70"/>
      <c r="B56" s="80"/>
      <c r="C56" s="46"/>
      <c r="D56" s="42"/>
      <c r="E56" s="42"/>
      <c r="F56" s="43" t="s">
        <v>40</v>
      </c>
      <c r="G56" s="80">
        <v>24378.284079999998</v>
      </c>
      <c r="H56" s="46">
        <v>85.432365921055435</v>
      </c>
      <c r="I56" s="73">
        <v>2082.6944860499998</v>
      </c>
      <c r="J56" s="52"/>
    </row>
    <row r="57" spans="1:10" x14ac:dyDescent="0.25">
      <c r="A57" s="70"/>
      <c r="B57" s="80"/>
      <c r="C57" s="46"/>
      <c r="D57" s="42"/>
      <c r="E57" s="42"/>
      <c r="F57" s="43" t="s">
        <v>191</v>
      </c>
      <c r="G57" s="80">
        <v>28765.343000000001</v>
      </c>
      <c r="H57" s="46">
        <f>I57/G57*1000</f>
        <v>83.986321178231734</v>
      </c>
      <c r="I57" s="73">
        <v>2415.895336</v>
      </c>
      <c r="J57" s="52"/>
    </row>
    <row r="58" spans="1:10" x14ac:dyDescent="0.25">
      <c r="A58" s="70"/>
      <c r="B58" s="80"/>
      <c r="C58" s="46"/>
      <c r="D58" s="42"/>
      <c r="E58" s="42"/>
      <c r="F58" s="43" t="s">
        <v>197</v>
      </c>
      <c r="G58" s="80">
        <v>29433.075000000001</v>
      </c>
      <c r="H58" s="46">
        <f t="shared" ref="H58:H60" si="0">I58/G58*1000</f>
        <v>88.500208252110923</v>
      </c>
      <c r="I58" s="73">
        <v>2604.833267</v>
      </c>
      <c r="J58" s="52"/>
    </row>
    <row r="59" spans="1:10" x14ac:dyDescent="0.25">
      <c r="A59" s="70"/>
      <c r="B59" s="80"/>
      <c r="C59" s="46"/>
      <c r="D59" s="42"/>
      <c r="E59" s="42"/>
      <c r="F59" s="43" t="s">
        <v>214</v>
      </c>
      <c r="G59" s="80">
        <v>30440.173999999999</v>
      </c>
      <c r="H59" s="46">
        <f t="shared" si="0"/>
        <v>58.542386190039522</v>
      </c>
      <c r="I59" s="73">
        <v>1782.040422</v>
      </c>
      <c r="J59" s="52"/>
    </row>
    <row r="60" spans="1:10" x14ac:dyDescent="0.25">
      <c r="A60" s="74"/>
      <c r="B60" s="75"/>
      <c r="C60" s="76"/>
      <c r="D60" s="77"/>
      <c r="E60" s="77"/>
      <c r="F60" s="488" t="s">
        <v>217</v>
      </c>
      <c r="G60" s="135">
        <v>25833.628000000001</v>
      </c>
      <c r="H60" s="76">
        <f t="shared" si="0"/>
        <v>34.37428056949647</v>
      </c>
      <c r="I60" s="526">
        <v>888.01237700000001</v>
      </c>
      <c r="J60" s="52"/>
    </row>
    <row r="61" spans="1:10" x14ac:dyDescent="0.25">
      <c r="A61" s="58"/>
      <c r="B61" s="58"/>
      <c r="C61" s="58"/>
      <c r="D61" s="58"/>
      <c r="E61" s="58"/>
      <c r="F61" s="59"/>
      <c r="G61" s="59"/>
      <c r="H61" s="58"/>
      <c r="I61" s="30"/>
      <c r="J61" s="30"/>
    </row>
    <row r="62" spans="1:10" x14ac:dyDescent="0.25">
      <c r="A62" s="31"/>
      <c r="B62" s="32"/>
      <c r="C62" s="32"/>
      <c r="D62" s="32"/>
      <c r="E62" s="32"/>
      <c r="F62" s="35"/>
      <c r="G62" s="35"/>
      <c r="H62" s="32"/>
      <c r="I62" s="30"/>
      <c r="J62" s="30"/>
    </row>
    <row r="63" spans="1:10" x14ac:dyDescent="0.25">
      <c r="A63" s="33">
        <v>1</v>
      </c>
      <c r="B63" s="34" t="s">
        <v>41</v>
      </c>
      <c r="C63" s="47"/>
      <c r="D63" s="47"/>
      <c r="E63" s="47"/>
      <c r="F63" s="48"/>
      <c r="G63" s="48"/>
      <c r="H63" s="47"/>
      <c r="I63" s="49"/>
      <c r="J63" s="49"/>
    </row>
    <row r="64" spans="1:10" ht="63.75" customHeight="1" x14ac:dyDescent="0.25">
      <c r="A64" s="38">
        <v>2</v>
      </c>
      <c r="B64" s="534" t="s">
        <v>42</v>
      </c>
      <c r="C64" s="535"/>
      <c r="D64" s="535"/>
      <c r="E64" s="535"/>
      <c r="F64" s="535"/>
      <c r="G64" s="535"/>
      <c r="H64" s="535"/>
      <c r="I64" s="536"/>
      <c r="J64" s="536"/>
    </row>
    <row r="65" spans="1:10" ht="37.5" customHeight="1" x14ac:dyDescent="0.25">
      <c r="A65" s="38">
        <v>3</v>
      </c>
      <c r="B65" s="534" t="s">
        <v>43</v>
      </c>
      <c r="C65" s="535"/>
      <c r="D65" s="535"/>
      <c r="E65" s="535"/>
      <c r="F65" s="535"/>
      <c r="G65" s="535"/>
      <c r="H65" s="535"/>
      <c r="I65" s="536"/>
      <c r="J65" s="536"/>
    </row>
    <row r="66" spans="1:10" x14ac:dyDescent="0.25">
      <c r="A66" s="33"/>
      <c r="B66" s="33"/>
      <c r="C66" s="33"/>
      <c r="D66" s="33"/>
      <c r="E66" s="33"/>
      <c r="F66" s="50"/>
      <c r="G66" s="50"/>
      <c r="H66" s="33"/>
      <c r="I66" s="49"/>
      <c r="J66" s="49"/>
    </row>
    <row r="67" spans="1:10" ht="39.75" customHeight="1" x14ac:dyDescent="0.25">
      <c r="A67" s="537" t="s">
        <v>232</v>
      </c>
      <c r="B67" s="536"/>
      <c r="C67" s="536"/>
      <c r="D67" s="536"/>
      <c r="E67" s="536"/>
      <c r="F67" s="536"/>
      <c r="G67" s="536"/>
      <c r="H67" s="536"/>
      <c r="I67" s="536"/>
      <c r="J67" s="536"/>
    </row>
  </sheetData>
  <mergeCells count="8">
    <mergeCell ref="F34:G34"/>
    <mergeCell ref="B64:J64"/>
    <mergeCell ref="A67:J67"/>
    <mergeCell ref="B65:J65"/>
    <mergeCell ref="H34:H38"/>
    <mergeCell ref="I34:I38"/>
    <mergeCell ref="G35:G38"/>
    <mergeCell ref="F37:F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8"/>
  <sheetViews>
    <sheetView topLeftCell="A35" workbookViewId="0">
      <selection activeCell="B29" sqref="B29"/>
    </sheetView>
  </sheetViews>
  <sheetFormatPr defaultRowHeight="15" x14ac:dyDescent="0.25"/>
  <cols>
    <col min="2" max="2" width="8.28515625" customWidth="1"/>
    <col min="3" max="3" width="8.5703125" customWidth="1"/>
    <col min="8" max="8" width="8.28515625" customWidth="1"/>
    <col min="9" max="9" width="7.5703125" customWidth="1"/>
    <col min="10" max="10" width="8" customWidth="1"/>
    <col min="11" max="11" width="8.28515625" customWidth="1"/>
    <col min="13" max="13" width="7.28515625" customWidth="1"/>
    <col min="14" max="14" width="6.7109375" customWidth="1"/>
    <col min="15" max="15" width="8.5703125" customWidth="1"/>
    <col min="16" max="16" width="7.7109375" customWidth="1"/>
    <col min="17" max="17" width="8.140625" customWidth="1"/>
  </cols>
  <sheetData>
    <row r="1" spans="1:18" ht="42" customHeight="1" x14ac:dyDescent="0.35">
      <c r="A1" s="548" t="s">
        <v>240</v>
      </c>
      <c r="B1" s="549"/>
      <c r="C1" s="549"/>
      <c r="D1" s="549"/>
      <c r="E1" s="549"/>
      <c r="F1" s="549"/>
      <c r="G1" s="549"/>
      <c r="H1" s="549"/>
      <c r="I1" s="549"/>
      <c r="J1" s="549"/>
      <c r="K1" s="549"/>
      <c r="L1" s="549"/>
      <c r="M1" s="549"/>
      <c r="N1" s="549"/>
      <c r="O1" s="549"/>
      <c r="P1" s="549"/>
      <c r="Q1" s="549"/>
      <c r="R1" s="550"/>
    </row>
    <row r="2" spans="1:18" x14ac:dyDescent="0.25">
      <c r="A2" s="123"/>
      <c r="B2" s="111"/>
      <c r="C2" s="112" t="s">
        <v>44</v>
      </c>
      <c r="D2" s="112"/>
      <c r="E2" s="112"/>
      <c r="F2" s="112"/>
      <c r="G2" s="113"/>
      <c r="H2" s="114"/>
      <c r="I2" s="94"/>
      <c r="J2" s="94"/>
      <c r="K2" s="94"/>
      <c r="L2" s="115" t="s">
        <v>45</v>
      </c>
      <c r="M2" s="94"/>
      <c r="N2" s="94"/>
      <c r="O2" s="94"/>
      <c r="P2" s="94"/>
      <c r="Q2" s="88"/>
      <c r="R2" s="113"/>
    </row>
    <row r="3" spans="1:18" x14ac:dyDescent="0.25">
      <c r="A3" s="124"/>
      <c r="B3" s="90"/>
      <c r="C3" s="91"/>
      <c r="D3" s="91"/>
      <c r="E3" s="91"/>
      <c r="F3" s="88"/>
      <c r="G3" s="92"/>
      <c r="H3" s="93" t="s">
        <v>46</v>
      </c>
      <c r="I3" s="94"/>
      <c r="J3" s="94"/>
      <c r="K3" s="95"/>
      <c r="L3" s="96"/>
      <c r="M3" s="93" t="s">
        <v>47</v>
      </c>
      <c r="N3" s="94"/>
      <c r="O3" s="94"/>
      <c r="P3" s="94"/>
      <c r="Q3" s="96"/>
      <c r="R3" s="92"/>
    </row>
    <row r="4" spans="1:18" x14ac:dyDescent="0.25">
      <c r="A4" s="124"/>
      <c r="B4" s="90"/>
      <c r="C4" s="125"/>
      <c r="D4" s="89" t="s">
        <v>48</v>
      </c>
      <c r="E4" s="89" t="s">
        <v>49</v>
      </c>
      <c r="F4" s="89" t="s">
        <v>50</v>
      </c>
      <c r="G4" s="97"/>
      <c r="H4" s="98"/>
      <c r="I4" s="88"/>
      <c r="J4" s="88" t="s">
        <v>51</v>
      </c>
      <c r="K4" s="88" t="s">
        <v>52</v>
      </c>
      <c r="L4" s="99" t="s">
        <v>53</v>
      </c>
      <c r="M4" s="98"/>
      <c r="N4" s="88"/>
      <c r="O4" s="88" t="s">
        <v>51</v>
      </c>
      <c r="P4" s="83"/>
      <c r="Q4" s="100" t="s">
        <v>53</v>
      </c>
      <c r="R4" s="126"/>
    </row>
    <row r="5" spans="1:18" x14ac:dyDescent="0.25">
      <c r="A5" s="127" t="s">
        <v>2</v>
      </c>
      <c r="B5" s="101" t="s">
        <v>3</v>
      </c>
      <c r="C5" s="89" t="s">
        <v>4</v>
      </c>
      <c r="D5" s="89" t="s">
        <v>4</v>
      </c>
      <c r="E5" s="89" t="s">
        <v>54</v>
      </c>
      <c r="F5" s="89" t="s">
        <v>54</v>
      </c>
      <c r="G5" s="100" t="s">
        <v>9</v>
      </c>
      <c r="H5" s="101" t="s">
        <v>55</v>
      </c>
      <c r="I5" s="89" t="s">
        <v>56</v>
      </c>
      <c r="J5" s="89" t="s">
        <v>57</v>
      </c>
      <c r="K5" s="89" t="s">
        <v>58</v>
      </c>
      <c r="L5" s="100" t="s">
        <v>59</v>
      </c>
      <c r="M5" s="101" t="s">
        <v>55</v>
      </c>
      <c r="N5" s="89" t="s">
        <v>56</v>
      </c>
      <c r="O5" s="89" t="s">
        <v>57</v>
      </c>
      <c r="P5" s="95" t="s">
        <v>60</v>
      </c>
      <c r="Q5" s="100" t="s">
        <v>59</v>
      </c>
      <c r="R5" s="128" t="s">
        <v>9</v>
      </c>
    </row>
    <row r="6" spans="1:18" x14ac:dyDescent="0.25">
      <c r="A6" s="129"/>
      <c r="B6" s="88"/>
      <c r="C6" s="88"/>
      <c r="D6" s="88"/>
      <c r="E6" s="88"/>
      <c r="F6" s="88"/>
      <c r="G6" s="99"/>
      <c r="H6" s="88"/>
      <c r="I6" s="88"/>
      <c r="J6" s="88"/>
      <c r="K6" s="88"/>
      <c r="L6" s="99"/>
      <c r="M6" s="88"/>
      <c r="N6" s="88"/>
      <c r="O6" s="88"/>
      <c r="P6" s="116"/>
      <c r="Q6" s="99"/>
      <c r="R6" s="99"/>
    </row>
    <row r="7" spans="1:18" x14ac:dyDescent="0.25">
      <c r="A7" s="131">
        <v>1960</v>
      </c>
      <c r="B7" s="117">
        <v>2811</v>
      </c>
      <c r="C7" s="80">
        <v>303</v>
      </c>
      <c r="D7" s="80">
        <v>96</v>
      </c>
      <c r="E7" s="80">
        <v>497</v>
      </c>
      <c r="F7" s="80"/>
      <c r="G7" s="118">
        <v>3707</v>
      </c>
      <c r="H7" s="117">
        <v>114</v>
      </c>
      <c r="I7" s="80">
        <v>4</v>
      </c>
      <c r="J7" s="80">
        <v>58</v>
      </c>
      <c r="K7" s="80"/>
      <c r="L7" s="118">
        <v>176</v>
      </c>
      <c r="M7" s="117">
        <v>14</v>
      </c>
      <c r="N7" s="80">
        <v>3</v>
      </c>
      <c r="O7" s="80">
        <v>150</v>
      </c>
      <c r="P7" s="80"/>
      <c r="Q7" s="118">
        <v>167</v>
      </c>
      <c r="R7" s="130">
        <v>343</v>
      </c>
    </row>
    <row r="8" spans="1:18" x14ac:dyDescent="0.25">
      <c r="A8" s="131">
        <v>1961</v>
      </c>
      <c r="B8" s="117">
        <v>2447</v>
      </c>
      <c r="C8" s="80">
        <v>324</v>
      </c>
      <c r="D8" s="80">
        <v>81</v>
      </c>
      <c r="E8" s="80">
        <v>535</v>
      </c>
      <c r="F8" s="80"/>
      <c r="G8" s="118">
        <v>3387</v>
      </c>
      <c r="H8" s="117">
        <v>169</v>
      </c>
      <c r="I8" s="80">
        <v>6</v>
      </c>
      <c r="J8" s="80">
        <v>60</v>
      </c>
      <c r="K8" s="80"/>
      <c r="L8" s="118">
        <v>235</v>
      </c>
      <c r="M8" s="117">
        <v>7</v>
      </c>
      <c r="N8" s="80">
        <v>2</v>
      </c>
      <c r="O8" s="80">
        <v>173</v>
      </c>
      <c r="P8" s="80"/>
      <c r="Q8" s="118">
        <v>182</v>
      </c>
      <c r="R8" s="130">
        <v>417</v>
      </c>
    </row>
    <row r="9" spans="1:18" x14ac:dyDescent="0.25">
      <c r="A9" s="131">
        <v>1962</v>
      </c>
      <c r="B9" s="117">
        <v>2615</v>
      </c>
      <c r="C9" s="80">
        <v>333</v>
      </c>
      <c r="D9" s="80">
        <v>88</v>
      </c>
      <c r="E9" s="80">
        <v>656</v>
      </c>
      <c r="F9" s="80"/>
      <c r="G9" s="118">
        <v>3692</v>
      </c>
      <c r="H9" s="117">
        <v>182</v>
      </c>
      <c r="I9" s="80">
        <v>16</v>
      </c>
      <c r="J9" s="80">
        <v>57</v>
      </c>
      <c r="K9" s="80"/>
      <c r="L9" s="118">
        <v>255</v>
      </c>
      <c r="M9" s="117">
        <v>8</v>
      </c>
      <c r="N9" s="80">
        <v>2</v>
      </c>
      <c r="O9" s="80">
        <v>154</v>
      </c>
      <c r="P9" s="80"/>
      <c r="Q9" s="118">
        <v>164</v>
      </c>
      <c r="R9" s="130">
        <v>419</v>
      </c>
    </row>
    <row r="10" spans="1:18" x14ac:dyDescent="0.25">
      <c r="A10" s="131">
        <v>1963</v>
      </c>
      <c r="B10" s="117">
        <v>2550</v>
      </c>
      <c r="C10" s="80">
        <v>310</v>
      </c>
      <c r="D10" s="80">
        <v>82</v>
      </c>
      <c r="E10" s="80">
        <v>700</v>
      </c>
      <c r="F10" s="80"/>
      <c r="G10" s="118">
        <v>3642</v>
      </c>
      <c r="H10" s="117">
        <v>131</v>
      </c>
      <c r="I10" s="80">
        <v>6</v>
      </c>
      <c r="J10" s="80">
        <v>60</v>
      </c>
      <c r="K10" s="80"/>
      <c r="L10" s="118">
        <v>197</v>
      </c>
      <c r="M10" s="117">
        <v>8</v>
      </c>
      <c r="N10" s="80">
        <v>5</v>
      </c>
      <c r="O10" s="80">
        <v>152</v>
      </c>
      <c r="P10" s="80"/>
      <c r="Q10" s="118">
        <v>165</v>
      </c>
      <c r="R10" s="130">
        <v>362</v>
      </c>
    </row>
    <row r="11" spans="1:18" x14ac:dyDescent="0.25">
      <c r="A11" s="131">
        <v>1964</v>
      </c>
      <c r="B11" s="117">
        <v>2216</v>
      </c>
      <c r="C11" s="80">
        <v>317</v>
      </c>
      <c r="D11" s="80">
        <v>88</v>
      </c>
      <c r="E11" s="80">
        <v>708</v>
      </c>
      <c r="F11" s="80"/>
      <c r="G11" s="118">
        <v>3329</v>
      </c>
      <c r="H11" s="117">
        <v>100</v>
      </c>
      <c r="I11" s="80">
        <v>7</v>
      </c>
      <c r="J11" s="80">
        <v>109</v>
      </c>
      <c r="K11" s="80"/>
      <c r="L11" s="118">
        <v>216</v>
      </c>
      <c r="M11" s="117">
        <v>22</v>
      </c>
      <c r="N11" s="80">
        <v>3</v>
      </c>
      <c r="O11" s="80">
        <v>150</v>
      </c>
      <c r="P11" s="80"/>
      <c r="Q11" s="118">
        <v>175</v>
      </c>
      <c r="R11" s="130">
        <v>391</v>
      </c>
    </row>
    <row r="12" spans="1:18" ht="14.45" x14ac:dyDescent="0.3">
      <c r="A12" s="131">
        <v>1965</v>
      </c>
      <c r="B12" s="117">
        <v>2649</v>
      </c>
      <c r="C12" s="80">
        <v>306</v>
      </c>
      <c r="D12" s="80">
        <v>101</v>
      </c>
      <c r="E12" s="80">
        <v>754</v>
      </c>
      <c r="F12" s="80"/>
      <c r="G12" s="118">
        <v>3810</v>
      </c>
      <c r="H12" s="117">
        <v>177</v>
      </c>
      <c r="I12" s="80">
        <v>9</v>
      </c>
      <c r="J12" s="80">
        <v>107</v>
      </c>
      <c r="K12" s="80"/>
      <c r="L12" s="118">
        <v>293</v>
      </c>
      <c r="M12" s="117">
        <v>14</v>
      </c>
      <c r="N12" s="80">
        <v>1</v>
      </c>
      <c r="O12" s="80">
        <v>199</v>
      </c>
      <c r="P12" s="80"/>
      <c r="Q12" s="118">
        <v>214</v>
      </c>
      <c r="R12" s="130">
        <v>507</v>
      </c>
    </row>
    <row r="13" spans="1:18" ht="14.45" x14ac:dyDescent="0.3">
      <c r="A13" s="131">
        <v>1966</v>
      </c>
      <c r="B13" s="117">
        <v>2308</v>
      </c>
      <c r="C13" s="80">
        <v>301</v>
      </c>
      <c r="D13" s="80">
        <v>106</v>
      </c>
      <c r="E13" s="80">
        <v>792</v>
      </c>
      <c r="F13" s="80"/>
      <c r="G13" s="118">
        <v>3507</v>
      </c>
      <c r="H13" s="117">
        <v>179</v>
      </c>
      <c r="I13" s="80">
        <v>9</v>
      </c>
      <c r="J13" s="80">
        <v>96</v>
      </c>
      <c r="K13" s="80"/>
      <c r="L13" s="118">
        <v>284</v>
      </c>
      <c r="M13" s="117">
        <v>10</v>
      </c>
      <c r="N13" s="80">
        <v>3</v>
      </c>
      <c r="O13" s="80">
        <v>185</v>
      </c>
      <c r="P13" s="80"/>
      <c r="Q13" s="118">
        <v>198</v>
      </c>
      <c r="R13" s="130">
        <v>482</v>
      </c>
    </row>
    <row r="14" spans="1:18" ht="14.45" x14ac:dyDescent="0.3">
      <c r="A14" s="131">
        <v>1967</v>
      </c>
      <c r="B14" s="117">
        <v>2097</v>
      </c>
      <c r="C14" s="80">
        <v>286</v>
      </c>
      <c r="D14" s="80">
        <v>96</v>
      </c>
      <c r="E14" s="80">
        <v>802</v>
      </c>
      <c r="F14" s="80">
        <v>109</v>
      </c>
      <c r="G14" s="118">
        <v>3390</v>
      </c>
      <c r="H14" s="117">
        <v>162</v>
      </c>
      <c r="I14" s="80">
        <v>14</v>
      </c>
      <c r="J14" s="80">
        <v>104</v>
      </c>
      <c r="K14" s="80"/>
      <c r="L14" s="118">
        <v>280</v>
      </c>
      <c r="M14" s="117">
        <v>7</v>
      </c>
      <c r="N14" s="80">
        <v>5</v>
      </c>
      <c r="O14" s="80">
        <v>191</v>
      </c>
      <c r="P14" s="80"/>
      <c r="Q14" s="118">
        <v>203</v>
      </c>
      <c r="R14" s="130">
        <v>483</v>
      </c>
    </row>
    <row r="15" spans="1:18" ht="14.45" x14ac:dyDescent="0.3">
      <c r="A15" s="131">
        <v>1968</v>
      </c>
      <c r="B15" s="117">
        <v>1898</v>
      </c>
      <c r="C15" s="80">
        <v>282</v>
      </c>
      <c r="D15" s="80">
        <v>99</v>
      </c>
      <c r="E15" s="80">
        <v>784</v>
      </c>
      <c r="F15" s="80">
        <v>328</v>
      </c>
      <c r="G15" s="118">
        <v>3391</v>
      </c>
      <c r="H15" s="117">
        <v>300</v>
      </c>
      <c r="I15" s="80">
        <v>14</v>
      </c>
      <c r="J15" s="80">
        <v>89</v>
      </c>
      <c r="K15" s="80"/>
      <c r="L15" s="118">
        <v>403</v>
      </c>
      <c r="M15" s="117">
        <v>15</v>
      </c>
      <c r="N15" s="80">
        <v>13</v>
      </c>
      <c r="O15" s="80">
        <v>509</v>
      </c>
      <c r="P15" s="80"/>
      <c r="Q15" s="118">
        <v>537</v>
      </c>
      <c r="R15" s="130">
        <v>940</v>
      </c>
    </row>
    <row r="16" spans="1:18" ht="14.45" x14ac:dyDescent="0.3">
      <c r="A16" s="131">
        <v>1969</v>
      </c>
      <c r="B16" s="117">
        <v>1827</v>
      </c>
      <c r="C16" s="80">
        <v>244</v>
      </c>
      <c r="D16" s="80">
        <v>108</v>
      </c>
      <c r="E16" s="80">
        <v>759</v>
      </c>
      <c r="F16" s="80">
        <v>397</v>
      </c>
      <c r="G16" s="118">
        <v>3335</v>
      </c>
      <c r="H16" s="117">
        <v>171</v>
      </c>
      <c r="I16" s="80">
        <v>44</v>
      </c>
      <c r="J16" s="80">
        <v>105</v>
      </c>
      <c r="K16" s="80"/>
      <c r="L16" s="118">
        <v>320</v>
      </c>
      <c r="M16" s="117">
        <v>15</v>
      </c>
      <c r="N16" s="80">
        <v>5</v>
      </c>
      <c r="O16" s="80">
        <v>466</v>
      </c>
      <c r="P16" s="80"/>
      <c r="Q16" s="118">
        <v>486</v>
      </c>
      <c r="R16" s="130">
        <v>806</v>
      </c>
    </row>
    <row r="17" spans="1:18" ht="14.45" x14ac:dyDescent="0.3">
      <c r="A17" s="131">
        <v>1970</v>
      </c>
      <c r="B17" s="117">
        <v>1806</v>
      </c>
      <c r="C17" s="80">
        <v>200</v>
      </c>
      <c r="D17" s="80">
        <v>92</v>
      </c>
      <c r="E17" s="80">
        <v>743</v>
      </c>
      <c r="F17" s="80">
        <v>371</v>
      </c>
      <c r="G17" s="118">
        <v>3212</v>
      </c>
      <c r="H17" s="117">
        <v>60</v>
      </c>
      <c r="I17" s="80">
        <v>30</v>
      </c>
      <c r="J17" s="80">
        <v>63</v>
      </c>
      <c r="K17" s="80"/>
      <c r="L17" s="118">
        <v>153</v>
      </c>
      <c r="M17" s="117">
        <v>12</v>
      </c>
      <c r="N17" s="80">
        <v>11</v>
      </c>
      <c r="O17" s="80">
        <v>272</v>
      </c>
      <c r="P17" s="80"/>
      <c r="Q17" s="118">
        <v>295</v>
      </c>
      <c r="R17" s="130">
        <v>448</v>
      </c>
    </row>
    <row r="18" spans="1:18" ht="14.45" x14ac:dyDescent="0.3">
      <c r="A18" s="131">
        <v>1971</v>
      </c>
      <c r="B18" s="117">
        <v>1768</v>
      </c>
      <c r="C18" s="80">
        <v>212</v>
      </c>
      <c r="D18" s="80">
        <v>96</v>
      </c>
      <c r="E18" s="80">
        <v>748</v>
      </c>
      <c r="F18" s="80">
        <v>321</v>
      </c>
      <c r="G18" s="118">
        <v>3145</v>
      </c>
      <c r="H18" s="117">
        <v>49</v>
      </c>
      <c r="I18" s="80">
        <v>36</v>
      </c>
      <c r="J18" s="80">
        <v>34</v>
      </c>
      <c r="K18" s="80"/>
      <c r="L18" s="118">
        <v>119</v>
      </c>
      <c r="M18" s="117">
        <v>3</v>
      </c>
      <c r="N18" s="80">
        <v>22</v>
      </c>
      <c r="O18" s="80">
        <v>323</v>
      </c>
      <c r="P18" s="80"/>
      <c r="Q18" s="118">
        <v>348</v>
      </c>
      <c r="R18" s="130">
        <v>467</v>
      </c>
    </row>
    <row r="19" spans="1:18" ht="14.45" x14ac:dyDescent="0.3">
      <c r="A19" s="131">
        <v>1972</v>
      </c>
      <c r="B19" s="117">
        <v>1856</v>
      </c>
      <c r="C19" s="80">
        <v>224</v>
      </c>
      <c r="D19" s="80">
        <v>83</v>
      </c>
      <c r="E19" s="80">
        <v>706</v>
      </c>
      <c r="F19" s="80">
        <v>265</v>
      </c>
      <c r="G19" s="118">
        <v>3134</v>
      </c>
      <c r="H19" s="117">
        <v>79</v>
      </c>
      <c r="I19" s="80">
        <v>97</v>
      </c>
      <c r="J19" s="80">
        <v>87</v>
      </c>
      <c r="K19" s="80"/>
      <c r="L19" s="118">
        <v>263</v>
      </c>
      <c r="M19" s="117">
        <v>7</v>
      </c>
      <c r="N19" s="80">
        <v>19</v>
      </c>
      <c r="O19" s="80">
        <v>435</v>
      </c>
      <c r="P19" s="80"/>
      <c r="Q19" s="118">
        <v>461</v>
      </c>
      <c r="R19" s="132">
        <v>724</v>
      </c>
    </row>
    <row r="20" spans="1:18" ht="14.45" x14ac:dyDescent="0.3">
      <c r="A20" s="131">
        <v>1973</v>
      </c>
      <c r="B20" s="117">
        <v>1708</v>
      </c>
      <c r="C20" s="80">
        <v>245</v>
      </c>
      <c r="D20" s="80">
        <v>83</v>
      </c>
      <c r="E20" s="80">
        <v>709</v>
      </c>
      <c r="F20" s="80">
        <v>248</v>
      </c>
      <c r="G20" s="118">
        <v>2993</v>
      </c>
      <c r="H20" s="117">
        <v>46</v>
      </c>
      <c r="I20" s="80">
        <v>165</v>
      </c>
      <c r="J20" s="80">
        <v>100</v>
      </c>
      <c r="K20" s="80"/>
      <c r="L20" s="118">
        <v>311</v>
      </c>
      <c r="M20" s="117">
        <v>6</v>
      </c>
      <c r="N20" s="80">
        <v>36</v>
      </c>
      <c r="O20" s="80">
        <v>366</v>
      </c>
      <c r="P20" s="80"/>
      <c r="Q20" s="118">
        <v>408</v>
      </c>
      <c r="R20" s="130">
        <v>719</v>
      </c>
    </row>
    <row r="21" spans="1:18" ht="14.45" x14ac:dyDescent="0.3">
      <c r="A21" s="131">
        <v>1974</v>
      </c>
      <c r="B21" s="117">
        <v>1802</v>
      </c>
      <c r="C21" s="80">
        <v>267</v>
      </c>
      <c r="D21" s="80">
        <v>86</v>
      </c>
      <c r="E21" s="80">
        <v>712</v>
      </c>
      <c r="F21" s="80">
        <v>233</v>
      </c>
      <c r="G21" s="118">
        <v>3100</v>
      </c>
      <c r="H21" s="117">
        <v>58</v>
      </c>
      <c r="I21" s="80">
        <v>179</v>
      </c>
      <c r="J21" s="80">
        <v>212</v>
      </c>
      <c r="K21" s="80"/>
      <c r="L21" s="118">
        <v>449</v>
      </c>
      <c r="M21" s="117">
        <v>7</v>
      </c>
      <c r="N21" s="80">
        <v>21</v>
      </c>
      <c r="O21" s="80">
        <v>265</v>
      </c>
      <c r="P21" s="80"/>
      <c r="Q21" s="118">
        <v>293</v>
      </c>
      <c r="R21" s="130">
        <v>742</v>
      </c>
    </row>
    <row r="22" spans="1:18" ht="14.45" x14ac:dyDescent="0.3">
      <c r="A22" s="131">
        <v>1975</v>
      </c>
      <c r="B22" s="117">
        <v>2067</v>
      </c>
      <c r="C22" s="80">
        <v>303</v>
      </c>
      <c r="D22" s="80">
        <v>100</v>
      </c>
      <c r="E22" s="80">
        <v>734</v>
      </c>
      <c r="F22" s="80">
        <v>231</v>
      </c>
      <c r="G22" s="118">
        <v>3435</v>
      </c>
      <c r="H22" s="117">
        <v>105</v>
      </c>
      <c r="I22" s="80">
        <v>261</v>
      </c>
      <c r="J22" s="80">
        <v>222</v>
      </c>
      <c r="K22" s="80"/>
      <c r="L22" s="118">
        <v>588</v>
      </c>
      <c r="M22" s="117">
        <v>6</v>
      </c>
      <c r="N22" s="80">
        <v>15</v>
      </c>
      <c r="O22" s="80">
        <v>236</v>
      </c>
      <c r="P22" s="80"/>
      <c r="Q22" s="118">
        <v>257</v>
      </c>
      <c r="R22" s="130">
        <v>845</v>
      </c>
    </row>
    <row r="23" spans="1:18" ht="14.45" x14ac:dyDescent="0.3">
      <c r="A23" s="131">
        <v>1976</v>
      </c>
      <c r="B23" s="117">
        <v>1978</v>
      </c>
      <c r="C23" s="80">
        <v>316</v>
      </c>
      <c r="D23" s="80">
        <v>97</v>
      </c>
      <c r="E23" s="80">
        <v>737</v>
      </c>
      <c r="F23" s="80">
        <v>181</v>
      </c>
      <c r="G23" s="118">
        <v>3309</v>
      </c>
      <c r="H23" s="117">
        <v>106</v>
      </c>
      <c r="I23" s="80">
        <v>264</v>
      </c>
      <c r="J23" s="80">
        <v>169</v>
      </c>
      <c r="K23" s="80"/>
      <c r="L23" s="118">
        <v>539</v>
      </c>
      <c r="M23" s="117">
        <v>17</v>
      </c>
      <c r="N23" s="80">
        <v>8</v>
      </c>
      <c r="O23" s="80">
        <v>223</v>
      </c>
      <c r="P23" s="80"/>
      <c r="Q23" s="118">
        <v>248</v>
      </c>
      <c r="R23" s="130">
        <v>787</v>
      </c>
    </row>
    <row r="24" spans="1:18" ht="14.45" x14ac:dyDescent="0.3">
      <c r="A24" s="131">
        <v>1977</v>
      </c>
      <c r="B24" s="117">
        <v>1999</v>
      </c>
      <c r="C24" s="80">
        <v>343</v>
      </c>
      <c r="D24" s="80">
        <v>109</v>
      </c>
      <c r="E24" s="80">
        <v>789</v>
      </c>
      <c r="F24" s="80">
        <v>178</v>
      </c>
      <c r="G24" s="118">
        <v>3418</v>
      </c>
      <c r="H24" s="117">
        <v>98</v>
      </c>
      <c r="I24" s="80">
        <v>220</v>
      </c>
      <c r="J24" s="80">
        <v>188</v>
      </c>
      <c r="K24" s="80"/>
      <c r="L24" s="118">
        <v>506</v>
      </c>
      <c r="M24" s="117">
        <v>24</v>
      </c>
      <c r="N24" s="80">
        <v>19</v>
      </c>
      <c r="O24" s="80">
        <v>129</v>
      </c>
      <c r="P24" s="80"/>
      <c r="Q24" s="118">
        <v>172</v>
      </c>
      <c r="R24" s="130">
        <v>678</v>
      </c>
    </row>
    <row r="25" spans="1:18" ht="14.45" x14ac:dyDescent="0.3">
      <c r="A25" s="131">
        <v>1978</v>
      </c>
      <c r="B25" s="117">
        <v>2052</v>
      </c>
      <c r="C25" s="80">
        <v>347</v>
      </c>
      <c r="D25" s="80">
        <v>115</v>
      </c>
      <c r="E25" s="80">
        <v>863</v>
      </c>
      <c r="F25" s="80">
        <v>169</v>
      </c>
      <c r="G25" s="118">
        <v>3546</v>
      </c>
      <c r="H25" s="117">
        <v>123</v>
      </c>
      <c r="I25" s="80">
        <v>223</v>
      </c>
      <c r="J25" s="80">
        <v>232</v>
      </c>
      <c r="K25" s="80"/>
      <c r="L25" s="118">
        <v>578</v>
      </c>
      <c r="M25" s="117">
        <v>21</v>
      </c>
      <c r="N25" s="80">
        <v>15</v>
      </c>
      <c r="O25" s="80">
        <v>179</v>
      </c>
      <c r="P25" s="80"/>
      <c r="Q25" s="118">
        <v>215</v>
      </c>
      <c r="R25" s="130">
        <v>793</v>
      </c>
    </row>
    <row r="26" spans="1:18" ht="14.45" x14ac:dyDescent="0.3">
      <c r="A26" s="131">
        <v>1979</v>
      </c>
      <c r="B26" s="117">
        <v>2089</v>
      </c>
      <c r="C26" s="80">
        <v>340</v>
      </c>
      <c r="D26" s="80">
        <v>112</v>
      </c>
      <c r="E26" s="80">
        <v>886</v>
      </c>
      <c r="F26" s="80">
        <v>165</v>
      </c>
      <c r="G26" s="118">
        <v>3592</v>
      </c>
      <c r="H26" s="117">
        <v>120</v>
      </c>
      <c r="I26" s="80">
        <v>235</v>
      </c>
      <c r="J26" s="80">
        <v>182</v>
      </c>
      <c r="K26" s="80"/>
      <c r="L26" s="118">
        <v>537</v>
      </c>
      <c r="M26" s="117">
        <v>35</v>
      </c>
      <c r="N26" s="80">
        <v>20</v>
      </c>
      <c r="O26" s="80">
        <v>211</v>
      </c>
      <c r="P26" s="80"/>
      <c r="Q26" s="118">
        <v>266</v>
      </c>
      <c r="R26" s="130">
        <v>803</v>
      </c>
    </row>
    <row r="27" spans="1:18" ht="14.45" x14ac:dyDescent="0.3">
      <c r="A27" s="131">
        <v>1980</v>
      </c>
      <c r="B27" s="117">
        <v>2212</v>
      </c>
      <c r="C27" s="80">
        <v>358</v>
      </c>
      <c r="D27" s="80">
        <v>124</v>
      </c>
      <c r="E27" s="80">
        <v>996</v>
      </c>
      <c r="F27" s="80">
        <v>148</v>
      </c>
      <c r="G27" s="118">
        <v>3838</v>
      </c>
      <c r="H27" s="117">
        <v>241</v>
      </c>
      <c r="I27" s="80">
        <v>203</v>
      </c>
      <c r="J27" s="80">
        <v>206</v>
      </c>
      <c r="K27" s="80"/>
      <c r="L27" s="118">
        <v>650</v>
      </c>
      <c r="M27" s="117">
        <v>30</v>
      </c>
      <c r="N27" s="80">
        <v>12</v>
      </c>
      <c r="O27" s="80">
        <v>260</v>
      </c>
      <c r="P27" s="80"/>
      <c r="Q27" s="118">
        <v>302</v>
      </c>
      <c r="R27" s="130">
        <v>952</v>
      </c>
    </row>
    <row r="28" spans="1:18" ht="14.45" x14ac:dyDescent="0.3">
      <c r="A28" s="131">
        <v>1981</v>
      </c>
      <c r="B28" s="117">
        <v>2280</v>
      </c>
      <c r="C28" s="80">
        <v>354</v>
      </c>
      <c r="D28" s="80">
        <v>132</v>
      </c>
      <c r="E28" s="80">
        <v>1080</v>
      </c>
      <c r="F28" s="80">
        <v>174</v>
      </c>
      <c r="G28" s="118">
        <v>4020</v>
      </c>
      <c r="H28" s="117">
        <v>276</v>
      </c>
      <c r="I28" s="80">
        <v>133</v>
      </c>
      <c r="J28" s="80">
        <v>188</v>
      </c>
      <c r="K28" s="80"/>
      <c r="L28" s="118">
        <v>597</v>
      </c>
      <c r="M28" s="117">
        <v>126</v>
      </c>
      <c r="N28" s="80">
        <v>85</v>
      </c>
      <c r="O28" s="80">
        <v>341</v>
      </c>
      <c r="P28" s="80"/>
      <c r="Q28" s="118">
        <v>552</v>
      </c>
      <c r="R28" s="130">
        <v>1149</v>
      </c>
    </row>
    <row r="29" spans="1:18" ht="14.45" x14ac:dyDescent="0.3">
      <c r="A29" s="131">
        <v>1982</v>
      </c>
      <c r="B29" s="117">
        <v>2455</v>
      </c>
      <c r="C29" s="80">
        <v>249</v>
      </c>
      <c r="D29" s="80">
        <v>138</v>
      </c>
      <c r="E29" s="80">
        <v>1360</v>
      </c>
      <c r="F29" s="80">
        <v>212</v>
      </c>
      <c r="G29" s="118">
        <v>4414</v>
      </c>
      <c r="H29" s="117">
        <v>263</v>
      </c>
      <c r="I29" s="80">
        <v>145</v>
      </c>
      <c r="J29" s="80">
        <v>120</v>
      </c>
      <c r="K29" s="80">
        <v>19</v>
      </c>
      <c r="L29" s="118">
        <v>547</v>
      </c>
      <c r="M29" s="117">
        <v>64</v>
      </c>
      <c r="N29" s="80">
        <v>46</v>
      </c>
      <c r="O29" s="80">
        <v>248</v>
      </c>
      <c r="P29" s="80"/>
      <c r="Q29" s="118">
        <v>358</v>
      </c>
      <c r="R29" s="130">
        <v>905</v>
      </c>
    </row>
    <row r="30" spans="1:18" ht="14.45" x14ac:dyDescent="0.3">
      <c r="A30" s="131">
        <v>1983</v>
      </c>
      <c r="B30" s="117">
        <v>2693</v>
      </c>
      <c r="C30" s="80">
        <v>287</v>
      </c>
      <c r="D30" s="80">
        <v>150</v>
      </c>
      <c r="E30" s="80">
        <v>1446</v>
      </c>
      <c r="F30" s="80">
        <v>222</v>
      </c>
      <c r="G30" s="118">
        <v>4798</v>
      </c>
      <c r="H30" s="117">
        <v>160</v>
      </c>
      <c r="I30" s="80">
        <v>55</v>
      </c>
      <c r="J30" s="80">
        <v>88</v>
      </c>
      <c r="K30" s="80">
        <v>10</v>
      </c>
      <c r="L30" s="118">
        <v>313</v>
      </c>
      <c r="M30" s="117">
        <v>25</v>
      </c>
      <c r="N30" s="80">
        <v>16</v>
      </c>
      <c r="O30" s="80">
        <v>156</v>
      </c>
      <c r="P30" s="80">
        <v>23</v>
      </c>
      <c r="Q30" s="118">
        <v>220</v>
      </c>
      <c r="R30" s="130">
        <v>533</v>
      </c>
    </row>
    <row r="31" spans="1:18" ht="14.45" x14ac:dyDescent="0.3">
      <c r="A31" s="131">
        <v>1984</v>
      </c>
      <c r="B31" s="117">
        <v>2610</v>
      </c>
      <c r="C31" s="80">
        <v>294</v>
      </c>
      <c r="D31" s="80">
        <v>144</v>
      </c>
      <c r="E31" s="80">
        <v>1577</v>
      </c>
      <c r="F31" s="80">
        <v>214</v>
      </c>
      <c r="G31" s="118">
        <v>4839</v>
      </c>
      <c r="H31" s="117">
        <v>327</v>
      </c>
      <c r="I31" s="80">
        <v>99</v>
      </c>
      <c r="J31" s="80">
        <v>87</v>
      </c>
      <c r="K31" s="80">
        <v>20</v>
      </c>
      <c r="L31" s="118">
        <v>533</v>
      </c>
      <c r="M31" s="117">
        <v>33</v>
      </c>
      <c r="N31" s="80">
        <v>21</v>
      </c>
      <c r="O31" s="80">
        <v>189</v>
      </c>
      <c r="P31" s="80">
        <v>25</v>
      </c>
      <c r="Q31" s="118">
        <v>268</v>
      </c>
      <c r="R31" s="130">
        <v>801</v>
      </c>
    </row>
    <row r="32" spans="1:18" x14ac:dyDescent="0.25">
      <c r="A32" s="131">
        <v>1985</v>
      </c>
      <c r="B32" s="117">
        <v>2803</v>
      </c>
      <c r="C32" s="80">
        <v>417</v>
      </c>
      <c r="D32" s="80">
        <v>141</v>
      </c>
      <c r="E32" s="80">
        <v>1540</v>
      </c>
      <c r="F32" s="80">
        <v>216</v>
      </c>
      <c r="G32" s="118">
        <v>5117</v>
      </c>
      <c r="H32" s="117">
        <v>227</v>
      </c>
      <c r="I32" s="80">
        <v>84</v>
      </c>
      <c r="J32" s="80">
        <v>90</v>
      </c>
      <c r="K32" s="80">
        <v>18</v>
      </c>
      <c r="L32" s="118">
        <v>419</v>
      </c>
      <c r="M32" s="117">
        <v>16</v>
      </c>
      <c r="N32" s="80">
        <v>2</v>
      </c>
      <c r="O32" s="80">
        <v>192</v>
      </c>
      <c r="P32" s="80">
        <v>11</v>
      </c>
      <c r="Q32" s="118">
        <v>221</v>
      </c>
      <c r="R32" s="130">
        <v>640</v>
      </c>
    </row>
    <row r="33" spans="1:18" x14ac:dyDescent="0.25">
      <c r="A33" s="131">
        <v>1986</v>
      </c>
      <c r="B33" s="117">
        <v>3017</v>
      </c>
      <c r="C33" s="80">
        <v>453</v>
      </c>
      <c r="D33" s="80">
        <v>80</v>
      </c>
      <c r="E33" s="80">
        <v>1509</v>
      </c>
      <c r="F33" s="80">
        <v>184</v>
      </c>
      <c r="G33" s="118">
        <v>5243</v>
      </c>
      <c r="H33" s="117">
        <v>90</v>
      </c>
      <c r="I33" s="80">
        <v>81</v>
      </c>
      <c r="J33" s="80">
        <v>69</v>
      </c>
      <c r="K33" s="80">
        <v>4</v>
      </c>
      <c r="L33" s="118">
        <v>244</v>
      </c>
      <c r="M33" s="117">
        <v>11</v>
      </c>
      <c r="N33" s="80">
        <v>10</v>
      </c>
      <c r="O33" s="80">
        <v>130</v>
      </c>
      <c r="P33" s="80">
        <v>10</v>
      </c>
      <c r="Q33" s="118">
        <v>161</v>
      </c>
      <c r="R33" s="130">
        <v>405</v>
      </c>
    </row>
    <row r="34" spans="1:18" x14ac:dyDescent="0.25">
      <c r="A34" s="131">
        <v>1987</v>
      </c>
      <c r="B34" s="117">
        <v>2850</v>
      </c>
      <c r="C34" s="80">
        <v>363</v>
      </c>
      <c r="D34" s="80">
        <v>130</v>
      </c>
      <c r="E34" s="80">
        <v>1430</v>
      </c>
      <c r="F34" s="80">
        <v>112</v>
      </c>
      <c r="G34" s="118">
        <v>4885</v>
      </c>
      <c r="H34" s="117">
        <v>86</v>
      </c>
      <c r="I34" s="80">
        <v>75</v>
      </c>
      <c r="J34" s="80">
        <v>39</v>
      </c>
      <c r="K34" s="80">
        <v>21</v>
      </c>
      <c r="L34" s="118">
        <v>221</v>
      </c>
      <c r="M34" s="117">
        <v>7</v>
      </c>
      <c r="N34" s="80">
        <v>9</v>
      </c>
      <c r="O34" s="80">
        <v>100</v>
      </c>
      <c r="P34" s="80">
        <v>11</v>
      </c>
      <c r="Q34" s="118">
        <v>127</v>
      </c>
      <c r="R34" s="130">
        <v>348</v>
      </c>
    </row>
    <row r="35" spans="1:18" x14ac:dyDescent="0.25">
      <c r="A35" s="131">
        <v>1988</v>
      </c>
      <c r="B35" s="117">
        <v>2821</v>
      </c>
      <c r="C35" s="80">
        <v>355</v>
      </c>
      <c r="D35" s="80">
        <v>128</v>
      </c>
      <c r="E35" s="80">
        <v>1434</v>
      </c>
      <c r="F35" s="80">
        <v>103</v>
      </c>
      <c r="G35" s="118">
        <v>4841</v>
      </c>
      <c r="H35" s="117">
        <v>72</v>
      </c>
      <c r="I35" s="80">
        <v>54</v>
      </c>
      <c r="J35" s="80">
        <v>46</v>
      </c>
      <c r="K35" s="80">
        <v>12</v>
      </c>
      <c r="L35" s="118">
        <v>184</v>
      </c>
      <c r="M35" s="117">
        <v>10</v>
      </c>
      <c r="N35" s="80">
        <v>19</v>
      </c>
      <c r="O35" s="80">
        <v>100</v>
      </c>
      <c r="P35" s="80">
        <v>9</v>
      </c>
      <c r="Q35" s="118">
        <v>138</v>
      </c>
      <c r="R35" s="130">
        <v>322</v>
      </c>
    </row>
    <row r="36" spans="1:18" x14ac:dyDescent="0.25">
      <c r="A36" s="133">
        <v>1989</v>
      </c>
      <c r="B36" s="134">
        <v>2644</v>
      </c>
      <c r="C36" s="135">
        <v>331</v>
      </c>
      <c r="D36" s="135">
        <v>131</v>
      </c>
      <c r="E36" s="135">
        <v>1377</v>
      </c>
      <c r="F36" s="135">
        <v>112</v>
      </c>
      <c r="G36" s="136">
        <v>4595</v>
      </c>
      <c r="H36" s="134">
        <v>32</v>
      </c>
      <c r="I36" s="135">
        <v>115</v>
      </c>
      <c r="J36" s="135">
        <v>29</v>
      </c>
      <c r="K36" s="135">
        <v>8</v>
      </c>
      <c r="L36" s="136">
        <v>184</v>
      </c>
      <c r="M36" s="134">
        <v>8</v>
      </c>
      <c r="N36" s="135">
        <v>12</v>
      </c>
      <c r="O36" s="135">
        <v>38</v>
      </c>
      <c r="P36" s="135">
        <v>0</v>
      </c>
      <c r="Q36" s="136">
        <v>58</v>
      </c>
      <c r="R36" s="137">
        <v>242</v>
      </c>
    </row>
    <row r="37" spans="1:18" ht="27.75" thickBot="1" x14ac:dyDescent="0.3">
      <c r="A37" s="138"/>
      <c r="B37" s="139"/>
      <c r="C37" s="140"/>
      <c r="D37" s="140"/>
      <c r="E37" s="140"/>
      <c r="F37" s="140"/>
      <c r="G37" s="141"/>
      <c r="H37" s="142" t="s">
        <v>55</v>
      </c>
      <c r="I37" s="143" t="s">
        <v>56</v>
      </c>
      <c r="J37" s="143" t="s">
        <v>61</v>
      </c>
      <c r="K37" s="143" t="s">
        <v>62</v>
      </c>
      <c r="L37" s="144" t="s">
        <v>63</v>
      </c>
      <c r="M37" s="143" t="s">
        <v>64</v>
      </c>
      <c r="N37" s="143" t="s">
        <v>51</v>
      </c>
      <c r="O37" s="143" t="s">
        <v>65</v>
      </c>
      <c r="P37" s="145" t="s">
        <v>59</v>
      </c>
      <c r="Q37" s="81"/>
      <c r="R37" s="81"/>
    </row>
    <row r="38" spans="1:18" x14ac:dyDescent="0.25">
      <c r="A38" s="131">
        <v>1990</v>
      </c>
      <c r="B38" s="117">
        <v>2579</v>
      </c>
      <c r="C38" s="80">
        <v>323</v>
      </c>
      <c r="D38" s="80">
        <v>135</v>
      </c>
      <c r="E38" s="80">
        <v>1356</v>
      </c>
      <c r="F38" s="80">
        <v>118</v>
      </c>
      <c r="G38" s="80">
        <v>4514</v>
      </c>
      <c r="H38" s="117">
        <v>42</v>
      </c>
      <c r="I38" s="146">
        <v>191</v>
      </c>
      <c r="J38" s="146">
        <v>0</v>
      </c>
      <c r="K38" s="146">
        <v>2</v>
      </c>
      <c r="L38" s="146">
        <v>6</v>
      </c>
      <c r="M38" s="146">
        <v>2</v>
      </c>
      <c r="N38" s="146">
        <v>91</v>
      </c>
      <c r="O38" s="146">
        <v>0</v>
      </c>
      <c r="P38" s="147">
        <v>334</v>
      </c>
      <c r="Q38" s="81"/>
      <c r="R38" s="78"/>
    </row>
    <row r="39" spans="1:18" x14ac:dyDescent="0.25">
      <c r="A39" s="131">
        <v>1991</v>
      </c>
      <c r="B39" s="119">
        <v>2534</v>
      </c>
      <c r="C39" s="80">
        <v>310</v>
      </c>
      <c r="D39" s="80">
        <v>123</v>
      </c>
      <c r="E39" s="80">
        <v>1338</v>
      </c>
      <c r="F39" s="80">
        <v>79</v>
      </c>
      <c r="G39" s="80">
        <v>4384</v>
      </c>
      <c r="H39" s="117">
        <v>47</v>
      </c>
      <c r="I39" s="146">
        <v>154</v>
      </c>
      <c r="J39" s="146">
        <v>4</v>
      </c>
      <c r="K39" s="146">
        <v>2</v>
      </c>
      <c r="L39" s="146">
        <v>5</v>
      </c>
      <c r="M39" s="146">
        <v>0</v>
      </c>
      <c r="N39" s="146">
        <v>63</v>
      </c>
      <c r="O39" s="146">
        <v>1</v>
      </c>
      <c r="P39" s="147">
        <v>276</v>
      </c>
      <c r="Q39" s="81"/>
      <c r="R39" s="78"/>
    </row>
    <row r="40" spans="1:18" x14ac:dyDescent="0.25">
      <c r="A40" s="131">
        <v>1992</v>
      </c>
      <c r="B40" s="119">
        <v>2568</v>
      </c>
      <c r="C40" s="80">
        <v>287</v>
      </c>
      <c r="D40" s="80">
        <v>138</v>
      </c>
      <c r="E40" s="80">
        <v>1338</v>
      </c>
      <c r="F40" s="80">
        <v>69</v>
      </c>
      <c r="G40" s="80">
        <v>4400</v>
      </c>
      <c r="H40" s="117">
        <v>38</v>
      </c>
      <c r="I40" s="146">
        <v>151</v>
      </c>
      <c r="J40" s="146">
        <v>0</v>
      </c>
      <c r="K40" s="146">
        <v>3</v>
      </c>
      <c r="L40" s="146">
        <v>0</v>
      </c>
      <c r="M40" s="146">
        <v>2</v>
      </c>
      <c r="N40" s="146">
        <v>65</v>
      </c>
      <c r="O40" s="146">
        <v>6</v>
      </c>
      <c r="P40" s="147">
        <v>265</v>
      </c>
      <c r="Q40" s="81"/>
      <c r="R40" s="78"/>
    </row>
    <row r="41" spans="1:18" x14ac:dyDescent="0.25">
      <c r="A41" s="131">
        <v>1993</v>
      </c>
      <c r="B41" s="119">
        <v>2408</v>
      </c>
      <c r="C41" s="80">
        <v>298</v>
      </c>
      <c r="D41" s="80">
        <v>122</v>
      </c>
      <c r="E41" s="80">
        <v>1287</v>
      </c>
      <c r="F41" s="80">
        <v>56</v>
      </c>
      <c r="G41" s="80">
        <v>4171</v>
      </c>
      <c r="H41" s="117">
        <v>40</v>
      </c>
      <c r="I41" s="146">
        <v>77</v>
      </c>
      <c r="J41" s="146">
        <v>0</v>
      </c>
      <c r="K41" s="146">
        <v>1</v>
      </c>
      <c r="L41" s="146">
        <v>8</v>
      </c>
      <c r="M41" s="146">
        <v>2</v>
      </c>
      <c r="N41" s="146">
        <v>46</v>
      </c>
      <c r="O41" s="146">
        <v>0</v>
      </c>
      <c r="P41" s="147">
        <v>174</v>
      </c>
      <c r="Q41" s="81"/>
      <c r="R41" s="78"/>
    </row>
    <row r="42" spans="1:18" ht="14.45" x14ac:dyDescent="0.35">
      <c r="A42" s="131">
        <v>1994</v>
      </c>
      <c r="B42" s="119">
        <v>2324</v>
      </c>
      <c r="C42" s="80">
        <v>272</v>
      </c>
      <c r="D42" s="80">
        <v>136</v>
      </c>
      <c r="E42" s="80">
        <v>1311</v>
      </c>
      <c r="F42" s="80">
        <v>71</v>
      </c>
      <c r="G42" s="80">
        <v>4114</v>
      </c>
      <c r="H42" s="117">
        <v>62</v>
      </c>
      <c r="I42" s="146">
        <v>102</v>
      </c>
      <c r="J42" s="146">
        <v>0</v>
      </c>
      <c r="K42" s="146">
        <v>7</v>
      </c>
      <c r="L42" s="146">
        <v>7</v>
      </c>
      <c r="M42" s="146">
        <v>2</v>
      </c>
      <c r="N42" s="146">
        <v>77</v>
      </c>
      <c r="O42" s="146">
        <v>4</v>
      </c>
      <c r="P42" s="147">
        <v>261</v>
      </c>
      <c r="Q42" s="81"/>
      <c r="R42" s="78"/>
    </row>
    <row r="43" spans="1:18" ht="14.45" x14ac:dyDescent="0.35">
      <c r="A43" s="131">
        <v>1995</v>
      </c>
      <c r="B43" s="119">
        <v>2093</v>
      </c>
      <c r="C43" s="80">
        <v>249</v>
      </c>
      <c r="D43" s="80">
        <v>132</v>
      </c>
      <c r="E43" s="80">
        <v>1310</v>
      </c>
      <c r="F43" s="80">
        <v>28</v>
      </c>
      <c r="G43" s="80">
        <v>3812</v>
      </c>
      <c r="H43" s="117">
        <v>56</v>
      </c>
      <c r="I43" s="146">
        <v>88</v>
      </c>
      <c r="J43" s="146">
        <v>0</v>
      </c>
      <c r="K43" s="146">
        <v>2</v>
      </c>
      <c r="L43" s="146">
        <v>3</v>
      </c>
      <c r="M43" s="146">
        <v>3</v>
      </c>
      <c r="N43" s="146">
        <v>54</v>
      </c>
      <c r="O43" s="146">
        <v>5</v>
      </c>
      <c r="P43" s="147">
        <v>211</v>
      </c>
      <c r="Q43" s="81"/>
      <c r="R43" s="78"/>
    </row>
    <row r="44" spans="1:18" ht="14.45" x14ac:dyDescent="0.35">
      <c r="A44" s="131">
        <v>1996</v>
      </c>
      <c r="B44" s="120">
        <v>2023</v>
      </c>
      <c r="C44" s="110">
        <v>242</v>
      </c>
      <c r="D44" s="110">
        <v>120</v>
      </c>
      <c r="E44" s="110">
        <v>1271</v>
      </c>
      <c r="F44" s="110">
        <v>49</v>
      </c>
      <c r="G44" s="83">
        <v>3705</v>
      </c>
      <c r="H44" s="117">
        <v>70</v>
      </c>
      <c r="I44" s="146">
        <v>64</v>
      </c>
      <c r="J44" s="146">
        <v>0</v>
      </c>
      <c r="K44" s="146">
        <v>2</v>
      </c>
      <c r="L44" s="146">
        <v>9</v>
      </c>
      <c r="M44" s="146">
        <v>2</v>
      </c>
      <c r="N44" s="146">
        <v>49</v>
      </c>
      <c r="O44" s="146">
        <v>1</v>
      </c>
      <c r="P44" s="147">
        <v>197</v>
      </c>
      <c r="Q44" s="81"/>
      <c r="R44" s="78"/>
    </row>
    <row r="45" spans="1:18" ht="14.45" x14ac:dyDescent="0.35">
      <c r="A45" s="131">
        <v>1997</v>
      </c>
      <c r="B45" s="121">
        <v>1967</v>
      </c>
      <c r="C45" s="122">
        <v>235</v>
      </c>
      <c r="D45" s="122">
        <v>117</v>
      </c>
      <c r="E45" s="122">
        <v>1298</v>
      </c>
      <c r="F45" s="122">
        <v>73</v>
      </c>
      <c r="G45" s="122">
        <v>3690</v>
      </c>
      <c r="H45" s="117">
        <v>73</v>
      </c>
      <c r="I45" s="146">
        <v>223</v>
      </c>
      <c r="J45" s="146">
        <v>10</v>
      </c>
      <c r="K45" s="146">
        <v>0</v>
      </c>
      <c r="L45" s="146">
        <v>8</v>
      </c>
      <c r="M45" s="146">
        <v>4</v>
      </c>
      <c r="N45" s="146">
        <v>73</v>
      </c>
      <c r="O45" s="146">
        <v>1</v>
      </c>
      <c r="P45" s="147">
        <v>392</v>
      </c>
      <c r="Q45" s="81"/>
      <c r="R45" s="78"/>
    </row>
    <row r="46" spans="1:18" ht="14.45" x14ac:dyDescent="0.35">
      <c r="A46" s="131">
        <v>1998</v>
      </c>
      <c r="B46" s="121">
        <v>1912</v>
      </c>
      <c r="C46" s="122">
        <v>236</v>
      </c>
      <c r="D46" s="122">
        <v>118</v>
      </c>
      <c r="E46" s="122">
        <v>1292</v>
      </c>
      <c r="F46" s="122">
        <v>83</v>
      </c>
      <c r="G46" s="122">
        <v>3641</v>
      </c>
      <c r="H46" s="117">
        <v>63</v>
      </c>
      <c r="I46" s="146">
        <v>144</v>
      </c>
      <c r="J46" s="146">
        <v>21</v>
      </c>
      <c r="K46" s="146">
        <v>0</v>
      </c>
      <c r="L46" s="146">
        <v>18</v>
      </c>
      <c r="M46" s="146">
        <v>1</v>
      </c>
      <c r="N46" s="146">
        <v>66</v>
      </c>
      <c r="O46" s="146">
        <v>3</v>
      </c>
      <c r="P46" s="147">
        <v>316</v>
      </c>
      <c r="Q46" s="81"/>
      <c r="R46" s="78"/>
    </row>
    <row r="47" spans="1:18" ht="14.45" x14ac:dyDescent="0.35">
      <c r="A47" s="131">
        <v>1999</v>
      </c>
      <c r="B47" s="121">
        <v>1854</v>
      </c>
      <c r="C47" s="122">
        <v>225</v>
      </c>
      <c r="D47" s="122">
        <v>118</v>
      </c>
      <c r="E47" s="122">
        <v>1265</v>
      </c>
      <c r="F47" s="122">
        <v>72</v>
      </c>
      <c r="G47" s="122">
        <v>3534</v>
      </c>
      <c r="H47" s="117">
        <v>25</v>
      </c>
      <c r="I47" s="146">
        <v>235</v>
      </c>
      <c r="J47" s="146">
        <v>111</v>
      </c>
      <c r="K47" s="146">
        <v>3</v>
      </c>
      <c r="L47" s="146">
        <v>21</v>
      </c>
      <c r="M47" s="146">
        <v>0</v>
      </c>
      <c r="N47" s="146">
        <v>63</v>
      </c>
      <c r="O47" s="146">
        <v>1</v>
      </c>
      <c r="P47" s="147">
        <v>459</v>
      </c>
      <c r="Q47" s="81"/>
      <c r="R47" s="78"/>
    </row>
    <row r="48" spans="1:18" ht="14.45" x14ac:dyDescent="0.35">
      <c r="A48" s="131">
        <v>2000</v>
      </c>
      <c r="B48" s="121">
        <v>1891</v>
      </c>
      <c r="C48" s="122">
        <v>229</v>
      </c>
      <c r="D48" s="122">
        <v>125</v>
      </c>
      <c r="E48" s="122">
        <v>1305</v>
      </c>
      <c r="F48" s="122">
        <v>77</v>
      </c>
      <c r="G48" s="122">
        <v>3627</v>
      </c>
      <c r="H48" s="117">
        <v>54</v>
      </c>
      <c r="I48" s="146">
        <v>288</v>
      </c>
      <c r="J48" s="146">
        <v>77</v>
      </c>
      <c r="K48" s="146">
        <v>6</v>
      </c>
      <c r="L48" s="146">
        <v>7</v>
      </c>
      <c r="M48" s="146">
        <v>2</v>
      </c>
      <c r="N48" s="146">
        <v>56</v>
      </c>
      <c r="O48" s="146">
        <v>1</v>
      </c>
      <c r="P48" s="147">
        <v>491</v>
      </c>
      <c r="Q48" s="81"/>
      <c r="R48" s="78"/>
    </row>
    <row r="49" spans="1:36" ht="14.45" x14ac:dyDescent="0.35">
      <c r="A49" s="131">
        <v>2001</v>
      </c>
      <c r="B49" s="121">
        <v>1854</v>
      </c>
      <c r="C49" s="122">
        <v>220</v>
      </c>
      <c r="D49" s="122">
        <v>131</v>
      </c>
      <c r="E49" s="122">
        <v>1344</v>
      </c>
      <c r="F49" s="122">
        <v>62</v>
      </c>
      <c r="G49" s="122">
        <v>3611</v>
      </c>
      <c r="H49" s="117">
        <v>95</v>
      </c>
      <c r="I49" s="146">
        <v>297</v>
      </c>
      <c r="J49" s="146">
        <v>48</v>
      </c>
      <c r="K49" s="146">
        <v>1</v>
      </c>
      <c r="L49" s="146">
        <v>13</v>
      </c>
      <c r="M49" s="146">
        <v>2</v>
      </c>
      <c r="N49" s="146">
        <v>81</v>
      </c>
      <c r="O49" s="146">
        <v>4</v>
      </c>
      <c r="P49" s="147">
        <v>541</v>
      </c>
      <c r="Q49" s="81"/>
      <c r="R49" s="78"/>
      <c r="S49" s="81"/>
      <c r="T49" s="81"/>
      <c r="U49" s="81"/>
      <c r="V49" s="81"/>
      <c r="W49" s="81"/>
      <c r="X49" s="81"/>
      <c r="Y49" s="81"/>
      <c r="Z49" s="81"/>
      <c r="AA49" s="81"/>
      <c r="AB49" s="81"/>
      <c r="AC49" s="81"/>
      <c r="AD49" s="81"/>
      <c r="AE49" s="81"/>
      <c r="AF49" s="81"/>
      <c r="AG49" s="81"/>
      <c r="AH49" s="81"/>
      <c r="AI49" s="81"/>
      <c r="AJ49" s="81"/>
    </row>
    <row r="50" spans="1:36" ht="14.45" x14ac:dyDescent="0.35">
      <c r="A50" s="148">
        <v>2002</v>
      </c>
      <c r="B50" s="122">
        <v>1765</v>
      </c>
      <c r="C50" s="122">
        <v>215</v>
      </c>
      <c r="D50" s="122">
        <v>130</v>
      </c>
      <c r="E50" s="122">
        <v>1394</v>
      </c>
      <c r="F50" s="122">
        <v>57</v>
      </c>
      <c r="G50" s="122">
        <v>3561</v>
      </c>
      <c r="H50" s="117">
        <v>58</v>
      </c>
      <c r="I50" s="146">
        <v>314</v>
      </c>
      <c r="J50" s="146">
        <v>8</v>
      </c>
      <c r="K50" s="146">
        <v>6</v>
      </c>
      <c r="L50" s="146">
        <v>7</v>
      </c>
      <c r="M50" s="146">
        <v>0</v>
      </c>
      <c r="N50" s="146">
        <v>71</v>
      </c>
      <c r="O50" s="146">
        <v>1</v>
      </c>
      <c r="P50" s="147">
        <v>465</v>
      </c>
      <c r="Q50" s="81"/>
      <c r="R50" s="78"/>
      <c r="S50" s="81"/>
      <c r="T50" s="81"/>
      <c r="U50" s="81"/>
      <c r="V50" s="81"/>
      <c r="W50" s="81"/>
      <c r="X50" s="81"/>
      <c r="Y50" s="81"/>
      <c r="Z50" s="81"/>
      <c r="AA50" s="81"/>
      <c r="AB50" s="81"/>
      <c r="AC50" s="81"/>
      <c r="AD50" s="81"/>
      <c r="AE50" s="81"/>
      <c r="AF50" s="81"/>
      <c r="AG50" s="81"/>
      <c r="AH50" s="81"/>
      <c r="AI50" s="81"/>
      <c r="AJ50" s="81"/>
    </row>
    <row r="51" spans="1:36" ht="14.45" x14ac:dyDescent="0.35">
      <c r="A51" s="148">
        <v>2003</v>
      </c>
      <c r="B51" s="122">
        <v>1769</v>
      </c>
      <c r="C51" s="122">
        <v>224</v>
      </c>
      <c r="D51" s="122">
        <v>128</v>
      </c>
      <c r="E51" s="122">
        <v>1434</v>
      </c>
      <c r="F51" s="122">
        <v>52</v>
      </c>
      <c r="G51" s="122">
        <v>3607</v>
      </c>
      <c r="H51" s="117">
        <v>97</v>
      </c>
      <c r="I51" s="146">
        <v>306</v>
      </c>
      <c r="J51" s="146">
        <v>194</v>
      </c>
      <c r="K51" s="146">
        <v>0</v>
      </c>
      <c r="L51" s="146">
        <v>14</v>
      </c>
      <c r="M51" s="146">
        <v>4</v>
      </c>
      <c r="N51" s="146">
        <v>70</v>
      </c>
      <c r="O51" s="146">
        <v>1</v>
      </c>
      <c r="P51" s="147">
        <v>686</v>
      </c>
      <c r="Q51" s="81"/>
      <c r="R51" s="78"/>
      <c r="S51" s="81"/>
      <c r="T51" s="81"/>
      <c r="U51" s="81"/>
      <c r="V51" s="81"/>
      <c r="W51" s="81"/>
      <c r="X51" s="81"/>
      <c r="Y51" s="81"/>
      <c r="Z51" s="81"/>
      <c r="AA51" s="81"/>
      <c r="AB51" s="81"/>
      <c r="AC51" s="81"/>
      <c r="AD51" s="81"/>
      <c r="AE51" s="81"/>
      <c r="AF51" s="81"/>
      <c r="AG51" s="81"/>
      <c r="AH51" s="81"/>
      <c r="AI51" s="81"/>
      <c r="AJ51" s="81"/>
    </row>
    <row r="52" spans="1:36" ht="14.45" x14ac:dyDescent="0.35">
      <c r="A52" s="148">
        <v>2004</v>
      </c>
      <c r="B52" s="122">
        <v>1797</v>
      </c>
      <c r="C52" s="122">
        <v>221</v>
      </c>
      <c r="D52" s="122">
        <v>124</v>
      </c>
      <c r="E52" s="122">
        <v>1550</v>
      </c>
      <c r="F52" s="122">
        <v>54</v>
      </c>
      <c r="G52" s="122">
        <v>3746</v>
      </c>
      <c r="H52" s="117">
        <v>148</v>
      </c>
      <c r="I52" s="146">
        <v>375</v>
      </c>
      <c r="J52" s="146">
        <v>43</v>
      </c>
      <c r="K52" s="146">
        <v>0</v>
      </c>
      <c r="L52" s="146">
        <v>1</v>
      </c>
      <c r="M52" s="146">
        <v>2</v>
      </c>
      <c r="N52" s="146">
        <v>54</v>
      </c>
      <c r="O52" s="146">
        <v>5</v>
      </c>
      <c r="P52" s="147">
        <v>628</v>
      </c>
      <c r="Q52" s="81"/>
      <c r="R52" s="78"/>
      <c r="S52" s="81"/>
      <c r="T52" s="81"/>
      <c r="U52" s="81"/>
      <c r="V52" s="81"/>
      <c r="W52" s="81"/>
      <c r="X52" s="81"/>
      <c r="Y52" s="81"/>
      <c r="Z52" s="81"/>
      <c r="AA52" s="81"/>
      <c r="AB52" s="81"/>
      <c r="AC52" s="81"/>
      <c r="AD52" s="81"/>
      <c r="AE52" s="81"/>
      <c r="AF52" s="81"/>
      <c r="AG52" s="81"/>
      <c r="AH52" s="81"/>
      <c r="AI52" s="81"/>
      <c r="AJ52" s="81"/>
    </row>
    <row r="53" spans="1:36" ht="14.45" x14ac:dyDescent="0.35">
      <c r="A53" s="148">
        <v>2005</v>
      </c>
      <c r="B53" s="122">
        <v>1826</v>
      </c>
      <c r="C53" s="122">
        <v>220</v>
      </c>
      <c r="D53" s="122">
        <v>130</v>
      </c>
      <c r="E53" s="122">
        <v>1713</v>
      </c>
      <c r="F53" s="122">
        <v>67</v>
      </c>
      <c r="G53" s="122">
        <v>5961</v>
      </c>
      <c r="H53" s="117">
        <v>211</v>
      </c>
      <c r="I53" s="146">
        <v>369</v>
      </c>
      <c r="J53" s="146">
        <v>163</v>
      </c>
      <c r="K53" s="146">
        <v>0</v>
      </c>
      <c r="L53" s="146">
        <v>4</v>
      </c>
      <c r="M53" s="146">
        <v>1</v>
      </c>
      <c r="N53" s="146">
        <v>75</v>
      </c>
      <c r="O53" s="146">
        <v>1</v>
      </c>
      <c r="P53" s="147">
        <v>824</v>
      </c>
      <c r="Q53" s="81"/>
      <c r="R53" s="150"/>
      <c r="S53" s="150"/>
      <c r="T53" s="150"/>
      <c r="U53" s="150"/>
      <c r="V53" s="150"/>
      <c r="W53" s="150"/>
      <c r="X53" s="150"/>
      <c r="Y53" s="150"/>
      <c r="Z53" s="150"/>
      <c r="AA53" s="81"/>
      <c r="AB53" s="81"/>
      <c r="AC53" s="81"/>
      <c r="AD53" s="81"/>
      <c r="AE53" s="81"/>
      <c r="AF53" s="81"/>
      <c r="AG53" s="81"/>
      <c r="AH53" s="81"/>
      <c r="AI53" s="81"/>
      <c r="AJ53" s="81"/>
    </row>
    <row r="54" spans="1:36" ht="14.45" x14ac:dyDescent="0.35">
      <c r="A54" s="148">
        <v>2006</v>
      </c>
      <c r="B54" s="122">
        <v>1873</v>
      </c>
      <c r="C54" s="122">
        <v>214</v>
      </c>
      <c r="D54" s="122">
        <v>129</v>
      </c>
      <c r="E54" s="122">
        <v>1877</v>
      </c>
      <c r="F54" s="122">
        <v>70</v>
      </c>
      <c r="G54" s="122">
        <v>4163</v>
      </c>
      <c r="H54" s="117">
        <v>214</v>
      </c>
      <c r="I54" s="146">
        <v>348</v>
      </c>
      <c r="J54" s="146">
        <v>317</v>
      </c>
      <c r="K54" s="146">
        <v>0</v>
      </c>
      <c r="L54" s="146">
        <v>6</v>
      </c>
      <c r="M54" s="146">
        <v>9</v>
      </c>
      <c r="N54" s="146">
        <v>65</v>
      </c>
      <c r="O54" s="146">
        <v>3</v>
      </c>
      <c r="P54" s="147">
        <v>962</v>
      </c>
      <c r="Q54" s="81"/>
      <c r="R54" s="150"/>
      <c r="S54" s="150"/>
      <c r="T54" s="150"/>
      <c r="U54" s="150"/>
      <c r="V54" s="150"/>
      <c r="W54" s="150"/>
      <c r="X54" s="150"/>
      <c r="Y54" s="150"/>
      <c r="Z54" s="150"/>
      <c r="AA54" s="81"/>
      <c r="AB54" s="81"/>
      <c r="AC54" s="81"/>
      <c r="AD54" s="81"/>
      <c r="AE54" s="81"/>
      <c r="AF54" s="81"/>
      <c r="AG54" s="81"/>
      <c r="AH54" s="81"/>
      <c r="AI54" s="81"/>
      <c r="AJ54" s="81"/>
    </row>
    <row r="55" spans="1:36" ht="14.45" x14ac:dyDescent="0.35">
      <c r="A55" s="148">
        <v>2007</v>
      </c>
      <c r="B55" s="122">
        <v>1899</v>
      </c>
      <c r="C55" s="122">
        <v>215</v>
      </c>
      <c r="D55" s="122">
        <v>128</v>
      </c>
      <c r="E55" s="122">
        <v>2007</v>
      </c>
      <c r="F55" s="122">
        <v>68</v>
      </c>
      <c r="G55" s="122">
        <v>4317</v>
      </c>
      <c r="H55" s="117">
        <v>190</v>
      </c>
      <c r="I55" s="146">
        <v>399</v>
      </c>
      <c r="J55" s="146">
        <v>62</v>
      </c>
      <c r="K55" s="146">
        <v>0</v>
      </c>
      <c r="L55" s="146">
        <v>2</v>
      </c>
      <c r="M55" s="146">
        <v>10</v>
      </c>
      <c r="N55" s="146">
        <v>64</v>
      </c>
      <c r="O55" s="146">
        <v>3</v>
      </c>
      <c r="P55" s="147">
        <v>730</v>
      </c>
      <c r="Q55" s="81"/>
      <c r="R55" s="150"/>
      <c r="S55" s="150"/>
      <c r="T55" s="150"/>
      <c r="U55" s="150"/>
      <c r="V55" s="150"/>
      <c r="W55" s="150"/>
      <c r="X55" s="150"/>
      <c r="Y55" s="150"/>
      <c r="Z55" s="150"/>
      <c r="AA55" s="81"/>
      <c r="AB55" s="81"/>
      <c r="AC55" s="81"/>
      <c r="AD55" s="81"/>
      <c r="AE55" s="81"/>
      <c r="AF55" s="81"/>
      <c r="AG55" s="81"/>
      <c r="AH55" s="81"/>
      <c r="AI55" s="81"/>
      <c r="AJ55" s="81"/>
    </row>
    <row r="56" spans="1:36" ht="14.45" x14ac:dyDescent="0.35">
      <c r="A56" s="148">
        <v>2008</v>
      </c>
      <c r="B56" s="122">
        <v>1972</v>
      </c>
      <c r="C56" s="122">
        <v>227</v>
      </c>
      <c r="D56" s="122">
        <v>128</v>
      </c>
      <c r="E56" s="122">
        <v>2065</v>
      </c>
      <c r="F56" s="122">
        <v>76</v>
      </c>
      <c r="G56" s="122">
        <v>4468</v>
      </c>
      <c r="H56" s="117">
        <v>134</v>
      </c>
      <c r="I56" s="146">
        <v>307</v>
      </c>
      <c r="J56" s="146">
        <v>42</v>
      </c>
      <c r="K56" s="146">
        <v>0</v>
      </c>
      <c r="L56" s="146">
        <v>3</v>
      </c>
      <c r="M56" s="146">
        <v>2</v>
      </c>
      <c r="N56" s="146">
        <v>45</v>
      </c>
      <c r="O56" s="146">
        <v>3</v>
      </c>
      <c r="P56" s="147">
        <v>536</v>
      </c>
      <c r="Q56" s="81"/>
      <c r="R56" s="150"/>
      <c r="S56" s="150"/>
      <c r="T56" s="150"/>
      <c r="U56" s="150"/>
      <c r="V56" s="150"/>
      <c r="W56" s="150"/>
      <c r="X56" s="150"/>
      <c r="Y56" s="150"/>
      <c r="Z56" s="150"/>
      <c r="AA56" s="81"/>
      <c r="AB56" s="81"/>
      <c r="AC56" s="81"/>
      <c r="AD56" s="81"/>
      <c r="AE56" s="81"/>
      <c r="AF56" s="81"/>
      <c r="AG56" s="81"/>
      <c r="AH56" s="81"/>
      <c r="AI56" s="81"/>
      <c r="AJ56" s="81"/>
    </row>
    <row r="57" spans="1:36" ht="14.45" x14ac:dyDescent="0.35">
      <c r="A57" s="148">
        <v>2009</v>
      </c>
      <c r="B57" s="122">
        <v>2005</v>
      </c>
      <c r="C57" s="122">
        <v>208</v>
      </c>
      <c r="D57" s="122">
        <v>127</v>
      </c>
      <c r="E57" s="122">
        <v>2053</v>
      </c>
      <c r="F57" s="122">
        <v>57</v>
      </c>
      <c r="G57" s="122">
        <v>4450</v>
      </c>
      <c r="H57" s="117">
        <v>51</v>
      </c>
      <c r="I57" s="146">
        <v>163</v>
      </c>
      <c r="J57" s="146">
        <v>11</v>
      </c>
      <c r="K57" s="146">
        <v>0</v>
      </c>
      <c r="L57" s="146">
        <v>0</v>
      </c>
      <c r="M57" s="146">
        <v>3</v>
      </c>
      <c r="N57" s="146">
        <v>26</v>
      </c>
      <c r="O57" s="146">
        <v>0</v>
      </c>
      <c r="P57" s="147">
        <v>254</v>
      </c>
      <c r="Q57" s="81"/>
      <c r="R57" s="150"/>
      <c r="S57" s="150"/>
      <c r="T57" s="150"/>
      <c r="U57" s="150"/>
      <c r="V57" s="150"/>
      <c r="W57" s="150"/>
      <c r="X57" s="150"/>
      <c r="Y57" s="150"/>
      <c r="Z57" s="150"/>
      <c r="AA57" s="81"/>
      <c r="AB57" s="81"/>
      <c r="AC57" s="81"/>
      <c r="AD57" s="81"/>
      <c r="AE57" s="81"/>
      <c r="AF57" s="81"/>
      <c r="AG57" s="81"/>
      <c r="AH57" s="81"/>
      <c r="AI57" s="81"/>
      <c r="AJ57" s="81"/>
    </row>
    <row r="58" spans="1:36" ht="14.45" x14ac:dyDescent="0.35">
      <c r="A58" s="148">
        <v>2010</v>
      </c>
      <c r="B58" s="122">
        <v>2000</v>
      </c>
      <c r="C58" s="122">
        <v>204</v>
      </c>
      <c r="D58" s="122">
        <v>138</v>
      </c>
      <c r="E58" s="122">
        <v>2081</v>
      </c>
      <c r="F58" s="122">
        <v>43</v>
      </c>
      <c r="G58" s="122">
        <v>4466</v>
      </c>
      <c r="H58" s="117">
        <v>88</v>
      </c>
      <c r="I58" s="146">
        <v>154</v>
      </c>
      <c r="J58" s="146">
        <v>2</v>
      </c>
      <c r="K58" s="146">
        <v>0</v>
      </c>
      <c r="L58" s="146">
        <v>0</v>
      </c>
      <c r="M58" s="146">
        <v>0</v>
      </c>
      <c r="N58" s="146">
        <v>19</v>
      </c>
      <c r="O58" s="146">
        <v>0</v>
      </c>
      <c r="P58" s="147">
        <v>263</v>
      </c>
      <c r="Q58" s="81"/>
      <c r="R58" s="150"/>
      <c r="S58" s="150"/>
      <c r="T58" s="150"/>
      <c r="U58" s="150"/>
      <c r="V58" s="150"/>
      <c r="W58" s="150"/>
      <c r="X58" s="150"/>
      <c r="Y58" s="150"/>
      <c r="Z58" s="150"/>
      <c r="AA58" s="81"/>
      <c r="AB58" s="81"/>
      <c r="AC58" s="81"/>
      <c r="AD58" s="81"/>
      <c r="AE58" s="81"/>
      <c r="AF58" s="81"/>
      <c r="AG58" s="81"/>
      <c r="AH58" s="81"/>
      <c r="AI58" s="81"/>
      <c r="AJ58" s="81"/>
    </row>
    <row r="59" spans="1:36" ht="14.45" x14ac:dyDescent="0.35">
      <c r="A59" s="148">
        <v>2011</v>
      </c>
      <c r="B59" s="122">
        <v>2050</v>
      </c>
      <c r="C59" s="122">
        <v>204</v>
      </c>
      <c r="D59" s="122">
        <v>140</v>
      </c>
      <c r="E59" s="122">
        <v>2118</v>
      </c>
      <c r="F59" s="122">
        <v>41</v>
      </c>
      <c r="G59" s="122">
        <v>4553</v>
      </c>
      <c r="H59" s="117">
        <v>127</v>
      </c>
      <c r="I59" s="146">
        <v>43</v>
      </c>
      <c r="J59" s="146">
        <v>1</v>
      </c>
      <c r="K59" s="146">
        <v>6</v>
      </c>
      <c r="L59" s="146">
        <v>2</v>
      </c>
      <c r="M59" s="146">
        <v>6</v>
      </c>
      <c r="N59" s="146">
        <v>23</v>
      </c>
      <c r="O59" s="146">
        <v>4</v>
      </c>
      <c r="P59" s="147">
        <v>212</v>
      </c>
      <c r="Q59" s="81"/>
      <c r="R59" s="150"/>
      <c r="S59" s="150"/>
      <c r="T59" s="150"/>
      <c r="U59" s="150"/>
      <c r="V59" s="150"/>
      <c r="W59" s="150"/>
      <c r="X59" s="150"/>
      <c r="Y59" s="150"/>
      <c r="Z59" s="150"/>
      <c r="AA59" s="81"/>
      <c r="AB59" s="81"/>
      <c r="AC59" s="81"/>
      <c r="AD59" s="81"/>
      <c r="AE59" s="81"/>
      <c r="AF59" s="81"/>
      <c r="AG59" s="81"/>
      <c r="AH59" s="81"/>
      <c r="AI59" s="81"/>
      <c r="AJ59" s="81"/>
    </row>
    <row r="60" spans="1:36" ht="14.45" x14ac:dyDescent="0.35">
      <c r="A60" s="148">
        <v>2012</v>
      </c>
      <c r="B60" s="122">
        <v>2055</v>
      </c>
      <c r="C60" s="122">
        <v>238</v>
      </c>
      <c r="D60" s="122">
        <v>133</v>
      </c>
      <c r="E60" s="122">
        <v>2285</v>
      </c>
      <c r="F60" s="122">
        <v>40</v>
      </c>
      <c r="G60" s="122">
        <v>4751</v>
      </c>
      <c r="H60" s="117">
        <v>239</v>
      </c>
      <c r="I60" s="146">
        <v>18</v>
      </c>
      <c r="J60" s="146">
        <v>0</v>
      </c>
      <c r="K60" s="146">
        <v>0</v>
      </c>
      <c r="L60" s="146">
        <v>5</v>
      </c>
      <c r="M60" s="146">
        <v>8</v>
      </c>
      <c r="N60" s="146">
        <v>29</v>
      </c>
      <c r="O60" s="146">
        <v>1</v>
      </c>
      <c r="P60" s="147">
        <v>300</v>
      </c>
      <c r="Q60" s="81"/>
      <c r="R60" s="150"/>
      <c r="S60" s="150"/>
      <c r="T60" s="150"/>
      <c r="U60" s="150"/>
      <c r="V60" s="150"/>
      <c r="W60" s="150"/>
      <c r="X60" s="150"/>
      <c r="Y60" s="150"/>
      <c r="Z60" s="150"/>
      <c r="AA60" s="81"/>
      <c r="AB60" s="81"/>
      <c r="AC60" s="81"/>
      <c r="AD60" s="81"/>
      <c r="AE60" s="81"/>
      <c r="AF60" s="81"/>
      <c r="AG60" s="81"/>
      <c r="AH60" s="81"/>
      <c r="AI60" s="81"/>
      <c r="AJ60" s="81"/>
    </row>
    <row r="61" spans="1:36" ht="14.45" x14ac:dyDescent="0.35">
      <c r="A61" s="148">
        <v>2013</v>
      </c>
      <c r="B61" s="122">
        <v>2064</v>
      </c>
      <c r="C61" s="122">
        <v>229</v>
      </c>
      <c r="D61" s="122">
        <v>133</v>
      </c>
      <c r="E61" s="122">
        <v>2404</v>
      </c>
      <c r="F61" s="122">
        <v>56</v>
      </c>
      <c r="G61" s="122">
        <v>4886</v>
      </c>
      <c r="H61" s="117">
        <v>185</v>
      </c>
      <c r="I61" s="146">
        <v>9</v>
      </c>
      <c r="J61" s="146">
        <v>1</v>
      </c>
      <c r="K61" s="146">
        <v>0</v>
      </c>
      <c r="L61" s="146">
        <v>3</v>
      </c>
      <c r="M61" s="146">
        <v>1</v>
      </c>
      <c r="N61" s="146">
        <v>20</v>
      </c>
      <c r="O61" s="146">
        <v>2</v>
      </c>
      <c r="P61" s="147">
        <v>220</v>
      </c>
      <c r="Q61" s="81"/>
      <c r="R61" s="150"/>
      <c r="S61" s="150"/>
      <c r="T61" s="150"/>
      <c r="U61" s="150"/>
      <c r="V61" s="150"/>
      <c r="W61" s="150"/>
      <c r="X61" s="150"/>
      <c r="Y61" s="150"/>
      <c r="Z61" s="150"/>
      <c r="AA61" s="81"/>
      <c r="AB61" s="81"/>
      <c r="AC61" s="81"/>
      <c r="AD61" s="81"/>
      <c r="AE61" s="81"/>
      <c r="AF61" s="81"/>
      <c r="AG61" s="81"/>
      <c r="AH61" s="81"/>
      <c r="AI61" s="81"/>
      <c r="AJ61" s="81"/>
    </row>
    <row r="62" spans="1:36" ht="14.45" x14ac:dyDescent="0.35">
      <c r="A62" s="148">
        <v>2014</v>
      </c>
      <c r="B62" s="122">
        <v>2066</v>
      </c>
      <c r="C62" s="122">
        <v>217</v>
      </c>
      <c r="D62" s="122">
        <v>134</v>
      </c>
      <c r="E62" s="122">
        <v>2464</v>
      </c>
      <c r="F62" s="122">
        <v>71</v>
      </c>
      <c r="G62" s="122">
        <v>4952</v>
      </c>
      <c r="H62" s="117">
        <v>172</v>
      </c>
      <c r="I62" s="146">
        <v>21</v>
      </c>
      <c r="J62" s="146">
        <v>0</v>
      </c>
      <c r="K62" s="146">
        <v>0</v>
      </c>
      <c r="L62" s="146">
        <v>12</v>
      </c>
      <c r="M62" s="146">
        <v>1</v>
      </c>
      <c r="N62" s="146">
        <v>18</v>
      </c>
      <c r="O62" s="146">
        <v>2</v>
      </c>
      <c r="P62" s="147">
        <v>226</v>
      </c>
      <c r="Q62" s="81"/>
      <c r="R62" s="150"/>
      <c r="S62" s="150"/>
      <c r="T62" s="150"/>
      <c r="U62" s="150"/>
      <c r="V62" s="150"/>
      <c r="W62" s="150"/>
      <c r="X62" s="150"/>
      <c r="Y62" s="150"/>
      <c r="Z62" s="150"/>
      <c r="AA62" s="81"/>
      <c r="AB62" s="81"/>
      <c r="AC62" s="81"/>
      <c r="AD62" s="81"/>
      <c r="AE62" s="81"/>
      <c r="AF62" s="81"/>
      <c r="AG62" s="81"/>
      <c r="AH62" s="81"/>
      <c r="AI62" s="81"/>
      <c r="AJ62" s="81"/>
    </row>
    <row r="63" spans="1:36" ht="14.45" x14ac:dyDescent="0.35">
      <c r="A63" s="148">
        <v>2015</v>
      </c>
      <c r="B63" s="122">
        <v>2116</v>
      </c>
      <c r="C63" s="122">
        <v>205</v>
      </c>
      <c r="D63" s="122">
        <v>131</v>
      </c>
      <c r="E63" s="122">
        <v>2409</v>
      </c>
      <c r="F63" s="122">
        <v>86</v>
      </c>
      <c r="G63" s="122">
        <v>4947</v>
      </c>
      <c r="H63" s="117">
        <v>52</v>
      </c>
      <c r="I63" s="146">
        <v>3</v>
      </c>
      <c r="J63" s="146">
        <v>0</v>
      </c>
      <c r="K63" s="146">
        <v>0</v>
      </c>
      <c r="L63" s="146">
        <v>4</v>
      </c>
      <c r="M63" s="146">
        <v>2</v>
      </c>
      <c r="N63" s="146">
        <v>12</v>
      </c>
      <c r="O63" s="146">
        <v>2</v>
      </c>
      <c r="P63" s="147">
        <v>74</v>
      </c>
      <c r="Q63" s="81"/>
      <c r="R63" s="150"/>
      <c r="S63" s="150"/>
      <c r="T63" s="150"/>
      <c r="U63" s="150"/>
      <c r="V63" s="150"/>
      <c r="W63" s="150"/>
      <c r="X63" s="150"/>
      <c r="Y63" s="150"/>
      <c r="Z63" s="150"/>
      <c r="AA63" s="81"/>
      <c r="AB63" s="81"/>
      <c r="AC63" s="81"/>
      <c r="AD63" s="81"/>
      <c r="AE63" s="81"/>
      <c r="AF63" s="81"/>
      <c r="AG63" s="81"/>
      <c r="AH63" s="81"/>
      <c r="AI63" s="81"/>
      <c r="AJ63" s="81"/>
    </row>
    <row r="64" spans="1:36" ht="14.45" x14ac:dyDescent="0.35">
      <c r="A64" s="149">
        <v>2016</v>
      </c>
      <c r="B64" s="453">
        <v>2068</v>
      </c>
      <c r="C64" s="453">
        <v>182</v>
      </c>
      <c r="D64" s="453">
        <v>104</v>
      </c>
      <c r="E64" s="453">
        <v>2266</v>
      </c>
      <c r="F64" s="453">
        <v>95</v>
      </c>
      <c r="G64" s="453">
        <v>4715</v>
      </c>
      <c r="H64" s="134">
        <v>3</v>
      </c>
      <c r="I64" s="454">
        <v>2</v>
      </c>
      <c r="J64" s="454">
        <v>0</v>
      </c>
      <c r="K64" s="454">
        <v>0</v>
      </c>
      <c r="L64" s="454">
        <v>1</v>
      </c>
      <c r="M64" s="454">
        <v>1</v>
      </c>
      <c r="N64" s="454">
        <v>2</v>
      </c>
      <c r="O64" s="454">
        <v>0</v>
      </c>
      <c r="P64" s="455">
        <v>9</v>
      </c>
      <c r="Q64" s="81"/>
      <c r="R64" s="150"/>
      <c r="S64" s="150"/>
      <c r="T64" s="150"/>
      <c r="U64" s="150"/>
      <c r="V64" s="150"/>
      <c r="W64" s="150"/>
      <c r="X64" s="150"/>
      <c r="Y64" s="150"/>
      <c r="Z64" s="150"/>
      <c r="AA64" s="81"/>
      <c r="AB64" s="81"/>
      <c r="AC64" s="81"/>
      <c r="AD64" s="81"/>
      <c r="AE64" s="81"/>
      <c r="AF64" s="81"/>
      <c r="AG64" s="81"/>
      <c r="AH64" s="81"/>
      <c r="AI64" s="81"/>
      <c r="AJ64" s="81"/>
    </row>
    <row r="65" spans="1:36" ht="15.6" x14ac:dyDescent="0.35">
      <c r="R65" s="151"/>
      <c r="S65" s="152"/>
      <c r="T65" s="152"/>
      <c r="U65" s="151"/>
      <c r="V65" s="152"/>
      <c r="W65" s="151"/>
      <c r="X65" s="150"/>
      <c r="Y65" s="150"/>
      <c r="Z65" s="150"/>
      <c r="AA65" s="81"/>
      <c r="AB65" s="81"/>
      <c r="AC65" s="81"/>
      <c r="AD65" s="81"/>
      <c r="AE65" s="81"/>
      <c r="AF65" s="81"/>
      <c r="AG65" s="81"/>
      <c r="AH65" s="81"/>
      <c r="AI65" s="81"/>
      <c r="AJ65" s="81"/>
    </row>
    <row r="66" spans="1:36" ht="14.45" x14ac:dyDescent="0.35">
      <c r="A66" s="86"/>
      <c r="B66" s="81"/>
      <c r="C66" s="81"/>
      <c r="D66" s="81"/>
      <c r="E66" s="81"/>
      <c r="F66" s="81"/>
      <c r="G66" s="81"/>
      <c r="H66" s="80"/>
      <c r="I66" s="80"/>
      <c r="J66" s="80"/>
      <c r="K66" s="80"/>
      <c r="L66" s="80"/>
      <c r="M66" s="80"/>
      <c r="N66" s="80"/>
      <c r="O66" s="80"/>
      <c r="P66" s="80"/>
      <c r="Q66" s="80"/>
      <c r="R66" s="81"/>
      <c r="S66" s="81"/>
      <c r="T66" s="81"/>
      <c r="U66" s="81"/>
      <c r="V66" s="81"/>
      <c r="W66" s="81"/>
      <c r="X66" s="81"/>
      <c r="Y66" s="81"/>
      <c r="Z66" s="81"/>
      <c r="AA66" s="82"/>
      <c r="AB66" s="82"/>
      <c r="AC66" s="82"/>
      <c r="AD66" s="82"/>
      <c r="AE66" s="82"/>
      <c r="AF66" s="82"/>
      <c r="AG66" s="82"/>
      <c r="AH66" s="82"/>
      <c r="AI66" s="82"/>
      <c r="AJ66" s="82"/>
    </row>
    <row r="67" spans="1:36" ht="14.45" x14ac:dyDescent="0.35">
      <c r="A67" s="87" t="s">
        <v>66</v>
      </c>
      <c r="B67" s="103"/>
      <c r="C67" s="103"/>
      <c r="D67" s="103"/>
      <c r="E67" s="551" t="s">
        <v>67</v>
      </c>
      <c r="F67" s="552"/>
      <c r="G67" s="552"/>
      <c r="H67" s="551" t="s">
        <v>68</v>
      </c>
      <c r="I67" s="552"/>
      <c r="J67" s="552"/>
      <c r="K67" s="552"/>
      <c r="L67" s="552"/>
      <c r="M67" s="104"/>
      <c r="N67" s="105"/>
      <c r="O67" s="105"/>
      <c r="P67" s="104"/>
      <c r="Q67" s="104"/>
      <c r="R67" s="104"/>
      <c r="S67" s="81"/>
      <c r="T67" s="81"/>
      <c r="U67" s="81"/>
      <c r="V67" s="81"/>
      <c r="W67" s="81"/>
      <c r="X67" s="81"/>
      <c r="Y67" s="81"/>
      <c r="Z67" s="81"/>
      <c r="AA67" s="81"/>
      <c r="AB67" s="81"/>
      <c r="AC67" s="81"/>
      <c r="AD67" s="81"/>
      <c r="AE67" s="81"/>
      <c r="AF67" s="81"/>
      <c r="AG67" s="81"/>
      <c r="AH67" s="81"/>
      <c r="AI67" s="81"/>
      <c r="AJ67" s="81"/>
    </row>
    <row r="68" spans="1:36" ht="42" customHeight="1" x14ac:dyDescent="0.35">
      <c r="A68" s="553" t="s">
        <v>198</v>
      </c>
      <c r="B68" s="552"/>
      <c r="C68" s="552"/>
      <c r="D68" s="552"/>
      <c r="E68" s="552"/>
      <c r="F68" s="552"/>
      <c r="G68" s="552"/>
      <c r="H68" s="552"/>
      <c r="I68" s="552"/>
      <c r="J68" s="552"/>
      <c r="K68" s="552"/>
      <c r="L68" s="552"/>
      <c r="M68" s="552"/>
      <c r="N68" s="552"/>
      <c r="O68" s="552"/>
      <c r="P68" s="552"/>
      <c r="Q68" s="552"/>
      <c r="R68" s="552"/>
      <c r="S68" s="81"/>
      <c r="T68" s="81"/>
      <c r="U68" s="81"/>
      <c r="V68" s="81"/>
      <c r="W68" s="81"/>
      <c r="X68" s="81"/>
      <c r="Y68" s="81"/>
      <c r="Z68" s="81"/>
      <c r="AA68" s="81"/>
      <c r="AB68" s="81"/>
      <c r="AC68" s="81"/>
      <c r="AD68" s="81"/>
      <c r="AE68" s="81"/>
      <c r="AF68" s="81"/>
      <c r="AG68" s="81"/>
      <c r="AH68" s="81"/>
      <c r="AI68" s="81"/>
      <c r="AJ68" s="81"/>
    </row>
    <row r="69" spans="1:36" ht="6.75" customHeight="1" x14ac:dyDescent="0.35">
      <c r="A69" s="106"/>
      <c r="B69" s="102"/>
      <c r="C69" s="103"/>
      <c r="D69" s="103"/>
      <c r="E69" s="103"/>
      <c r="F69" s="103"/>
      <c r="G69" s="103"/>
      <c r="H69" s="107"/>
      <c r="I69" s="107"/>
      <c r="J69" s="107"/>
      <c r="K69" s="107"/>
      <c r="L69" s="107"/>
      <c r="M69" s="107"/>
      <c r="N69" s="107"/>
      <c r="O69" s="107"/>
      <c r="P69" s="107"/>
      <c r="Q69" s="107"/>
      <c r="R69" s="107"/>
      <c r="S69" s="81"/>
      <c r="T69" s="81"/>
      <c r="U69" s="81"/>
      <c r="V69" s="81"/>
      <c r="W69" s="81"/>
      <c r="X69" s="81"/>
      <c r="Y69" s="81"/>
      <c r="Z69" s="81"/>
      <c r="AA69" s="81"/>
      <c r="AB69" s="81"/>
      <c r="AC69" s="81"/>
      <c r="AD69" s="81"/>
      <c r="AE69" s="81"/>
      <c r="AF69" s="81"/>
      <c r="AG69" s="81"/>
      <c r="AH69" s="81"/>
      <c r="AI69" s="81"/>
      <c r="AJ69" s="81"/>
    </row>
    <row r="70" spans="1:36" ht="14.45" x14ac:dyDescent="0.35">
      <c r="A70" s="554" t="s">
        <v>241</v>
      </c>
      <c r="B70" s="555"/>
      <c r="C70" s="555"/>
      <c r="D70" s="555"/>
      <c r="E70" s="555"/>
      <c r="F70" s="555"/>
      <c r="G70" s="555"/>
      <c r="H70" s="555"/>
      <c r="I70" s="555"/>
      <c r="J70" s="555"/>
      <c r="K70" s="555"/>
      <c r="L70" s="555"/>
      <c r="M70" s="555"/>
      <c r="N70" s="555"/>
      <c r="O70" s="555"/>
      <c r="P70" s="555"/>
      <c r="Q70" s="555"/>
      <c r="R70" s="555"/>
      <c r="S70" s="81"/>
      <c r="T70" s="81"/>
      <c r="U70" s="81"/>
      <c r="V70" s="81"/>
      <c r="W70" s="81"/>
      <c r="X70" s="81"/>
      <c r="Y70" s="81"/>
      <c r="Z70" s="81"/>
      <c r="AA70" s="81"/>
      <c r="AB70" s="81"/>
      <c r="AC70" s="81"/>
      <c r="AD70" s="81"/>
      <c r="AE70" s="81"/>
      <c r="AF70" s="81"/>
      <c r="AG70" s="81"/>
      <c r="AH70" s="81"/>
      <c r="AI70" s="81"/>
      <c r="AJ70" s="81"/>
    </row>
    <row r="71" spans="1:36" ht="14.45" x14ac:dyDescent="0.35">
      <c r="A71" s="108"/>
      <c r="B71" s="84"/>
      <c r="C71" s="109"/>
      <c r="D71" s="109"/>
      <c r="E71" s="109"/>
      <c r="F71" s="109"/>
      <c r="G71" s="109"/>
      <c r="H71" s="109"/>
      <c r="I71" s="109"/>
      <c r="J71" s="109"/>
      <c r="K71" s="109"/>
      <c r="L71" s="109"/>
      <c r="M71" s="109"/>
      <c r="N71" s="109"/>
      <c r="O71" s="109"/>
      <c r="P71" s="109"/>
      <c r="Q71" s="109"/>
      <c r="R71" s="109"/>
    </row>
    <row r="74" spans="1:36" ht="14.45" x14ac:dyDescent="0.35">
      <c r="A74" s="78"/>
      <c r="B74" s="78"/>
      <c r="C74" s="78"/>
      <c r="D74" s="79"/>
      <c r="E74" s="79"/>
      <c r="F74" s="79"/>
      <c r="G74" s="79"/>
      <c r="H74" s="79"/>
      <c r="I74" s="79"/>
      <c r="J74" s="78"/>
      <c r="K74" s="78"/>
      <c r="L74" s="78"/>
      <c r="M74" s="78"/>
      <c r="N74" s="78"/>
      <c r="O74" s="78"/>
      <c r="P74" s="78"/>
      <c r="Q74" s="78"/>
      <c r="R74" s="78"/>
    </row>
    <row r="75" spans="1:36" ht="14.45" x14ac:dyDescent="0.35">
      <c r="A75" s="78"/>
      <c r="B75" s="78"/>
      <c r="C75" s="78"/>
      <c r="D75" s="110"/>
      <c r="E75" s="79"/>
      <c r="F75" s="79"/>
      <c r="G75" s="79"/>
      <c r="H75" s="79"/>
      <c r="I75" s="79"/>
      <c r="J75" s="78"/>
      <c r="K75" s="78"/>
      <c r="L75" s="78"/>
      <c r="M75" s="78"/>
      <c r="N75" s="78"/>
      <c r="O75" s="78"/>
      <c r="P75" s="78"/>
      <c r="Q75" s="78"/>
      <c r="R75" s="78"/>
    </row>
    <row r="76" spans="1:36" ht="14.45" x14ac:dyDescent="0.35">
      <c r="A76" s="78"/>
      <c r="B76" s="78"/>
      <c r="C76" s="78"/>
      <c r="D76" s="110"/>
      <c r="E76" s="79"/>
      <c r="F76" s="79"/>
      <c r="G76" s="79"/>
      <c r="H76" s="79"/>
      <c r="I76" s="79"/>
      <c r="J76" s="78"/>
      <c r="K76" s="78"/>
      <c r="L76" s="78"/>
      <c r="M76" s="78"/>
      <c r="N76" s="78"/>
      <c r="O76" s="78"/>
      <c r="P76" s="78"/>
      <c r="Q76" s="78"/>
      <c r="R76" s="78"/>
    </row>
    <row r="77" spans="1:36" ht="14.45" x14ac:dyDescent="0.35">
      <c r="A77" s="78"/>
      <c r="B77" s="78"/>
      <c r="C77" s="78"/>
      <c r="D77" s="78"/>
      <c r="E77" s="110"/>
      <c r="F77" s="79"/>
      <c r="G77" s="79"/>
      <c r="H77" s="79"/>
      <c r="I77" s="79"/>
      <c r="J77" s="78"/>
      <c r="K77" s="78"/>
      <c r="L77" s="78"/>
      <c r="M77" s="78"/>
      <c r="N77" s="78"/>
      <c r="O77" s="78"/>
      <c r="P77" s="78"/>
      <c r="Q77" s="78"/>
      <c r="R77" s="78"/>
    </row>
    <row r="78" spans="1:36" x14ac:dyDescent="0.25">
      <c r="A78" s="78"/>
      <c r="B78" s="78"/>
      <c r="C78" s="78"/>
      <c r="D78" s="78"/>
      <c r="E78" s="110"/>
      <c r="F78" s="79"/>
      <c r="G78" s="79"/>
      <c r="H78" s="79"/>
      <c r="I78" s="79"/>
      <c r="J78" s="78"/>
      <c r="K78" s="78"/>
      <c r="L78" s="78"/>
      <c r="M78" s="78"/>
      <c r="N78" s="78"/>
      <c r="O78" s="78"/>
      <c r="P78" s="78"/>
      <c r="Q78" s="78"/>
      <c r="R78" s="78"/>
    </row>
    <row r="79" spans="1:36" x14ac:dyDescent="0.25">
      <c r="A79" s="78"/>
      <c r="B79" s="78"/>
      <c r="C79" s="78"/>
      <c r="D79" s="79"/>
      <c r="E79" s="110"/>
      <c r="F79" s="79"/>
      <c r="G79" s="79"/>
      <c r="H79" s="78"/>
      <c r="I79" s="79"/>
      <c r="J79" s="78"/>
      <c r="K79" s="78"/>
      <c r="L79" s="78"/>
      <c r="M79" s="78"/>
      <c r="N79" s="78"/>
      <c r="O79" s="78"/>
      <c r="P79" s="78"/>
      <c r="Q79" s="78"/>
      <c r="R79" s="78"/>
    </row>
    <row r="80" spans="1:36" x14ac:dyDescent="0.25">
      <c r="A80" s="78"/>
      <c r="B80" s="78"/>
      <c r="C80" s="78"/>
      <c r="D80" s="78"/>
      <c r="E80" s="110"/>
      <c r="F80" s="78"/>
      <c r="G80" s="78"/>
      <c r="H80" s="78"/>
      <c r="I80" s="78"/>
      <c r="J80" s="78"/>
      <c r="K80" s="78"/>
      <c r="L80" s="78"/>
      <c r="M80" s="78"/>
      <c r="N80" s="78"/>
      <c r="O80" s="78"/>
      <c r="P80" s="78"/>
      <c r="Q80" s="78"/>
      <c r="R80" s="78"/>
    </row>
    <row r="82" spans="1:18" x14ac:dyDescent="0.25">
      <c r="A82" s="78"/>
      <c r="B82" s="78"/>
      <c r="C82" s="110"/>
      <c r="D82" s="110"/>
      <c r="E82" s="110"/>
      <c r="F82" s="110"/>
      <c r="G82" s="110"/>
      <c r="H82" s="78"/>
      <c r="I82" s="78"/>
      <c r="J82" s="78"/>
      <c r="K82" s="78"/>
      <c r="L82" s="78"/>
      <c r="M82" s="78"/>
      <c r="N82" s="78"/>
      <c r="O82" s="78"/>
      <c r="P82" s="78"/>
      <c r="Q82" s="78"/>
      <c r="R82" s="78"/>
    </row>
    <row r="83" spans="1:18" x14ac:dyDescent="0.25">
      <c r="A83" s="78"/>
      <c r="B83" s="85"/>
      <c r="C83" s="78"/>
      <c r="D83" s="78"/>
      <c r="E83" s="78"/>
      <c r="F83" s="78"/>
      <c r="G83" s="78"/>
      <c r="H83" s="78"/>
      <c r="I83" s="78"/>
      <c r="J83" s="78"/>
      <c r="K83" s="78"/>
      <c r="L83" s="78"/>
      <c r="M83" s="78"/>
      <c r="N83" s="78"/>
      <c r="O83" s="78"/>
      <c r="P83" s="78"/>
      <c r="Q83" s="78"/>
      <c r="R83" s="78"/>
    </row>
    <row r="84" spans="1:18" x14ac:dyDescent="0.25">
      <c r="A84" s="78"/>
      <c r="B84" s="78"/>
      <c r="C84" s="110"/>
      <c r="D84" s="78"/>
      <c r="E84" s="78"/>
      <c r="F84" s="79"/>
      <c r="G84" s="78"/>
      <c r="H84" s="78"/>
      <c r="I84" s="78"/>
      <c r="J84" s="78"/>
      <c r="K84" s="78"/>
      <c r="L84" s="78"/>
      <c r="M84" s="78"/>
      <c r="N84" s="78"/>
      <c r="O84" s="78"/>
      <c r="P84" s="78"/>
      <c r="Q84" s="78"/>
      <c r="R84" s="78"/>
    </row>
    <row r="85" spans="1:18" x14ac:dyDescent="0.25">
      <c r="A85" s="78"/>
      <c r="B85" s="79"/>
      <c r="C85" s="79"/>
      <c r="D85" s="110"/>
      <c r="E85" s="110"/>
      <c r="F85" s="110"/>
      <c r="G85" s="110"/>
      <c r="H85" s="78"/>
      <c r="I85" s="78"/>
      <c r="J85" s="78"/>
      <c r="K85" s="78"/>
      <c r="L85" s="78"/>
      <c r="M85" s="78"/>
      <c r="N85" s="78"/>
      <c r="O85" s="78"/>
      <c r="P85" s="78"/>
      <c r="Q85" s="78"/>
      <c r="R85" s="78"/>
    </row>
    <row r="86" spans="1:18" x14ac:dyDescent="0.25">
      <c r="A86" s="78"/>
      <c r="B86" s="79"/>
      <c r="C86" s="79"/>
      <c r="D86" s="79"/>
      <c r="E86" s="79"/>
      <c r="F86" s="79"/>
      <c r="G86" s="78"/>
      <c r="H86" s="78"/>
      <c r="I86" s="78"/>
      <c r="J86" s="78"/>
      <c r="K86" s="78"/>
      <c r="L86" s="78"/>
      <c r="M86" s="78"/>
      <c r="N86" s="78"/>
      <c r="O86" s="78"/>
      <c r="P86" s="78"/>
      <c r="Q86" s="78"/>
      <c r="R86" s="78"/>
    </row>
    <row r="87" spans="1:18" x14ac:dyDescent="0.25">
      <c r="B87" s="79"/>
      <c r="C87" s="79"/>
      <c r="D87" s="79"/>
      <c r="E87" s="79"/>
      <c r="F87" s="79"/>
    </row>
    <row r="88" spans="1:18" x14ac:dyDescent="0.25">
      <c r="B88" s="79"/>
      <c r="C88" s="79"/>
      <c r="D88" s="79"/>
      <c r="E88" s="79"/>
      <c r="F88" s="78"/>
    </row>
  </sheetData>
  <mergeCells count="5">
    <mergeCell ref="A1:R1"/>
    <mergeCell ref="E67:G67"/>
    <mergeCell ref="H67:L67"/>
    <mergeCell ref="A68:R68"/>
    <mergeCell ref="A70:R7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workbookViewId="0">
      <pane ySplit="5" topLeftCell="A40" activePane="bottomLeft" state="frozen"/>
      <selection pane="bottomLeft" activeCell="F59" sqref="F59:F63"/>
    </sheetView>
  </sheetViews>
  <sheetFormatPr defaultRowHeight="12.75" x14ac:dyDescent="0.2"/>
  <cols>
    <col min="1" max="10" width="9.140625" style="157"/>
    <col min="11" max="11" width="10" style="157" customWidth="1"/>
    <col min="12" max="12" width="2" style="157" customWidth="1"/>
    <col min="13" max="266" width="9.140625" style="157"/>
    <col min="267" max="267" width="10" style="157" customWidth="1"/>
    <col min="268" max="268" width="2" style="157" customWidth="1"/>
    <col min="269" max="522" width="9.140625" style="157"/>
    <col min="523" max="523" width="10" style="157" customWidth="1"/>
    <col min="524" max="524" width="2" style="157" customWidth="1"/>
    <col min="525" max="778" width="9.140625" style="157"/>
    <col min="779" max="779" width="10" style="157" customWidth="1"/>
    <col min="780" max="780" width="2" style="157" customWidth="1"/>
    <col min="781" max="1034" width="9.140625" style="157"/>
    <col min="1035" max="1035" width="10" style="157" customWidth="1"/>
    <col min="1036" max="1036" width="2" style="157" customWidth="1"/>
    <col min="1037" max="1290" width="9.140625" style="157"/>
    <col min="1291" max="1291" width="10" style="157" customWidth="1"/>
    <col min="1292" max="1292" width="2" style="157" customWidth="1"/>
    <col min="1293" max="1546" width="9.140625" style="157"/>
    <col min="1547" max="1547" width="10" style="157" customWidth="1"/>
    <col min="1548" max="1548" width="2" style="157" customWidth="1"/>
    <col min="1549" max="1802" width="9.140625" style="157"/>
    <col min="1803" max="1803" width="10" style="157" customWidth="1"/>
    <col min="1804" max="1804" width="2" style="157" customWidth="1"/>
    <col min="1805" max="2058" width="9.140625" style="157"/>
    <col min="2059" max="2059" width="10" style="157" customWidth="1"/>
    <col min="2060" max="2060" width="2" style="157" customWidth="1"/>
    <col min="2061" max="2314" width="9.140625" style="157"/>
    <col min="2315" max="2315" width="10" style="157" customWidth="1"/>
    <col min="2316" max="2316" width="2" style="157" customWidth="1"/>
    <col min="2317" max="2570" width="9.140625" style="157"/>
    <col min="2571" max="2571" width="10" style="157" customWidth="1"/>
    <col min="2572" max="2572" width="2" style="157" customWidth="1"/>
    <col min="2573" max="2826" width="9.140625" style="157"/>
    <col min="2827" max="2827" width="10" style="157" customWidth="1"/>
    <col min="2828" max="2828" width="2" style="157" customWidth="1"/>
    <col min="2829" max="3082" width="9.140625" style="157"/>
    <col min="3083" max="3083" width="10" style="157" customWidth="1"/>
    <col min="3084" max="3084" width="2" style="157" customWidth="1"/>
    <col min="3085" max="3338" width="9.140625" style="157"/>
    <col min="3339" max="3339" width="10" style="157" customWidth="1"/>
    <col min="3340" max="3340" width="2" style="157" customWidth="1"/>
    <col min="3341" max="3594" width="9.140625" style="157"/>
    <col min="3595" max="3595" width="10" style="157" customWidth="1"/>
    <col min="3596" max="3596" width="2" style="157" customWidth="1"/>
    <col min="3597" max="3850" width="9.140625" style="157"/>
    <col min="3851" max="3851" width="10" style="157" customWidth="1"/>
    <col min="3852" max="3852" width="2" style="157" customWidth="1"/>
    <col min="3853" max="4106" width="9.140625" style="157"/>
    <col min="4107" max="4107" width="10" style="157" customWidth="1"/>
    <col min="4108" max="4108" width="2" style="157" customWidth="1"/>
    <col min="4109" max="4362" width="9.140625" style="157"/>
    <col min="4363" max="4363" width="10" style="157" customWidth="1"/>
    <col min="4364" max="4364" width="2" style="157" customWidth="1"/>
    <col min="4365" max="4618" width="9.140625" style="157"/>
    <col min="4619" max="4619" width="10" style="157" customWidth="1"/>
    <col min="4620" max="4620" width="2" style="157" customWidth="1"/>
    <col min="4621" max="4874" width="9.140625" style="157"/>
    <col min="4875" max="4875" width="10" style="157" customWidth="1"/>
    <col min="4876" max="4876" width="2" style="157" customWidth="1"/>
    <col min="4877" max="5130" width="9.140625" style="157"/>
    <col min="5131" max="5131" width="10" style="157" customWidth="1"/>
    <col min="5132" max="5132" width="2" style="157" customWidth="1"/>
    <col min="5133" max="5386" width="9.140625" style="157"/>
    <col min="5387" max="5387" width="10" style="157" customWidth="1"/>
    <col min="5388" max="5388" width="2" style="157" customWidth="1"/>
    <col min="5389" max="5642" width="9.140625" style="157"/>
    <col min="5643" max="5643" width="10" style="157" customWidth="1"/>
    <col min="5644" max="5644" width="2" style="157" customWidth="1"/>
    <col min="5645" max="5898" width="9.140625" style="157"/>
    <col min="5899" max="5899" width="10" style="157" customWidth="1"/>
    <col min="5900" max="5900" width="2" style="157" customWidth="1"/>
    <col min="5901" max="6154" width="9.140625" style="157"/>
    <col min="6155" max="6155" width="10" style="157" customWidth="1"/>
    <col min="6156" max="6156" width="2" style="157" customWidth="1"/>
    <col min="6157" max="6410" width="9.140625" style="157"/>
    <col min="6411" max="6411" width="10" style="157" customWidth="1"/>
    <col min="6412" max="6412" width="2" style="157" customWidth="1"/>
    <col min="6413" max="6666" width="9.140625" style="157"/>
    <col min="6667" max="6667" width="10" style="157" customWidth="1"/>
    <col min="6668" max="6668" width="2" style="157" customWidth="1"/>
    <col min="6669" max="6922" width="9.140625" style="157"/>
    <col min="6923" max="6923" width="10" style="157" customWidth="1"/>
    <col min="6924" max="6924" width="2" style="157" customWidth="1"/>
    <col min="6925" max="7178" width="9.140625" style="157"/>
    <col min="7179" max="7179" width="10" style="157" customWidth="1"/>
    <col min="7180" max="7180" width="2" style="157" customWidth="1"/>
    <col min="7181" max="7434" width="9.140625" style="157"/>
    <col min="7435" max="7435" width="10" style="157" customWidth="1"/>
    <col min="7436" max="7436" width="2" style="157" customWidth="1"/>
    <col min="7437" max="7690" width="9.140625" style="157"/>
    <col min="7691" max="7691" width="10" style="157" customWidth="1"/>
    <col min="7692" max="7692" width="2" style="157" customWidth="1"/>
    <col min="7693" max="7946" width="9.140625" style="157"/>
    <col min="7947" max="7947" width="10" style="157" customWidth="1"/>
    <col min="7948" max="7948" width="2" style="157" customWidth="1"/>
    <col min="7949" max="8202" width="9.140625" style="157"/>
    <col min="8203" max="8203" width="10" style="157" customWidth="1"/>
    <col min="8204" max="8204" width="2" style="157" customWidth="1"/>
    <col min="8205" max="8458" width="9.140625" style="157"/>
    <col min="8459" max="8459" width="10" style="157" customWidth="1"/>
    <col min="8460" max="8460" width="2" style="157" customWidth="1"/>
    <col min="8461" max="8714" width="9.140625" style="157"/>
    <col min="8715" max="8715" width="10" style="157" customWidth="1"/>
    <col min="8716" max="8716" width="2" style="157" customWidth="1"/>
    <col min="8717" max="8970" width="9.140625" style="157"/>
    <col min="8971" max="8971" width="10" style="157" customWidth="1"/>
    <col min="8972" max="8972" width="2" style="157" customWidth="1"/>
    <col min="8973" max="9226" width="9.140625" style="157"/>
    <col min="9227" max="9227" width="10" style="157" customWidth="1"/>
    <col min="9228" max="9228" width="2" style="157" customWidth="1"/>
    <col min="9229" max="9482" width="9.140625" style="157"/>
    <col min="9483" max="9483" width="10" style="157" customWidth="1"/>
    <col min="9484" max="9484" width="2" style="157" customWidth="1"/>
    <col min="9485" max="9738" width="9.140625" style="157"/>
    <col min="9739" max="9739" width="10" style="157" customWidth="1"/>
    <col min="9740" max="9740" width="2" style="157" customWidth="1"/>
    <col min="9741" max="9994" width="9.140625" style="157"/>
    <col min="9995" max="9995" width="10" style="157" customWidth="1"/>
    <col min="9996" max="9996" width="2" style="157" customWidth="1"/>
    <col min="9997" max="10250" width="9.140625" style="157"/>
    <col min="10251" max="10251" width="10" style="157" customWidth="1"/>
    <col min="10252" max="10252" width="2" style="157" customWidth="1"/>
    <col min="10253" max="10506" width="9.140625" style="157"/>
    <col min="10507" max="10507" width="10" style="157" customWidth="1"/>
    <col min="10508" max="10508" width="2" style="157" customWidth="1"/>
    <col min="10509" max="10762" width="9.140625" style="157"/>
    <col min="10763" max="10763" width="10" style="157" customWidth="1"/>
    <col min="10764" max="10764" width="2" style="157" customWidth="1"/>
    <col min="10765" max="11018" width="9.140625" style="157"/>
    <col min="11019" max="11019" width="10" style="157" customWidth="1"/>
    <col min="11020" max="11020" width="2" style="157" customWidth="1"/>
    <col min="11021" max="11274" width="9.140625" style="157"/>
    <col min="11275" max="11275" width="10" style="157" customWidth="1"/>
    <col min="11276" max="11276" width="2" style="157" customWidth="1"/>
    <col min="11277" max="11530" width="9.140625" style="157"/>
    <col min="11531" max="11531" width="10" style="157" customWidth="1"/>
    <col min="11532" max="11532" width="2" style="157" customWidth="1"/>
    <col min="11533" max="11786" width="9.140625" style="157"/>
    <col min="11787" max="11787" width="10" style="157" customWidth="1"/>
    <col min="11788" max="11788" width="2" style="157" customWidth="1"/>
    <col min="11789" max="12042" width="9.140625" style="157"/>
    <col min="12043" max="12043" width="10" style="157" customWidth="1"/>
    <col min="12044" max="12044" width="2" style="157" customWidth="1"/>
    <col min="12045" max="12298" width="9.140625" style="157"/>
    <col min="12299" max="12299" width="10" style="157" customWidth="1"/>
    <col min="12300" max="12300" width="2" style="157" customWidth="1"/>
    <col min="12301" max="12554" width="9.140625" style="157"/>
    <col min="12555" max="12555" width="10" style="157" customWidth="1"/>
    <col min="12556" max="12556" width="2" style="157" customWidth="1"/>
    <col min="12557" max="12810" width="9.140625" style="157"/>
    <col min="12811" max="12811" width="10" style="157" customWidth="1"/>
    <col min="12812" max="12812" width="2" style="157" customWidth="1"/>
    <col min="12813" max="13066" width="9.140625" style="157"/>
    <col min="13067" max="13067" width="10" style="157" customWidth="1"/>
    <col min="13068" max="13068" width="2" style="157" customWidth="1"/>
    <col min="13069" max="13322" width="9.140625" style="157"/>
    <col min="13323" max="13323" width="10" style="157" customWidth="1"/>
    <col min="13324" max="13324" width="2" style="157" customWidth="1"/>
    <col min="13325" max="13578" width="9.140625" style="157"/>
    <col min="13579" max="13579" width="10" style="157" customWidth="1"/>
    <col min="13580" max="13580" width="2" style="157" customWidth="1"/>
    <col min="13581" max="13834" width="9.140625" style="157"/>
    <col min="13835" max="13835" width="10" style="157" customWidth="1"/>
    <col min="13836" max="13836" width="2" style="157" customWidth="1"/>
    <col min="13837" max="14090" width="9.140625" style="157"/>
    <col min="14091" max="14091" width="10" style="157" customWidth="1"/>
    <col min="14092" max="14092" width="2" style="157" customWidth="1"/>
    <col min="14093" max="14346" width="9.140625" style="157"/>
    <col min="14347" max="14347" width="10" style="157" customWidth="1"/>
    <col min="14348" max="14348" width="2" style="157" customWidth="1"/>
    <col min="14349" max="14602" width="9.140625" style="157"/>
    <col min="14603" max="14603" width="10" style="157" customWidth="1"/>
    <col min="14604" max="14604" width="2" style="157" customWidth="1"/>
    <col min="14605" max="14858" width="9.140625" style="157"/>
    <col min="14859" max="14859" width="10" style="157" customWidth="1"/>
    <col min="14860" max="14860" width="2" style="157" customWidth="1"/>
    <col min="14861" max="15114" width="9.140625" style="157"/>
    <col min="15115" max="15115" width="10" style="157" customWidth="1"/>
    <col min="15116" max="15116" width="2" style="157" customWidth="1"/>
    <col min="15117" max="15370" width="9.140625" style="157"/>
    <col min="15371" max="15371" width="10" style="157" customWidth="1"/>
    <col min="15372" max="15372" width="2" style="157" customWidth="1"/>
    <col min="15373" max="15626" width="9.140625" style="157"/>
    <col min="15627" max="15627" width="10" style="157" customWidth="1"/>
    <col min="15628" max="15628" width="2" style="157" customWidth="1"/>
    <col min="15629" max="15882" width="9.140625" style="157"/>
    <col min="15883" max="15883" width="10" style="157" customWidth="1"/>
    <col min="15884" max="15884" width="2" style="157" customWidth="1"/>
    <col min="15885" max="16138" width="9.140625" style="157"/>
    <col min="16139" max="16139" width="10" style="157" customWidth="1"/>
    <col min="16140" max="16140" width="2" style="157" customWidth="1"/>
    <col min="16141" max="16384" width="9.140625" style="157"/>
  </cols>
  <sheetData>
    <row r="1" spans="1:12" s="153" customFormat="1" ht="33" customHeight="1" x14ac:dyDescent="0.4">
      <c r="A1" s="559" t="s">
        <v>242</v>
      </c>
      <c r="B1" s="560"/>
      <c r="C1" s="560"/>
      <c r="D1" s="560"/>
      <c r="E1" s="560"/>
      <c r="F1" s="560"/>
      <c r="G1" s="560"/>
      <c r="H1" s="560"/>
      <c r="I1" s="560"/>
      <c r="J1" s="560"/>
      <c r="K1" s="560"/>
      <c r="L1" s="561"/>
    </row>
    <row r="2" spans="1:12" ht="3" customHeight="1" x14ac:dyDescent="0.25">
      <c r="A2" s="154"/>
      <c r="B2" s="155"/>
      <c r="C2" s="155"/>
      <c r="D2" s="155"/>
      <c r="E2" s="155"/>
      <c r="F2" s="155"/>
      <c r="G2" s="155"/>
      <c r="H2" s="155"/>
      <c r="I2" s="155"/>
      <c r="J2" s="155"/>
      <c r="K2" s="155"/>
      <c r="L2" s="156"/>
    </row>
    <row r="3" spans="1:12" x14ac:dyDescent="0.2">
      <c r="A3" s="158"/>
      <c r="B3" s="562" t="s">
        <v>69</v>
      </c>
      <c r="C3" s="563"/>
      <c r="D3" s="562" t="s">
        <v>70</v>
      </c>
      <c r="E3" s="563"/>
      <c r="F3" s="562" t="s">
        <v>71</v>
      </c>
      <c r="G3" s="563"/>
      <c r="H3" s="562" t="s">
        <v>72</v>
      </c>
      <c r="I3" s="564"/>
      <c r="J3" s="159"/>
      <c r="K3" s="160"/>
      <c r="L3" s="161"/>
    </row>
    <row r="4" spans="1:12" x14ac:dyDescent="0.2">
      <c r="A4" s="162"/>
      <c r="B4" s="565" t="s">
        <v>73</v>
      </c>
      <c r="C4" s="163" t="s">
        <v>74</v>
      </c>
      <c r="D4" s="565" t="s">
        <v>73</v>
      </c>
      <c r="E4" s="163" t="s">
        <v>74</v>
      </c>
      <c r="F4" s="565" t="s">
        <v>73</v>
      </c>
      <c r="G4" s="163" t="s">
        <v>74</v>
      </c>
      <c r="H4" s="565" t="s">
        <v>73</v>
      </c>
      <c r="I4" s="164" t="s">
        <v>74</v>
      </c>
      <c r="J4" s="164"/>
      <c r="K4" s="160"/>
      <c r="L4" s="161"/>
    </row>
    <row r="5" spans="1:12" x14ac:dyDescent="0.2">
      <c r="A5" s="165" t="s">
        <v>2</v>
      </c>
      <c r="B5" s="566"/>
      <c r="C5" s="166" t="s">
        <v>75</v>
      </c>
      <c r="D5" s="566" t="s">
        <v>73</v>
      </c>
      <c r="E5" s="166" t="s">
        <v>75</v>
      </c>
      <c r="F5" s="566" t="s">
        <v>73</v>
      </c>
      <c r="G5" s="166" t="s">
        <v>75</v>
      </c>
      <c r="H5" s="566" t="s">
        <v>73</v>
      </c>
      <c r="I5" s="166" t="s">
        <v>75</v>
      </c>
      <c r="J5" s="166" t="s">
        <v>9</v>
      </c>
      <c r="K5" s="160"/>
      <c r="L5" s="161"/>
    </row>
    <row r="6" spans="1:12" x14ac:dyDescent="0.2">
      <c r="A6" s="167"/>
      <c r="B6" s="168"/>
      <c r="C6" s="169"/>
      <c r="D6" s="168"/>
      <c r="E6" s="169"/>
      <c r="F6" s="168"/>
      <c r="G6" s="169"/>
      <c r="H6" s="168"/>
      <c r="I6" s="169"/>
      <c r="J6" s="170"/>
      <c r="K6" s="161"/>
      <c r="L6" s="161"/>
    </row>
    <row r="7" spans="1:12" x14ac:dyDescent="0.2">
      <c r="A7" s="171">
        <v>1960</v>
      </c>
      <c r="B7" s="172">
        <v>10531</v>
      </c>
      <c r="C7" s="173">
        <v>42.3</v>
      </c>
      <c r="D7" s="172">
        <v>14383</v>
      </c>
      <c r="E7" s="173">
        <v>57.7</v>
      </c>
      <c r="F7" s="174">
        <v>21</v>
      </c>
      <c r="G7" s="173">
        <v>0.1</v>
      </c>
      <c r="H7" s="175"/>
      <c r="I7" s="176"/>
      <c r="J7" s="177">
        <v>24935</v>
      </c>
      <c r="K7" s="160"/>
      <c r="L7" s="161"/>
    </row>
    <row r="8" spans="1:12" x14ac:dyDescent="0.2">
      <c r="A8" s="178">
        <v>1961</v>
      </c>
      <c r="B8" s="172">
        <v>9797</v>
      </c>
      <c r="C8" s="173">
        <v>41</v>
      </c>
      <c r="D8" s="172">
        <v>14038</v>
      </c>
      <c r="E8" s="173">
        <v>58.8</v>
      </c>
      <c r="F8" s="174">
        <v>33</v>
      </c>
      <c r="G8" s="173">
        <v>0.1</v>
      </c>
      <c r="H8" s="175"/>
      <c r="I8" s="176"/>
      <c r="J8" s="179">
        <v>23869</v>
      </c>
      <c r="K8" s="160"/>
      <c r="L8" s="161"/>
    </row>
    <row r="9" spans="1:12" x14ac:dyDescent="0.2">
      <c r="A9" s="178">
        <v>1962</v>
      </c>
      <c r="B9" s="172">
        <v>11175</v>
      </c>
      <c r="C9" s="173">
        <v>39.700000000000003</v>
      </c>
      <c r="D9" s="172">
        <v>16708</v>
      </c>
      <c r="E9" s="173">
        <v>59.4</v>
      </c>
      <c r="F9" s="174">
        <v>266</v>
      </c>
      <c r="G9" s="173">
        <v>0.9</v>
      </c>
      <c r="H9" s="175"/>
      <c r="I9" s="176"/>
      <c r="J9" s="179">
        <v>28149</v>
      </c>
      <c r="K9" s="160"/>
      <c r="L9" s="161"/>
    </row>
    <row r="10" spans="1:12" x14ac:dyDescent="0.2">
      <c r="A10" s="178">
        <v>1963</v>
      </c>
      <c r="B10" s="172">
        <v>11798</v>
      </c>
      <c r="C10" s="173">
        <v>42</v>
      </c>
      <c r="D10" s="172">
        <v>14745</v>
      </c>
      <c r="E10" s="173">
        <v>52.5</v>
      </c>
      <c r="F10" s="172">
        <v>1553</v>
      </c>
      <c r="G10" s="173">
        <v>5.5</v>
      </c>
      <c r="H10" s="175"/>
      <c r="I10" s="176"/>
      <c r="J10" s="179">
        <v>28097</v>
      </c>
      <c r="K10" s="160"/>
      <c r="L10" s="161"/>
    </row>
    <row r="11" spans="1:12" x14ac:dyDescent="0.2">
      <c r="A11" s="178">
        <v>1964</v>
      </c>
      <c r="B11" s="172">
        <v>12292</v>
      </c>
      <c r="C11" s="173">
        <v>38.4</v>
      </c>
      <c r="D11" s="172">
        <v>15714</v>
      </c>
      <c r="E11" s="173">
        <v>49.1</v>
      </c>
      <c r="F11" s="172">
        <v>4002</v>
      </c>
      <c r="G11" s="173">
        <v>12.5</v>
      </c>
      <c r="H11" s="175"/>
      <c r="I11" s="176"/>
      <c r="J11" s="179">
        <v>32007</v>
      </c>
      <c r="K11" s="160"/>
      <c r="L11" s="161"/>
    </row>
    <row r="12" spans="1:12" x14ac:dyDescent="0.2">
      <c r="A12" s="171">
        <v>1965</v>
      </c>
      <c r="B12" s="172">
        <v>11971</v>
      </c>
      <c r="C12" s="173">
        <v>36.200000000000003</v>
      </c>
      <c r="D12" s="172">
        <v>16416</v>
      </c>
      <c r="E12" s="173">
        <v>49.7</v>
      </c>
      <c r="F12" s="172">
        <v>4654</v>
      </c>
      <c r="G12" s="173">
        <v>14.1</v>
      </c>
      <c r="H12" s="175"/>
      <c r="I12" s="176"/>
      <c r="J12" s="179">
        <v>33041</v>
      </c>
      <c r="K12" s="160"/>
      <c r="L12" s="161"/>
    </row>
    <row r="13" spans="1:12" x14ac:dyDescent="0.2">
      <c r="A13" s="178">
        <v>1966</v>
      </c>
      <c r="B13" s="172">
        <v>10626</v>
      </c>
      <c r="C13" s="173">
        <v>31.8</v>
      </c>
      <c r="D13" s="172">
        <v>18120</v>
      </c>
      <c r="E13" s="173">
        <v>54.2</v>
      </c>
      <c r="F13" s="172">
        <v>4684</v>
      </c>
      <c r="G13" s="173">
        <v>14</v>
      </c>
      <c r="H13" s="175"/>
      <c r="I13" s="176"/>
      <c r="J13" s="179">
        <v>33429</v>
      </c>
      <c r="K13" s="160"/>
      <c r="L13" s="161"/>
    </row>
    <row r="14" spans="1:12" x14ac:dyDescent="0.2">
      <c r="A14" s="178">
        <v>1967</v>
      </c>
      <c r="B14" s="172">
        <v>10632</v>
      </c>
      <c r="C14" s="173">
        <v>28.7</v>
      </c>
      <c r="D14" s="172">
        <v>21393</v>
      </c>
      <c r="E14" s="173">
        <v>57.7</v>
      </c>
      <c r="F14" s="172">
        <v>5052</v>
      </c>
      <c r="G14" s="173">
        <v>13.6</v>
      </c>
      <c r="H14" s="175"/>
      <c r="I14" s="176"/>
      <c r="J14" s="179">
        <v>37078</v>
      </c>
      <c r="K14" s="160"/>
      <c r="L14" s="161"/>
    </row>
    <row r="15" spans="1:12" ht="13.15" x14ac:dyDescent="0.25">
      <c r="A15" s="178">
        <v>1968</v>
      </c>
      <c r="B15" s="172">
        <v>9690</v>
      </c>
      <c r="C15" s="173">
        <v>23.7</v>
      </c>
      <c r="D15" s="172">
        <v>20915</v>
      </c>
      <c r="E15" s="173">
        <v>51</v>
      </c>
      <c r="F15" s="172">
        <v>10347</v>
      </c>
      <c r="G15" s="173">
        <v>25.2</v>
      </c>
      <c r="H15" s="175"/>
      <c r="I15" s="176"/>
      <c r="J15" s="179">
        <v>40951</v>
      </c>
      <c r="K15" s="160"/>
      <c r="L15" s="161"/>
    </row>
    <row r="16" spans="1:12" ht="13.15" x14ac:dyDescent="0.25">
      <c r="A16" s="178">
        <v>1969</v>
      </c>
      <c r="B16" s="172">
        <v>9465</v>
      </c>
      <c r="C16" s="173">
        <v>23.4</v>
      </c>
      <c r="D16" s="172">
        <v>22130</v>
      </c>
      <c r="E16" s="173">
        <v>54.7</v>
      </c>
      <c r="F16" s="172">
        <v>8843</v>
      </c>
      <c r="G16" s="173">
        <v>21.9</v>
      </c>
      <c r="H16" s="175"/>
      <c r="I16" s="176"/>
      <c r="J16" s="179">
        <v>40438</v>
      </c>
      <c r="K16" s="160"/>
      <c r="L16" s="161"/>
    </row>
    <row r="17" spans="1:12" ht="13.15" x14ac:dyDescent="0.25">
      <c r="A17" s="171">
        <v>1970</v>
      </c>
      <c r="B17" s="172">
        <v>9080</v>
      </c>
      <c r="C17" s="173">
        <v>21.5</v>
      </c>
      <c r="D17" s="172">
        <v>19342</v>
      </c>
      <c r="E17" s="173">
        <v>45.7</v>
      </c>
      <c r="F17" s="172">
        <v>13908</v>
      </c>
      <c r="G17" s="173">
        <v>32.799999999999997</v>
      </c>
      <c r="H17" s="175"/>
      <c r="I17" s="176"/>
      <c r="J17" s="179">
        <v>42330</v>
      </c>
      <c r="K17" s="160"/>
      <c r="L17" s="161"/>
    </row>
    <row r="18" spans="1:12" ht="13.15" x14ac:dyDescent="0.25">
      <c r="A18" s="178">
        <v>1971</v>
      </c>
      <c r="B18" s="172">
        <v>9262</v>
      </c>
      <c r="C18" s="173">
        <v>20.6</v>
      </c>
      <c r="D18" s="172">
        <v>19732</v>
      </c>
      <c r="E18" s="173">
        <v>43.8</v>
      </c>
      <c r="F18" s="172">
        <v>16003</v>
      </c>
      <c r="G18" s="173">
        <v>35.6</v>
      </c>
      <c r="H18" s="175"/>
      <c r="I18" s="176"/>
      <c r="J18" s="179">
        <v>42997</v>
      </c>
      <c r="K18" s="160"/>
      <c r="L18" s="161"/>
    </row>
    <row r="19" spans="1:12" ht="13.15" x14ac:dyDescent="0.25">
      <c r="A19" s="178">
        <v>1972</v>
      </c>
      <c r="B19" s="172">
        <v>8194</v>
      </c>
      <c r="C19" s="173">
        <v>16.899999999999999</v>
      </c>
      <c r="D19" s="172">
        <v>19241</v>
      </c>
      <c r="E19" s="173">
        <v>39.6</v>
      </c>
      <c r="F19" s="172">
        <v>21156</v>
      </c>
      <c r="G19" s="173">
        <v>43.5</v>
      </c>
      <c r="H19" s="175"/>
      <c r="I19" s="176"/>
      <c r="J19" s="179">
        <v>48591</v>
      </c>
      <c r="K19" s="160"/>
      <c r="L19" s="161"/>
    </row>
    <row r="20" spans="1:12" ht="13.15" x14ac:dyDescent="0.25">
      <c r="A20" s="178">
        <v>1973</v>
      </c>
      <c r="B20" s="172">
        <v>8437</v>
      </c>
      <c r="C20" s="173">
        <v>16.600000000000001</v>
      </c>
      <c r="D20" s="172">
        <v>18235</v>
      </c>
      <c r="E20" s="173">
        <v>35.799999999999997</v>
      </c>
      <c r="F20" s="172">
        <v>24295</v>
      </c>
      <c r="G20" s="173">
        <v>47.7</v>
      </c>
      <c r="H20" s="175"/>
      <c r="I20" s="176"/>
      <c r="J20" s="179">
        <v>50967</v>
      </c>
      <c r="K20" s="160"/>
      <c r="L20" s="161"/>
    </row>
    <row r="21" spans="1:12" ht="13.15" x14ac:dyDescent="0.25">
      <c r="A21" s="178">
        <v>1974</v>
      </c>
      <c r="B21" s="172">
        <v>7989</v>
      </c>
      <c r="C21" s="173">
        <v>16.600000000000001</v>
      </c>
      <c r="D21" s="172">
        <v>16949</v>
      </c>
      <c r="E21" s="173">
        <v>35.299999999999997</v>
      </c>
      <c r="F21" s="172">
        <v>23115</v>
      </c>
      <c r="G21" s="173">
        <v>48.1</v>
      </c>
      <c r="H21" s="175"/>
      <c r="I21" s="176"/>
      <c r="J21" s="179">
        <v>48053</v>
      </c>
      <c r="K21" s="160"/>
      <c r="L21" s="161"/>
    </row>
    <row r="22" spans="1:12" ht="13.15" x14ac:dyDescent="0.25">
      <c r="A22" s="171">
        <v>1975</v>
      </c>
      <c r="B22" s="172">
        <v>8002</v>
      </c>
      <c r="C22" s="173">
        <v>16.600000000000001</v>
      </c>
      <c r="D22" s="172">
        <v>19465</v>
      </c>
      <c r="E22" s="173">
        <v>40.4</v>
      </c>
      <c r="F22" s="172">
        <v>20690</v>
      </c>
      <c r="G22" s="173">
        <v>43</v>
      </c>
      <c r="H22" s="175"/>
      <c r="I22" s="176"/>
      <c r="J22" s="179">
        <v>48157</v>
      </c>
      <c r="K22" s="160"/>
      <c r="L22" s="161"/>
    </row>
    <row r="23" spans="1:12" ht="13.15" x14ac:dyDescent="0.25">
      <c r="A23" s="178">
        <v>1976</v>
      </c>
      <c r="B23" s="172">
        <v>8517</v>
      </c>
      <c r="C23" s="173">
        <v>16.899999999999999</v>
      </c>
      <c r="D23" s="172">
        <v>18311</v>
      </c>
      <c r="E23" s="173">
        <v>36.4</v>
      </c>
      <c r="F23" s="172">
        <v>23494</v>
      </c>
      <c r="G23" s="173">
        <v>46.7</v>
      </c>
      <c r="H23" s="175"/>
      <c r="I23" s="176"/>
      <c r="J23" s="179">
        <v>50322</v>
      </c>
      <c r="K23" s="160"/>
      <c r="L23" s="161"/>
    </row>
    <row r="24" spans="1:12" ht="13.15" x14ac:dyDescent="0.25">
      <c r="A24" s="178">
        <v>1977</v>
      </c>
      <c r="B24" s="172">
        <v>8928</v>
      </c>
      <c r="C24" s="173">
        <v>18.5</v>
      </c>
      <c r="D24" s="172">
        <v>18248</v>
      </c>
      <c r="E24" s="173">
        <v>37.799999999999997</v>
      </c>
      <c r="F24" s="172">
        <v>20921</v>
      </c>
      <c r="G24" s="173">
        <v>43.3</v>
      </c>
      <c r="H24" s="180">
        <v>200</v>
      </c>
      <c r="I24" s="181">
        <v>0.4</v>
      </c>
      <c r="J24" s="179">
        <v>48297</v>
      </c>
      <c r="K24" s="160"/>
      <c r="L24" s="161"/>
    </row>
    <row r="25" spans="1:12" ht="13.15" x14ac:dyDescent="0.25">
      <c r="A25" s="178">
        <v>1978</v>
      </c>
      <c r="B25" s="172">
        <v>8848</v>
      </c>
      <c r="C25" s="173">
        <v>18.5</v>
      </c>
      <c r="D25" s="172">
        <v>17513</v>
      </c>
      <c r="E25" s="173">
        <v>36.6</v>
      </c>
      <c r="F25" s="172">
        <v>21369</v>
      </c>
      <c r="G25" s="173">
        <v>44.7</v>
      </c>
      <c r="H25" s="180">
        <v>69</v>
      </c>
      <c r="I25" s="181">
        <v>0.1</v>
      </c>
      <c r="J25" s="179">
        <v>47739</v>
      </c>
      <c r="K25" s="160"/>
      <c r="L25" s="161"/>
    </row>
    <row r="26" spans="1:12" ht="13.15" x14ac:dyDescent="0.25">
      <c r="A26" s="178">
        <v>1979</v>
      </c>
      <c r="B26" s="172">
        <v>8668</v>
      </c>
      <c r="C26" s="173">
        <v>17.100000000000001</v>
      </c>
      <c r="D26" s="172">
        <v>18368</v>
      </c>
      <c r="E26" s="173">
        <v>36.299999999999997</v>
      </c>
      <c r="F26" s="172">
        <v>23578</v>
      </c>
      <c r="G26" s="173">
        <v>46.6</v>
      </c>
      <c r="H26" s="180">
        <v>6</v>
      </c>
      <c r="I26" s="181">
        <v>0</v>
      </c>
      <c r="J26" s="179">
        <v>50620</v>
      </c>
      <c r="K26" s="160"/>
      <c r="L26" s="161"/>
    </row>
    <row r="27" spans="1:12" ht="13.15" x14ac:dyDescent="0.25">
      <c r="A27" s="171">
        <v>1980</v>
      </c>
      <c r="B27" s="172">
        <v>8016</v>
      </c>
      <c r="C27" s="173">
        <v>17.899999999999999</v>
      </c>
      <c r="D27" s="172">
        <v>19050</v>
      </c>
      <c r="E27" s="173">
        <v>42.6</v>
      </c>
      <c r="F27" s="172">
        <v>17627</v>
      </c>
      <c r="G27" s="173">
        <v>39.4</v>
      </c>
      <c r="H27" s="180">
        <v>25</v>
      </c>
      <c r="I27" s="181">
        <v>0.1</v>
      </c>
      <c r="J27" s="179">
        <v>44719</v>
      </c>
      <c r="K27" s="160"/>
      <c r="L27" s="161"/>
    </row>
    <row r="28" spans="1:12" ht="13.15" x14ac:dyDescent="0.25">
      <c r="A28" s="178">
        <v>1981</v>
      </c>
      <c r="B28" s="172">
        <v>8691</v>
      </c>
      <c r="C28" s="173">
        <v>22.4</v>
      </c>
      <c r="D28" s="172">
        <v>18298</v>
      </c>
      <c r="E28" s="173">
        <v>47.2</v>
      </c>
      <c r="F28" s="172">
        <v>11797</v>
      </c>
      <c r="G28" s="173">
        <v>30.4</v>
      </c>
      <c r="H28" s="180">
        <v>14</v>
      </c>
      <c r="I28" s="181">
        <v>0</v>
      </c>
      <c r="J28" s="179">
        <v>38801</v>
      </c>
      <c r="K28" s="160"/>
      <c r="L28" s="161"/>
    </row>
    <row r="29" spans="1:12" ht="13.15" x14ac:dyDescent="0.25">
      <c r="A29" s="178">
        <v>1982</v>
      </c>
      <c r="B29" s="172">
        <v>8653</v>
      </c>
      <c r="C29" s="173">
        <v>20.5</v>
      </c>
      <c r="D29" s="172">
        <v>18178</v>
      </c>
      <c r="E29" s="173">
        <v>43</v>
      </c>
      <c r="F29" s="172">
        <v>15402</v>
      </c>
      <c r="G29" s="173">
        <v>36.5</v>
      </c>
      <c r="H29" s="180"/>
      <c r="I29" s="181">
        <v>0</v>
      </c>
      <c r="J29" s="179">
        <v>42234</v>
      </c>
      <c r="K29" s="160"/>
      <c r="L29" s="161"/>
    </row>
    <row r="30" spans="1:12" ht="13.15" x14ac:dyDescent="0.25">
      <c r="A30" s="178">
        <v>1983</v>
      </c>
      <c r="B30" s="172">
        <v>7120</v>
      </c>
      <c r="C30" s="173">
        <v>16.899999999999999</v>
      </c>
      <c r="D30" s="172">
        <v>19183</v>
      </c>
      <c r="E30" s="173">
        <v>45.7</v>
      </c>
      <c r="F30" s="172">
        <v>15584</v>
      </c>
      <c r="G30" s="173">
        <v>37.200000000000003</v>
      </c>
      <c r="H30" s="180">
        <v>45</v>
      </c>
      <c r="I30" s="181">
        <v>0.1</v>
      </c>
      <c r="J30" s="179">
        <v>41932</v>
      </c>
      <c r="K30" s="160"/>
      <c r="L30" s="161"/>
    </row>
    <row r="31" spans="1:12" ht="13.15" x14ac:dyDescent="0.25">
      <c r="A31" s="178">
        <v>1984</v>
      </c>
      <c r="B31" s="172">
        <v>7821</v>
      </c>
      <c r="C31" s="173">
        <v>18.2</v>
      </c>
      <c r="D31" s="172">
        <v>20552</v>
      </c>
      <c r="E31" s="173">
        <v>47.9</v>
      </c>
      <c r="F31" s="172">
        <v>14516</v>
      </c>
      <c r="G31" s="173">
        <v>33.799999999999997</v>
      </c>
      <c r="H31" s="180">
        <v>55</v>
      </c>
      <c r="I31" s="181">
        <v>0</v>
      </c>
      <c r="J31" s="179">
        <v>42945</v>
      </c>
      <c r="K31" s="160"/>
      <c r="L31" s="161"/>
    </row>
    <row r="32" spans="1:12" ht="13.15" x14ac:dyDescent="0.25">
      <c r="A32" s="171">
        <v>1985</v>
      </c>
      <c r="B32" s="172">
        <v>7804</v>
      </c>
      <c r="C32" s="173">
        <v>19</v>
      </c>
      <c r="D32" s="172">
        <v>17258</v>
      </c>
      <c r="E32" s="173">
        <v>41.9</v>
      </c>
      <c r="F32" s="172">
        <v>16075</v>
      </c>
      <c r="G32" s="173">
        <v>39.1</v>
      </c>
      <c r="H32" s="180">
        <v>10</v>
      </c>
      <c r="I32" s="181">
        <v>0</v>
      </c>
      <c r="J32" s="179">
        <v>41149</v>
      </c>
      <c r="K32" s="160"/>
      <c r="L32" s="161"/>
    </row>
    <row r="33" spans="1:13" ht="13.15" x14ac:dyDescent="0.25">
      <c r="A33" s="178">
        <v>1986</v>
      </c>
      <c r="B33" s="172">
        <v>6019</v>
      </c>
      <c r="C33" s="173">
        <v>14.1</v>
      </c>
      <c r="D33" s="172">
        <v>13795</v>
      </c>
      <c r="E33" s="173">
        <v>32.4</v>
      </c>
      <c r="F33" s="172">
        <v>22778</v>
      </c>
      <c r="G33" s="173">
        <v>53.5</v>
      </c>
      <c r="H33" s="175"/>
      <c r="I33" s="176"/>
      <c r="J33" s="179">
        <v>42593</v>
      </c>
      <c r="K33" s="160"/>
      <c r="L33" s="161"/>
    </row>
    <row r="34" spans="1:13" ht="13.15" x14ac:dyDescent="0.25">
      <c r="A34" s="178">
        <v>1987</v>
      </c>
      <c r="B34" s="172">
        <v>4993</v>
      </c>
      <c r="C34" s="173">
        <v>11.6</v>
      </c>
      <c r="D34" s="172">
        <v>13758</v>
      </c>
      <c r="E34" s="173">
        <v>31.9</v>
      </c>
      <c r="F34" s="172">
        <v>24396</v>
      </c>
      <c r="G34" s="173">
        <v>56.5</v>
      </c>
      <c r="H34" s="175"/>
      <c r="I34" s="176"/>
      <c r="J34" s="179">
        <v>43147</v>
      </c>
      <c r="K34" s="160"/>
      <c r="L34" s="161"/>
    </row>
    <row r="35" spans="1:13" ht="13.15" x14ac:dyDescent="0.25">
      <c r="A35" s="178">
        <v>1988</v>
      </c>
      <c r="B35" s="172">
        <v>4607</v>
      </c>
      <c r="C35" s="173">
        <v>10.5</v>
      </c>
      <c r="D35" s="172">
        <v>14907</v>
      </c>
      <c r="E35" s="173">
        <v>34</v>
      </c>
      <c r="F35" s="172">
        <v>24306</v>
      </c>
      <c r="G35" s="173">
        <v>55.5</v>
      </c>
      <c r="H35" s="175"/>
      <c r="I35" s="176"/>
      <c r="J35" s="179">
        <v>43820</v>
      </c>
      <c r="K35" s="160"/>
      <c r="L35" s="161"/>
    </row>
    <row r="36" spans="1:13" ht="13.15" x14ac:dyDescent="0.25">
      <c r="A36" s="178">
        <v>1989</v>
      </c>
      <c r="B36" s="172">
        <v>4475</v>
      </c>
      <c r="C36" s="173">
        <v>9.6</v>
      </c>
      <c r="D36" s="172">
        <v>16675</v>
      </c>
      <c r="E36" s="173">
        <v>35.799999999999997</v>
      </c>
      <c r="F36" s="172">
        <v>25480</v>
      </c>
      <c r="G36" s="173">
        <v>54.6</v>
      </c>
      <c r="H36" s="175"/>
      <c r="I36" s="176"/>
      <c r="J36" s="179">
        <v>46630</v>
      </c>
      <c r="K36" s="160"/>
      <c r="L36" s="161"/>
    </row>
    <row r="37" spans="1:13" ht="13.15" x14ac:dyDescent="0.25">
      <c r="A37" s="171">
        <v>1990</v>
      </c>
      <c r="B37" s="172">
        <v>4057</v>
      </c>
      <c r="C37" s="173">
        <v>8.5</v>
      </c>
      <c r="D37" s="172">
        <v>16431</v>
      </c>
      <c r="E37" s="173">
        <v>34.4</v>
      </c>
      <c r="F37" s="172">
        <v>27271</v>
      </c>
      <c r="G37" s="173">
        <v>57.1</v>
      </c>
      <c r="H37" s="182"/>
      <c r="I37" s="176"/>
      <c r="J37" s="179">
        <v>47760</v>
      </c>
      <c r="K37" s="160"/>
      <c r="L37" s="161"/>
    </row>
    <row r="38" spans="1:13" x14ac:dyDescent="0.2">
      <c r="A38" s="178">
        <v>1991</v>
      </c>
      <c r="B38" s="172">
        <v>4272</v>
      </c>
      <c r="C38" s="173">
        <v>9.1999999999999993</v>
      </c>
      <c r="D38" s="172">
        <v>15031</v>
      </c>
      <c r="E38" s="173">
        <v>32.5</v>
      </c>
      <c r="F38" s="172">
        <v>26991</v>
      </c>
      <c r="G38" s="173">
        <v>58.3</v>
      </c>
      <c r="H38" s="182"/>
      <c r="I38" s="176"/>
      <c r="J38" s="179">
        <v>46294</v>
      </c>
      <c r="K38" s="160"/>
      <c r="L38" s="161"/>
    </row>
    <row r="39" spans="1:13" x14ac:dyDescent="0.2">
      <c r="A39" s="178">
        <v>1992</v>
      </c>
      <c r="B39" s="172">
        <v>3907.44</v>
      </c>
      <c r="C39" s="173">
        <v>8.3425531615079045</v>
      </c>
      <c r="D39" s="172">
        <v>14820.239</v>
      </c>
      <c r="E39" s="173">
        <v>31.64185034799069</v>
      </c>
      <c r="F39" s="172">
        <v>28109.780999999999</v>
      </c>
      <c r="G39" s="173">
        <v>60.015596490501409</v>
      </c>
      <c r="H39" s="182"/>
      <c r="I39" s="176"/>
      <c r="J39" s="179">
        <v>46837.46</v>
      </c>
      <c r="K39" s="160"/>
      <c r="L39" s="183"/>
    </row>
    <row r="40" spans="1:13" x14ac:dyDescent="0.2">
      <c r="A40" s="178">
        <v>1993</v>
      </c>
      <c r="B40" s="172">
        <v>3395.3780000000002</v>
      </c>
      <c r="C40" s="173">
        <v>6.8609413719526637</v>
      </c>
      <c r="D40" s="172">
        <v>15116.355</v>
      </c>
      <c r="E40" s="173">
        <v>30.54517800746294</v>
      </c>
      <c r="F40" s="172">
        <v>30976.781999999999</v>
      </c>
      <c r="G40" s="173">
        <v>62.5938806205844</v>
      </c>
      <c r="H40" s="175"/>
      <c r="I40" s="176"/>
      <c r="J40" s="179">
        <v>49488.514999999999</v>
      </c>
      <c r="K40" s="160"/>
      <c r="L40" s="183"/>
    </row>
    <row r="41" spans="1:13" x14ac:dyDescent="0.2">
      <c r="A41" s="178">
        <v>1994</v>
      </c>
      <c r="B41" s="172">
        <v>3108.9380000000001</v>
      </c>
      <c r="C41" s="173">
        <v>5.9379688192930038</v>
      </c>
      <c r="D41" s="172">
        <v>11864.539000000001</v>
      </c>
      <c r="E41" s="173">
        <v>22.660877327655228</v>
      </c>
      <c r="F41" s="172">
        <v>37383.449999999997</v>
      </c>
      <c r="G41" s="173">
        <v>71.401153853051753</v>
      </c>
      <c r="H41" s="175"/>
      <c r="I41" s="176"/>
      <c r="J41" s="179">
        <v>52356.927000000003</v>
      </c>
      <c r="K41" s="184"/>
      <c r="L41" s="183"/>
    </row>
    <row r="42" spans="1:13" x14ac:dyDescent="0.2">
      <c r="A42" s="178">
        <v>1995</v>
      </c>
      <c r="B42" s="172">
        <v>3041.5650000000001</v>
      </c>
      <c r="C42" s="173">
        <v>5.9196100081173704</v>
      </c>
      <c r="D42" s="172">
        <v>10074.062</v>
      </c>
      <c r="E42" s="173">
        <v>19.606524350982106</v>
      </c>
      <c r="F42" s="172">
        <v>38265.544999999998</v>
      </c>
      <c r="G42" s="173">
        <v>74.473865640900513</v>
      </c>
      <c r="H42" s="182"/>
      <c r="I42" s="176"/>
      <c r="J42" s="179">
        <v>51381.171999999999</v>
      </c>
      <c r="K42" s="184"/>
      <c r="L42" s="183"/>
    </row>
    <row r="43" spans="1:13" x14ac:dyDescent="0.2">
      <c r="A43" s="178">
        <v>1996</v>
      </c>
      <c r="B43" s="172">
        <v>3033.4090000000001</v>
      </c>
      <c r="C43" s="173">
        <v>5.4884659598603518</v>
      </c>
      <c r="D43" s="172">
        <v>9686.3719999999994</v>
      </c>
      <c r="E43" s="173">
        <v>17.525933033278545</v>
      </c>
      <c r="F43" s="172">
        <v>42549.014000000003</v>
      </c>
      <c r="G43" s="173">
        <v>76.985601006861117</v>
      </c>
      <c r="H43" s="182"/>
      <c r="I43" s="176"/>
      <c r="J43" s="179">
        <v>55268.794999999998</v>
      </c>
      <c r="K43" s="184"/>
      <c r="L43" s="183"/>
    </row>
    <row r="44" spans="1:13" x14ac:dyDescent="0.2">
      <c r="A44" s="178">
        <v>1997</v>
      </c>
      <c r="B44" s="172">
        <v>3177.7910000000002</v>
      </c>
      <c r="C44" s="173">
        <v>5.7449985034542044</v>
      </c>
      <c r="D44" s="172">
        <v>12840.484</v>
      </c>
      <c r="E44" s="173">
        <v>23.213786357764764</v>
      </c>
      <c r="F44" s="172">
        <v>39295.769</v>
      </c>
      <c r="G44" s="173">
        <v>71.041215138781027</v>
      </c>
      <c r="H44" s="182"/>
      <c r="I44" s="176"/>
      <c r="J44" s="179">
        <v>55314.044000000002</v>
      </c>
      <c r="K44" s="184"/>
      <c r="L44" s="183"/>
    </row>
    <row r="45" spans="1:13" x14ac:dyDescent="0.2">
      <c r="A45" s="178">
        <v>1998</v>
      </c>
      <c r="B45" s="172">
        <v>3202.73</v>
      </c>
      <c r="C45" s="173">
        <v>5.7479980097292387</v>
      </c>
      <c r="D45" s="172">
        <v>13067.038</v>
      </c>
      <c r="E45" s="173">
        <v>23.451651689982089</v>
      </c>
      <c r="F45" s="172">
        <v>39449.284</v>
      </c>
      <c r="G45" s="173">
        <v>70.800350300288656</v>
      </c>
      <c r="H45" s="175"/>
      <c r="I45" s="176"/>
      <c r="J45" s="179">
        <v>55719.052000000003</v>
      </c>
      <c r="K45" s="184"/>
      <c r="L45" s="183"/>
      <c r="M45" s="185"/>
    </row>
    <row r="46" spans="1:13" x14ac:dyDescent="0.2">
      <c r="A46" s="178">
        <v>1999</v>
      </c>
      <c r="B46" s="172">
        <v>3162.1970000000001</v>
      </c>
      <c r="C46" s="173">
        <v>5.5700208938512814</v>
      </c>
      <c r="D46" s="172">
        <v>12623.359</v>
      </c>
      <c r="E46" s="173">
        <v>22.235291912738393</v>
      </c>
      <c r="F46" s="172">
        <v>40986.17</v>
      </c>
      <c r="G46" s="173">
        <v>72.194687193410317</v>
      </c>
      <c r="H46" s="168"/>
      <c r="I46" s="176"/>
      <c r="J46" s="179">
        <v>56771.726000000002</v>
      </c>
      <c r="K46" s="184"/>
      <c r="L46" s="183"/>
      <c r="M46" s="185"/>
    </row>
    <row r="47" spans="1:13" x14ac:dyDescent="0.2">
      <c r="A47" s="178">
        <v>2000</v>
      </c>
      <c r="B47" s="172">
        <v>3520</v>
      </c>
      <c r="C47" s="173">
        <v>5.9279156697411333</v>
      </c>
      <c r="D47" s="172">
        <v>13578.763000000001</v>
      </c>
      <c r="E47" s="173">
        <v>22.867546012329864</v>
      </c>
      <c r="F47" s="172">
        <v>42281.298999999999</v>
      </c>
      <c r="G47" s="173">
        <v>71.204538317929007</v>
      </c>
      <c r="H47" s="168"/>
      <c r="I47" s="176"/>
      <c r="J47" s="179">
        <v>59380.061999999998</v>
      </c>
      <c r="K47" s="184"/>
      <c r="L47" s="183"/>
      <c r="M47" s="185"/>
    </row>
    <row r="48" spans="1:13" x14ac:dyDescent="0.2">
      <c r="A48" s="186">
        <v>2001</v>
      </c>
      <c r="B48" s="172">
        <v>2702.1891440000004</v>
      </c>
      <c r="C48" s="173">
        <v>4.6913587505234018</v>
      </c>
      <c r="D48" s="172">
        <v>11947.019856000001</v>
      </c>
      <c r="E48" s="173">
        <v>20.741611026220014</v>
      </c>
      <c r="F48" s="172">
        <v>42950.076999999997</v>
      </c>
      <c r="G48" s="173">
        <v>74.56703022325658</v>
      </c>
      <c r="H48" s="168"/>
      <c r="I48" s="176"/>
      <c r="J48" s="179">
        <v>57599.286</v>
      </c>
      <c r="K48" s="184"/>
      <c r="L48" s="161"/>
      <c r="M48" s="185"/>
    </row>
    <row r="49" spans="1:13" x14ac:dyDescent="0.2">
      <c r="A49" s="187">
        <v>2002</v>
      </c>
      <c r="B49" s="172">
        <v>1733.4259999999999</v>
      </c>
      <c r="C49" s="173">
        <v>2.8433953692948282</v>
      </c>
      <c r="D49" s="172">
        <v>11099.944</v>
      </c>
      <c r="E49" s="173">
        <v>18.207601229606521</v>
      </c>
      <c r="F49" s="172">
        <v>48129.872000000003</v>
      </c>
      <c r="G49" s="173">
        <v>78.949003401098665</v>
      </c>
      <c r="H49" s="168"/>
      <c r="I49" s="176"/>
      <c r="J49" s="179">
        <v>60963.241999999998</v>
      </c>
      <c r="K49" s="184"/>
      <c r="L49" s="161"/>
      <c r="M49" s="185"/>
    </row>
    <row r="50" spans="1:13" x14ac:dyDescent="0.2">
      <c r="A50" s="186">
        <v>2003</v>
      </c>
      <c r="B50" s="172">
        <v>1331.7460000000001</v>
      </c>
      <c r="C50" s="173">
        <v>2.2255807270731287</v>
      </c>
      <c r="D50" s="172">
        <v>9549.6020000000008</v>
      </c>
      <c r="E50" s="173">
        <v>15.959056879028735</v>
      </c>
      <c r="F50" s="172">
        <v>48956.786999999997</v>
      </c>
      <c r="G50" s="173">
        <v>81.815362393898141</v>
      </c>
      <c r="H50" s="168"/>
      <c r="I50" s="176"/>
      <c r="J50" s="179">
        <v>59838.134999999995</v>
      </c>
      <c r="K50" s="184"/>
      <c r="L50" s="161"/>
      <c r="M50" s="185"/>
    </row>
    <row r="51" spans="1:13" x14ac:dyDescent="0.2">
      <c r="A51" s="186">
        <v>2004</v>
      </c>
      <c r="B51" s="172">
        <v>1258.1389999999999</v>
      </c>
      <c r="C51" s="173">
        <v>1.9718640755243944</v>
      </c>
      <c r="D51" s="172">
        <v>9581.4429999999993</v>
      </c>
      <c r="E51" s="173">
        <v>15.016864784721465</v>
      </c>
      <c r="F51" s="172">
        <v>52964.968000000001</v>
      </c>
      <c r="G51" s="173">
        <v>83.011271139754143</v>
      </c>
      <c r="H51" s="168"/>
      <c r="I51" s="176"/>
      <c r="J51" s="179">
        <v>63804.55</v>
      </c>
      <c r="K51" s="184"/>
      <c r="L51" s="161"/>
      <c r="M51" s="185"/>
    </row>
    <row r="52" spans="1:13" x14ac:dyDescent="0.2">
      <c r="A52" s="186">
        <v>2005</v>
      </c>
      <c r="B52" s="172">
        <v>1377.681</v>
      </c>
      <c r="C52" s="173">
        <v>2.1765978082651727</v>
      </c>
      <c r="D52" s="172">
        <v>9372.5120000000006</v>
      </c>
      <c r="E52" s="173">
        <v>14.807628962828865</v>
      </c>
      <c r="F52" s="172">
        <v>52544.964</v>
      </c>
      <c r="G52" s="173">
        <v>83.015773228905971</v>
      </c>
      <c r="H52" s="168"/>
      <c r="I52" s="176"/>
      <c r="J52" s="179">
        <v>63295.156999999999</v>
      </c>
      <c r="K52" s="184"/>
      <c r="L52" s="161"/>
      <c r="M52" s="185"/>
    </row>
    <row r="53" spans="1:13" x14ac:dyDescent="0.2">
      <c r="A53" s="186">
        <v>2006</v>
      </c>
      <c r="B53" s="172">
        <v>1229.354</v>
      </c>
      <c r="C53" s="173">
        <v>1.9239099419332737</v>
      </c>
      <c r="D53" s="172">
        <v>8626.3919999999998</v>
      </c>
      <c r="E53" s="173">
        <v>13.500099509021531</v>
      </c>
      <c r="F53" s="172">
        <v>54042.983</v>
      </c>
      <c r="G53" s="173">
        <v>84.575990549045201</v>
      </c>
      <c r="H53" s="168"/>
      <c r="I53" s="176"/>
      <c r="J53" s="179">
        <v>63898.728999999999</v>
      </c>
      <c r="K53" s="184"/>
      <c r="L53" s="161"/>
      <c r="M53" s="185"/>
    </row>
    <row r="54" spans="1:13" x14ac:dyDescent="0.2">
      <c r="A54" s="186">
        <v>2007</v>
      </c>
      <c r="B54" s="172">
        <v>1245.771</v>
      </c>
      <c r="C54" s="173">
        <v>2.1058488007285483</v>
      </c>
      <c r="D54" s="172">
        <v>7633.1940000000004</v>
      </c>
      <c r="E54" s="173">
        <v>12.903135833655103</v>
      </c>
      <c r="F54" s="172">
        <v>50278.701000000001</v>
      </c>
      <c r="G54" s="173">
        <v>84.991015365616349</v>
      </c>
      <c r="H54" s="168"/>
      <c r="I54" s="176"/>
      <c r="J54" s="179">
        <v>59157.665999999997</v>
      </c>
      <c r="K54" s="184"/>
      <c r="L54" s="161"/>
      <c r="M54" s="185"/>
    </row>
    <row r="55" spans="1:13" x14ac:dyDescent="0.2">
      <c r="A55" s="186">
        <v>2008</v>
      </c>
      <c r="B55" s="172">
        <v>1643.9090000000001</v>
      </c>
      <c r="C55" s="173">
        <v>2.6092887854829545</v>
      </c>
      <c r="D55" s="172">
        <v>7576.2719999999999</v>
      </c>
      <c r="E55" s="173">
        <v>12.025411117871194</v>
      </c>
      <c r="F55" s="172">
        <v>53788.673000000003</v>
      </c>
      <c r="G55" s="173">
        <v>85.375882268975829</v>
      </c>
      <c r="H55" s="172"/>
      <c r="I55" s="173"/>
      <c r="J55" s="179">
        <v>63008.853999999999</v>
      </c>
      <c r="K55" s="184"/>
      <c r="L55" s="161"/>
      <c r="M55" s="185"/>
    </row>
    <row r="56" spans="1:13" x14ac:dyDescent="0.2">
      <c r="A56" s="186">
        <v>2009</v>
      </c>
      <c r="B56" s="172">
        <v>1589.097</v>
      </c>
      <c r="C56" s="173">
        <v>2.580844652558878</v>
      </c>
      <c r="D56" s="172">
        <v>8374.1200000000008</v>
      </c>
      <c r="E56" s="173">
        <v>13.600367266369737</v>
      </c>
      <c r="F56" s="172">
        <v>51598.851999999999</v>
      </c>
      <c r="G56" s="173">
        <v>83.801442745393757</v>
      </c>
      <c r="H56" s="172">
        <v>10.68</v>
      </c>
      <c r="I56" s="173">
        <v>1.734533567763882E-4</v>
      </c>
      <c r="J56" s="179">
        <v>61572.749000000003</v>
      </c>
      <c r="K56" s="184"/>
      <c r="L56" s="161"/>
      <c r="M56" s="185"/>
    </row>
    <row r="57" spans="1:13" ht="12.6" x14ac:dyDescent="0.25">
      <c r="A57" s="186">
        <v>2010</v>
      </c>
      <c r="B57" s="172">
        <v>1574.3620000000001</v>
      </c>
      <c r="C57" s="173">
        <v>2.5192363636480013</v>
      </c>
      <c r="D57" s="172">
        <v>7905.2640000000001</v>
      </c>
      <c r="E57" s="173">
        <v>12.649713682772736</v>
      </c>
      <c r="F57" s="172">
        <v>52960.309000000001</v>
      </c>
      <c r="G57" s="173">
        <v>84.82</v>
      </c>
      <c r="H57" s="172"/>
      <c r="I57" s="173"/>
      <c r="J57" s="179">
        <v>62439.934999999998</v>
      </c>
      <c r="K57" s="184"/>
      <c r="L57" s="161"/>
      <c r="M57" s="185"/>
    </row>
    <row r="58" spans="1:13" ht="12.6" x14ac:dyDescent="0.25">
      <c r="A58" s="186">
        <v>2011</v>
      </c>
      <c r="B58" s="172">
        <v>1653.194</v>
      </c>
      <c r="C58" s="173">
        <v>2.6907697489780382</v>
      </c>
      <c r="D58" s="172">
        <v>5858.7520000000004</v>
      </c>
      <c r="E58" s="173">
        <v>9.5358153056232844</v>
      </c>
      <c r="F58" s="172">
        <v>53927.499000000003</v>
      </c>
      <c r="G58" s="173">
        <v>87.77</v>
      </c>
      <c r="H58" s="172"/>
      <c r="I58" s="173"/>
      <c r="J58" s="179">
        <v>61439.445</v>
      </c>
      <c r="K58" s="184"/>
      <c r="L58" s="161"/>
      <c r="M58" s="185"/>
    </row>
    <row r="59" spans="1:13" ht="12.6" x14ac:dyDescent="0.25">
      <c r="A59" s="186">
        <v>2012</v>
      </c>
      <c r="B59" s="172">
        <v>1659.6130000000001</v>
      </c>
      <c r="C59" s="173">
        <v>2.71</v>
      </c>
      <c r="D59" s="172">
        <v>7406.3490000000002</v>
      </c>
      <c r="E59" s="173">
        <v>12.09</v>
      </c>
      <c r="F59" s="172">
        <v>52191.106</v>
      </c>
      <c r="G59" s="173">
        <v>85.2</v>
      </c>
      <c r="H59" s="172"/>
      <c r="I59" s="173"/>
      <c r="J59" s="179">
        <v>61257.067999999999</v>
      </c>
      <c r="K59" s="184"/>
      <c r="L59" s="161"/>
      <c r="M59" s="185"/>
    </row>
    <row r="60" spans="1:13" ht="12.6" x14ac:dyDescent="0.25">
      <c r="A60" s="186">
        <v>2013</v>
      </c>
      <c r="B60" s="172">
        <v>1434.1020000000001</v>
      </c>
      <c r="C60" s="173">
        <v>2.25</v>
      </c>
      <c r="D60" s="172">
        <v>7126.473</v>
      </c>
      <c r="E60" s="173">
        <v>11.19</v>
      </c>
      <c r="F60" s="172">
        <v>55101.997000000003</v>
      </c>
      <c r="G60" s="173">
        <v>86.55</v>
      </c>
      <c r="H60" s="172"/>
      <c r="I60" s="173"/>
      <c r="J60" s="179">
        <v>63662.572</v>
      </c>
      <c r="K60" s="184"/>
      <c r="L60" s="161"/>
      <c r="M60" s="185"/>
    </row>
    <row r="61" spans="1:13" ht="12.6" x14ac:dyDescent="0.25">
      <c r="A61" s="186">
        <v>2014</v>
      </c>
      <c r="B61" s="172">
        <v>1479.92</v>
      </c>
      <c r="C61" s="173">
        <v>2.34</v>
      </c>
      <c r="D61" s="172">
        <v>6116.4340000000002</v>
      </c>
      <c r="E61" s="173">
        <v>9.66</v>
      </c>
      <c r="F61" s="172">
        <v>55702.34</v>
      </c>
      <c r="G61" s="173">
        <v>88</v>
      </c>
      <c r="H61" s="172"/>
      <c r="I61" s="173"/>
      <c r="J61" s="179">
        <v>63298.693999999996</v>
      </c>
      <c r="K61" s="184"/>
      <c r="L61" s="161"/>
      <c r="M61" s="185"/>
    </row>
    <row r="62" spans="1:13" ht="12.6" x14ac:dyDescent="0.25">
      <c r="A62" s="186">
        <v>2015</v>
      </c>
      <c r="B62" s="172">
        <v>1483.4469999999999</v>
      </c>
      <c r="C62" s="173">
        <v>2.17</v>
      </c>
      <c r="D62" s="172">
        <v>6574.3159999999998</v>
      </c>
      <c r="E62" s="173">
        <v>9.64</v>
      </c>
      <c r="F62" s="172">
        <v>60123.002</v>
      </c>
      <c r="G62" s="173">
        <v>88.22</v>
      </c>
      <c r="H62" s="172"/>
      <c r="I62" s="173"/>
      <c r="J62" s="179">
        <v>68180.764999999999</v>
      </c>
      <c r="K62" s="184"/>
      <c r="L62" s="161"/>
      <c r="M62" s="185"/>
    </row>
    <row r="63" spans="1:13" ht="12.6" x14ac:dyDescent="0.25">
      <c r="A63" s="188">
        <v>2016</v>
      </c>
      <c r="B63" s="189">
        <v>1171.5039999999999</v>
      </c>
      <c r="C63" s="190">
        <v>1.76</v>
      </c>
      <c r="D63" s="189">
        <v>4635.9489999999996</v>
      </c>
      <c r="E63" s="190">
        <v>6.96</v>
      </c>
      <c r="F63" s="189">
        <v>60792.286</v>
      </c>
      <c r="G63" s="190">
        <v>91.28</v>
      </c>
      <c r="H63" s="189"/>
      <c r="I63" s="190"/>
      <c r="J63" s="191">
        <v>66556.399000000005</v>
      </c>
      <c r="K63" s="184"/>
      <c r="L63" s="161"/>
      <c r="M63" s="185"/>
    </row>
    <row r="64" spans="1:13" ht="7.5" customHeight="1" x14ac:dyDescent="0.25">
      <c r="A64" s="192"/>
      <c r="G64" s="193"/>
      <c r="H64" s="194"/>
      <c r="I64" s="195"/>
      <c r="J64" s="196"/>
      <c r="K64" s="197"/>
      <c r="L64" s="198"/>
    </row>
    <row r="65" spans="1:12" ht="61.5" customHeight="1" x14ac:dyDescent="0.25">
      <c r="A65" s="556" t="s">
        <v>76</v>
      </c>
      <c r="B65" s="557"/>
      <c r="C65" s="557"/>
      <c r="D65" s="557"/>
      <c r="E65" s="557"/>
      <c r="F65" s="557"/>
      <c r="G65" s="557"/>
      <c r="H65" s="557"/>
      <c r="I65" s="557"/>
      <c r="J65" s="557"/>
      <c r="K65" s="558"/>
      <c r="L65" s="558"/>
    </row>
    <row r="66" spans="1:12" ht="4.9000000000000004" customHeight="1" x14ac:dyDescent="0.25">
      <c r="A66" s="200"/>
      <c r="B66" s="200"/>
      <c r="C66" s="200"/>
      <c r="D66" s="200"/>
      <c r="E66" s="200"/>
      <c r="F66" s="200"/>
      <c r="G66" s="200"/>
      <c r="H66" s="200"/>
      <c r="I66" s="200"/>
      <c r="J66" s="200"/>
      <c r="K66" s="200"/>
      <c r="L66" s="201"/>
    </row>
    <row r="67" spans="1:12" ht="24.75" customHeight="1" x14ac:dyDescent="0.25">
      <c r="A67" s="556" t="s">
        <v>243</v>
      </c>
      <c r="B67" s="557"/>
      <c r="C67" s="557"/>
      <c r="D67" s="557"/>
      <c r="E67" s="557"/>
      <c r="F67" s="557"/>
      <c r="G67" s="557"/>
      <c r="H67" s="557"/>
      <c r="I67" s="557"/>
      <c r="J67" s="557"/>
      <c r="K67" s="558"/>
      <c r="L67" s="558"/>
    </row>
  </sheetData>
  <mergeCells count="11">
    <mergeCell ref="A65:L65"/>
    <mergeCell ref="A67:L67"/>
    <mergeCell ref="A1:L1"/>
    <mergeCell ref="B3:C3"/>
    <mergeCell ref="D3:E3"/>
    <mergeCell ref="F3:G3"/>
    <mergeCell ref="H3:I3"/>
    <mergeCell ref="B4:B5"/>
    <mergeCell ref="D4:D5"/>
    <mergeCell ref="F4:F5"/>
    <mergeCell ref="H4: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9"/>
  <sheetViews>
    <sheetView workbookViewId="0">
      <selection activeCell="C6" sqref="C6"/>
    </sheetView>
  </sheetViews>
  <sheetFormatPr defaultColWidth="9.5703125" defaultRowHeight="12.75" x14ac:dyDescent="0.2"/>
  <cols>
    <col min="1" max="1" width="13.140625" style="210" customWidth="1"/>
    <col min="2" max="2" width="12.7109375" style="210" bestFit="1" customWidth="1"/>
    <col min="3" max="3" width="6.7109375" style="210" customWidth="1"/>
    <col min="4" max="4" width="12.7109375" style="210" bestFit="1" customWidth="1"/>
    <col min="5" max="5" width="6.7109375" style="210" customWidth="1"/>
    <col min="6" max="6" width="12.7109375" style="210" bestFit="1" customWidth="1"/>
    <col min="7" max="7" width="7.42578125" style="210" customWidth="1"/>
    <col min="8" max="8" width="11.28515625" style="230" customWidth="1"/>
    <col min="9" max="9" width="6.7109375" style="210" customWidth="1"/>
    <col min="10" max="10" width="11.85546875" style="210" bestFit="1" customWidth="1"/>
    <col min="11" max="11" width="6.7109375" style="157" customWidth="1"/>
    <col min="12" max="12" width="3.7109375" style="210" customWidth="1"/>
    <col min="13" max="256" width="9.5703125" style="210"/>
    <col min="257" max="257" width="13.140625" style="210" customWidth="1"/>
    <col min="258" max="258" width="12.7109375" style="210" bestFit="1" customWidth="1"/>
    <col min="259" max="259" width="6.7109375" style="210" customWidth="1"/>
    <col min="260" max="260" width="12.7109375" style="210" bestFit="1" customWidth="1"/>
    <col min="261" max="261" width="6.7109375" style="210" customWidth="1"/>
    <col min="262" max="262" width="12.7109375" style="210" bestFit="1" customWidth="1"/>
    <col min="263" max="263" width="7.42578125" style="210" customWidth="1"/>
    <col min="264" max="264" width="11.28515625" style="210" customWidth="1"/>
    <col min="265" max="265" width="6.7109375" style="210" customWidth="1"/>
    <col min="266" max="266" width="11.85546875" style="210" bestFit="1" customWidth="1"/>
    <col min="267" max="267" width="6.7109375" style="210" customWidth="1"/>
    <col min="268" max="268" width="3.7109375" style="210" customWidth="1"/>
    <col min="269" max="512" width="9.5703125" style="210"/>
    <col min="513" max="513" width="13.140625" style="210" customWidth="1"/>
    <col min="514" max="514" width="12.7109375" style="210" bestFit="1" customWidth="1"/>
    <col min="515" max="515" width="6.7109375" style="210" customWidth="1"/>
    <col min="516" max="516" width="12.7109375" style="210" bestFit="1" customWidth="1"/>
    <col min="517" max="517" width="6.7109375" style="210" customWidth="1"/>
    <col min="518" max="518" width="12.7109375" style="210" bestFit="1" customWidth="1"/>
    <col min="519" max="519" width="7.42578125" style="210" customWidth="1"/>
    <col min="520" max="520" width="11.28515625" style="210" customWidth="1"/>
    <col min="521" max="521" width="6.7109375" style="210" customWidth="1"/>
    <col min="522" max="522" width="11.85546875" style="210" bestFit="1" customWidth="1"/>
    <col min="523" max="523" width="6.7109375" style="210" customWidth="1"/>
    <col min="524" max="524" width="3.7109375" style="210" customWidth="1"/>
    <col min="525" max="768" width="9.5703125" style="210"/>
    <col min="769" max="769" width="13.140625" style="210" customWidth="1"/>
    <col min="770" max="770" width="12.7109375" style="210" bestFit="1" customWidth="1"/>
    <col min="771" max="771" width="6.7109375" style="210" customWidth="1"/>
    <col min="772" max="772" width="12.7109375" style="210" bestFit="1" customWidth="1"/>
    <col min="773" max="773" width="6.7109375" style="210" customWidth="1"/>
    <col min="774" max="774" width="12.7109375" style="210" bestFit="1" customWidth="1"/>
    <col min="775" max="775" width="7.42578125" style="210" customWidth="1"/>
    <col min="776" max="776" width="11.28515625" style="210" customWidth="1"/>
    <col min="777" max="777" width="6.7109375" style="210" customWidth="1"/>
    <col min="778" max="778" width="11.85546875" style="210" bestFit="1" customWidth="1"/>
    <col min="779" max="779" width="6.7109375" style="210" customWidth="1"/>
    <col min="780" max="780" width="3.7109375" style="210" customWidth="1"/>
    <col min="781" max="1024" width="9.5703125" style="210"/>
    <col min="1025" max="1025" width="13.140625" style="210" customWidth="1"/>
    <col min="1026" max="1026" width="12.7109375" style="210" bestFit="1" customWidth="1"/>
    <col min="1027" max="1027" width="6.7109375" style="210" customWidth="1"/>
    <col min="1028" max="1028" width="12.7109375" style="210" bestFit="1" customWidth="1"/>
    <col min="1029" max="1029" width="6.7109375" style="210" customWidth="1"/>
    <col min="1030" max="1030" width="12.7109375" style="210" bestFit="1" customWidth="1"/>
    <col min="1031" max="1031" width="7.42578125" style="210" customWidth="1"/>
    <col min="1032" max="1032" width="11.28515625" style="210" customWidth="1"/>
    <col min="1033" max="1033" width="6.7109375" style="210" customWidth="1"/>
    <col min="1034" max="1034" width="11.85546875" style="210" bestFit="1" customWidth="1"/>
    <col min="1035" max="1035" width="6.7109375" style="210" customWidth="1"/>
    <col min="1036" max="1036" width="3.7109375" style="210" customWidth="1"/>
    <col min="1037" max="1280" width="9.5703125" style="210"/>
    <col min="1281" max="1281" width="13.140625" style="210" customWidth="1"/>
    <col min="1282" max="1282" width="12.7109375" style="210" bestFit="1" customWidth="1"/>
    <col min="1283" max="1283" width="6.7109375" style="210" customWidth="1"/>
    <col min="1284" max="1284" width="12.7109375" style="210" bestFit="1" customWidth="1"/>
    <col min="1285" max="1285" width="6.7109375" style="210" customWidth="1"/>
    <col min="1286" max="1286" width="12.7109375" style="210" bestFit="1" customWidth="1"/>
    <col min="1287" max="1287" width="7.42578125" style="210" customWidth="1"/>
    <col min="1288" max="1288" width="11.28515625" style="210" customWidth="1"/>
    <col min="1289" max="1289" width="6.7109375" style="210" customWidth="1"/>
    <col min="1290" max="1290" width="11.85546875" style="210" bestFit="1" customWidth="1"/>
    <col min="1291" max="1291" width="6.7109375" style="210" customWidth="1"/>
    <col min="1292" max="1292" width="3.7109375" style="210" customWidth="1"/>
    <col min="1293" max="1536" width="9.5703125" style="210"/>
    <col min="1537" max="1537" width="13.140625" style="210" customWidth="1"/>
    <col min="1538" max="1538" width="12.7109375" style="210" bestFit="1" customWidth="1"/>
    <col min="1539" max="1539" width="6.7109375" style="210" customWidth="1"/>
    <col min="1540" max="1540" width="12.7109375" style="210" bestFit="1" customWidth="1"/>
    <col min="1541" max="1541" width="6.7109375" style="210" customWidth="1"/>
    <col min="1542" max="1542" width="12.7109375" style="210" bestFit="1" customWidth="1"/>
    <col min="1543" max="1543" width="7.42578125" style="210" customWidth="1"/>
    <col min="1544" max="1544" width="11.28515625" style="210" customWidth="1"/>
    <col min="1545" max="1545" width="6.7109375" style="210" customWidth="1"/>
    <col min="1546" max="1546" width="11.85546875" style="210" bestFit="1" customWidth="1"/>
    <col min="1547" max="1547" width="6.7109375" style="210" customWidth="1"/>
    <col min="1548" max="1548" width="3.7109375" style="210" customWidth="1"/>
    <col min="1549" max="1792" width="9.5703125" style="210"/>
    <col min="1793" max="1793" width="13.140625" style="210" customWidth="1"/>
    <col min="1794" max="1794" width="12.7109375" style="210" bestFit="1" customWidth="1"/>
    <col min="1795" max="1795" width="6.7109375" style="210" customWidth="1"/>
    <col min="1796" max="1796" width="12.7109375" style="210" bestFit="1" customWidth="1"/>
    <col min="1797" max="1797" width="6.7109375" style="210" customWidth="1"/>
    <col min="1798" max="1798" width="12.7109375" style="210" bestFit="1" customWidth="1"/>
    <col min="1799" max="1799" width="7.42578125" style="210" customWidth="1"/>
    <col min="1800" max="1800" width="11.28515625" style="210" customWidth="1"/>
    <col min="1801" max="1801" width="6.7109375" style="210" customWidth="1"/>
    <col min="1802" max="1802" width="11.85546875" style="210" bestFit="1" customWidth="1"/>
    <col min="1803" max="1803" width="6.7109375" style="210" customWidth="1"/>
    <col min="1804" max="1804" width="3.7109375" style="210" customWidth="1"/>
    <col min="1805" max="2048" width="9.5703125" style="210"/>
    <col min="2049" max="2049" width="13.140625" style="210" customWidth="1"/>
    <col min="2050" max="2050" width="12.7109375" style="210" bestFit="1" customWidth="1"/>
    <col min="2051" max="2051" width="6.7109375" style="210" customWidth="1"/>
    <col min="2052" max="2052" width="12.7109375" style="210" bestFit="1" customWidth="1"/>
    <col min="2053" max="2053" width="6.7109375" style="210" customWidth="1"/>
    <col min="2054" max="2054" width="12.7109375" style="210" bestFit="1" customWidth="1"/>
    <col min="2055" max="2055" width="7.42578125" style="210" customWidth="1"/>
    <col min="2056" max="2056" width="11.28515625" style="210" customWidth="1"/>
    <col min="2057" max="2057" width="6.7109375" style="210" customWidth="1"/>
    <col min="2058" max="2058" width="11.85546875" style="210" bestFit="1" customWidth="1"/>
    <col min="2059" max="2059" width="6.7109375" style="210" customWidth="1"/>
    <col min="2060" max="2060" width="3.7109375" style="210" customWidth="1"/>
    <col min="2061" max="2304" width="9.5703125" style="210"/>
    <col min="2305" max="2305" width="13.140625" style="210" customWidth="1"/>
    <col min="2306" max="2306" width="12.7109375" style="210" bestFit="1" customWidth="1"/>
    <col min="2307" max="2307" width="6.7109375" style="210" customWidth="1"/>
    <col min="2308" max="2308" width="12.7109375" style="210" bestFit="1" customWidth="1"/>
    <col min="2309" max="2309" width="6.7109375" style="210" customWidth="1"/>
    <col min="2310" max="2310" width="12.7109375" style="210" bestFit="1" customWidth="1"/>
    <col min="2311" max="2311" width="7.42578125" style="210" customWidth="1"/>
    <col min="2312" max="2312" width="11.28515625" style="210" customWidth="1"/>
    <col min="2313" max="2313" width="6.7109375" style="210" customWidth="1"/>
    <col min="2314" max="2314" width="11.85546875" style="210" bestFit="1" customWidth="1"/>
    <col min="2315" max="2315" width="6.7109375" style="210" customWidth="1"/>
    <col min="2316" max="2316" width="3.7109375" style="210" customWidth="1"/>
    <col min="2317" max="2560" width="9.5703125" style="210"/>
    <col min="2561" max="2561" width="13.140625" style="210" customWidth="1"/>
    <col min="2562" max="2562" width="12.7109375" style="210" bestFit="1" customWidth="1"/>
    <col min="2563" max="2563" width="6.7109375" style="210" customWidth="1"/>
    <col min="2564" max="2564" width="12.7109375" style="210" bestFit="1" customWidth="1"/>
    <col min="2565" max="2565" width="6.7109375" style="210" customWidth="1"/>
    <col min="2566" max="2566" width="12.7109375" style="210" bestFit="1" customWidth="1"/>
    <col min="2567" max="2567" width="7.42578125" style="210" customWidth="1"/>
    <col min="2568" max="2568" width="11.28515625" style="210" customWidth="1"/>
    <col min="2569" max="2569" width="6.7109375" style="210" customWidth="1"/>
    <col min="2570" max="2570" width="11.85546875" style="210" bestFit="1" customWidth="1"/>
    <col min="2571" max="2571" width="6.7109375" style="210" customWidth="1"/>
    <col min="2572" max="2572" width="3.7109375" style="210" customWidth="1"/>
    <col min="2573" max="2816" width="9.5703125" style="210"/>
    <col min="2817" max="2817" width="13.140625" style="210" customWidth="1"/>
    <col min="2818" max="2818" width="12.7109375" style="210" bestFit="1" customWidth="1"/>
    <col min="2819" max="2819" width="6.7109375" style="210" customWidth="1"/>
    <col min="2820" max="2820" width="12.7109375" style="210" bestFit="1" customWidth="1"/>
    <col min="2821" max="2821" width="6.7109375" style="210" customWidth="1"/>
    <col min="2822" max="2822" width="12.7109375" style="210" bestFit="1" customWidth="1"/>
    <col min="2823" max="2823" width="7.42578125" style="210" customWidth="1"/>
    <col min="2824" max="2824" width="11.28515625" style="210" customWidth="1"/>
    <col min="2825" max="2825" width="6.7109375" style="210" customWidth="1"/>
    <col min="2826" max="2826" width="11.85546875" style="210" bestFit="1" customWidth="1"/>
    <col min="2827" max="2827" width="6.7109375" style="210" customWidth="1"/>
    <col min="2828" max="2828" width="3.7109375" style="210" customWidth="1"/>
    <col min="2829" max="3072" width="9.5703125" style="210"/>
    <col min="3073" max="3073" width="13.140625" style="210" customWidth="1"/>
    <col min="3074" max="3074" width="12.7109375" style="210" bestFit="1" customWidth="1"/>
    <col min="3075" max="3075" width="6.7109375" style="210" customWidth="1"/>
    <col min="3076" max="3076" width="12.7109375" style="210" bestFit="1" customWidth="1"/>
    <col min="3077" max="3077" width="6.7109375" style="210" customWidth="1"/>
    <col min="3078" max="3078" width="12.7109375" style="210" bestFit="1" customWidth="1"/>
    <col min="3079" max="3079" width="7.42578125" style="210" customWidth="1"/>
    <col min="3080" max="3080" width="11.28515625" style="210" customWidth="1"/>
    <col min="3081" max="3081" width="6.7109375" style="210" customWidth="1"/>
    <col min="3082" max="3082" width="11.85546875" style="210" bestFit="1" customWidth="1"/>
    <col min="3083" max="3083" width="6.7109375" style="210" customWidth="1"/>
    <col min="3084" max="3084" width="3.7109375" style="210" customWidth="1"/>
    <col min="3085" max="3328" width="9.5703125" style="210"/>
    <col min="3329" max="3329" width="13.140625" style="210" customWidth="1"/>
    <col min="3330" max="3330" width="12.7109375" style="210" bestFit="1" customWidth="1"/>
    <col min="3331" max="3331" width="6.7109375" style="210" customWidth="1"/>
    <col min="3332" max="3332" width="12.7109375" style="210" bestFit="1" customWidth="1"/>
    <col min="3333" max="3333" width="6.7109375" style="210" customWidth="1"/>
    <col min="3334" max="3334" width="12.7109375" style="210" bestFit="1" customWidth="1"/>
    <col min="3335" max="3335" width="7.42578125" style="210" customWidth="1"/>
    <col min="3336" max="3336" width="11.28515625" style="210" customWidth="1"/>
    <col min="3337" max="3337" width="6.7109375" style="210" customWidth="1"/>
    <col min="3338" max="3338" width="11.85546875" style="210" bestFit="1" customWidth="1"/>
    <col min="3339" max="3339" width="6.7109375" style="210" customWidth="1"/>
    <col min="3340" max="3340" width="3.7109375" style="210" customWidth="1"/>
    <col min="3341" max="3584" width="9.5703125" style="210"/>
    <col min="3585" max="3585" width="13.140625" style="210" customWidth="1"/>
    <col min="3586" max="3586" width="12.7109375" style="210" bestFit="1" customWidth="1"/>
    <col min="3587" max="3587" width="6.7109375" style="210" customWidth="1"/>
    <col min="3588" max="3588" width="12.7109375" style="210" bestFit="1" customWidth="1"/>
    <col min="3589" max="3589" width="6.7109375" style="210" customWidth="1"/>
    <col min="3590" max="3590" width="12.7109375" style="210" bestFit="1" customWidth="1"/>
    <col min="3591" max="3591" width="7.42578125" style="210" customWidth="1"/>
    <col min="3592" max="3592" width="11.28515625" style="210" customWidth="1"/>
    <col min="3593" max="3593" width="6.7109375" style="210" customWidth="1"/>
    <col min="3594" max="3594" width="11.85546875" style="210" bestFit="1" customWidth="1"/>
    <col min="3595" max="3595" width="6.7109375" style="210" customWidth="1"/>
    <col min="3596" max="3596" width="3.7109375" style="210" customWidth="1"/>
    <col min="3597" max="3840" width="9.5703125" style="210"/>
    <col min="3841" max="3841" width="13.140625" style="210" customWidth="1"/>
    <col min="3842" max="3842" width="12.7109375" style="210" bestFit="1" customWidth="1"/>
    <col min="3843" max="3843" width="6.7109375" style="210" customWidth="1"/>
    <col min="3844" max="3844" width="12.7109375" style="210" bestFit="1" customWidth="1"/>
    <col min="3845" max="3845" width="6.7109375" style="210" customWidth="1"/>
    <col min="3846" max="3846" width="12.7109375" style="210" bestFit="1" customWidth="1"/>
    <col min="3847" max="3847" width="7.42578125" style="210" customWidth="1"/>
    <col min="3848" max="3848" width="11.28515625" style="210" customWidth="1"/>
    <col min="3849" max="3849" width="6.7109375" style="210" customWidth="1"/>
    <col min="3850" max="3850" width="11.85546875" style="210" bestFit="1" customWidth="1"/>
    <col min="3851" max="3851" width="6.7109375" style="210" customWidth="1"/>
    <col min="3852" max="3852" width="3.7109375" style="210" customWidth="1"/>
    <col min="3853" max="4096" width="9.5703125" style="210"/>
    <col min="4097" max="4097" width="13.140625" style="210" customWidth="1"/>
    <col min="4098" max="4098" width="12.7109375" style="210" bestFit="1" customWidth="1"/>
    <col min="4099" max="4099" width="6.7109375" style="210" customWidth="1"/>
    <col min="4100" max="4100" width="12.7109375" style="210" bestFit="1" customWidth="1"/>
    <col min="4101" max="4101" width="6.7109375" style="210" customWidth="1"/>
    <col min="4102" max="4102" width="12.7109375" style="210" bestFit="1" customWidth="1"/>
    <col min="4103" max="4103" width="7.42578125" style="210" customWidth="1"/>
    <col min="4104" max="4104" width="11.28515625" style="210" customWidth="1"/>
    <col min="4105" max="4105" width="6.7109375" style="210" customWidth="1"/>
    <col min="4106" max="4106" width="11.85546875" style="210" bestFit="1" customWidth="1"/>
    <col min="4107" max="4107" width="6.7109375" style="210" customWidth="1"/>
    <col min="4108" max="4108" width="3.7109375" style="210" customWidth="1"/>
    <col min="4109" max="4352" width="9.5703125" style="210"/>
    <col min="4353" max="4353" width="13.140625" style="210" customWidth="1"/>
    <col min="4354" max="4354" width="12.7109375" style="210" bestFit="1" customWidth="1"/>
    <col min="4355" max="4355" width="6.7109375" style="210" customWidth="1"/>
    <col min="4356" max="4356" width="12.7109375" style="210" bestFit="1" customWidth="1"/>
    <col min="4357" max="4357" width="6.7109375" style="210" customWidth="1"/>
    <col min="4358" max="4358" width="12.7109375" style="210" bestFit="1" customWidth="1"/>
    <col min="4359" max="4359" width="7.42578125" style="210" customWidth="1"/>
    <col min="4360" max="4360" width="11.28515625" style="210" customWidth="1"/>
    <col min="4361" max="4361" width="6.7109375" style="210" customWidth="1"/>
    <col min="4362" max="4362" width="11.85546875" style="210" bestFit="1" customWidth="1"/>
    <col min="4363" max="4363" width="6.7109375" style="210" customWidth="1"/>
    <col min="4364" max="4364" width="3.7109375" style="210" customWidth="1"/>
    <col min="4365" max="4608" width="9.5703125" style="210"/>
    <col min="4609" max="4609" width="13.140625" style="210" customWidth="1"/>
    <col min="4610" max="4610" width="12.7109375" style="210" bestFit="1" customWidth="1"/>
    <col min="4611" max="4611" width="6.7109375" style="210" customWidth="1"/>
    <col min="4612" max="4612" width="12.7109375" style="210" bestFit="1" customWidth="1"/>
    <col min="4613" max="4613" width="6.7109375" style="210" customWidth="1"/>
    <col min="4614" max="4614" width="12.7109375" style="210" bestFit="1" customWidth="1"/>
    <col min="4615" max="4615" width="7.42578125" style="210" customWidth="1"/>
    <col min="4616" max="4616" width="11.28515625" style="210" customWidth="1"/>
    <col min="4617" max="4617" width="6.7109375" style="210" customWidth="1"/>
    <col min="4618" max="4618" width="11.85546875" style="210" bestFit="1" customWidth="1"/>
    <col min="4619" max="4619" width="6.7109375" style="210" customWidth="1"/>
    <col min="4620" max="4620" width="3.7109375" style="210" customWidth="1"/>
    <col min="4621" max="4864" width="9.5703125" style="210"/>
    <col min="4865" max="4865" width="13.140625" style="210" customWidth="1"/>
    <col min="4866" max="4866" width="12.7109375" style="210" bestFit="1" customWidth="1"/>
    <col min="4867" max="4867" width="6.7109375" style="210" customWidth="1"/>
    <col min="4868" max="4868" width="12.7109375" style="210" bestFit="1" customWidth="1"/>
    <col min="4869" max="4869" width="6.7109375" style="210" customWidth="1"/>
    <col min="4870" max="4870" width="12.7109375" style="210" bestFit="1" customWidth="1"/>
    <col min="4871" max="4871" width="7.42578125" style="210" customWidth="1"/>
    <col min="4872" max="4872" width="11.28515625" style="210" customWidth="1"/>
    <col min="4873" max="4873" width="6.7109375" style="210" customWidth="1"/>
    <col min="4874" max="4874" width="11.85546875" style="210" bestFit="1" customWidth="1"/>
    <col min="4875" max="4875" width="6.7109375" style="210" customWidth="1"/>
    <col min="4876" max="4876" width="3.7109375" style="210" customWidth="1"/>
    <col min="4877" max="5120" width="9.5703125" style="210"/>
    <col min="5121" max="5121" width="13.140625" style="210" customWidth="1"/>
    <col min="5122" max="5122" width="12.7109375" style="210" bestFit="1" customWidth="1"/>
    <col min="5123" max="5123" width="6.7109375" style="210" customWidth="1"/>
    <col min="5124" max="5124" width="12.7109375" style="210" bestFit="1" customWidth="1"/>
    <col min="5125" max="5125" width="6.7109375" style="210" customWidth="1"/>
    <col min="5126" max="5126" width="12.7109375" style="210" bestFit="1" customWidth="1"/>
    <col min="5127" max="5127" width="7.42578125" style="210" customWidth="1"/>
    <col min="5128" max="5128" width="11.28515625" style="210" customWidth="1"/>
    <col min="5129" max="5129" width="6.7109375" style="210" customWidth="1"/>
    <col min="5130" max="5130" width="11.85546875" style="210" bestFit="1" customWidth="1"/>
    <col min="5131" max="5131" width="6.7109375" style="210" customWidth="1"/>
    <col min="5132" max="5132" width="3.7109375" style="210" customWidth="1"/>
    <col min="5133" max="5376" width="9.5703125" style="210"/>
    <col min="5377" max="5377" width="13.140625" style="210" customWidth="1"/>
    <col min="5378" max="5378" width="12.7109375" style="210" bestFit="1" customWidth="1"/>
    <col min="5379" max="5379" width="6.7109375" style="210" customWidth="1"/>
    <col min="5380" max="5380" width="12.7109375" style="210" bestFit="1" customWidth="1"/>
    <col min="5381" max="5381" width="6.7109375" style="210" customWidth="1"/>
    <col min="5382" max="5382" width="12.7109375" style="210" bestFit="1" customWidth="1"/>
    <col min="5383" max="5383" width="7.42578125" style="210" customWidth="1"/>
    <col min="5384" max="5384" width="11.28515625" style="210" customWidth="1"/>
    <col min="5385" max="5385" width="6.7109375" style="210" customWidth="1"/>
    <col min="5386" max="5386" width="11.85546875" style="210" bestFit="1" customWidth="1"/>
    <col min="5387" max="5387" width="6.7109375" style="210" customWidth="1"/>
    <col min="5388" max="5388" width="3.7109375" style="210" customWidth="1"/>
    <col min="5389" max="5632" width="9.5703125" style="210"/>
    <col min="5633" max="5633" width="13.140625" style="210" customWidth="1"/>
    <col min="5634" max="5634" width="12.7109375" style="210" bestFit="1" customWidth="1"/>
    <col min="5635" max="5635" width="6.7109375" style="210" customWidth="1"/>
    <col min="5636" max="5636" width="12.7109375" style="210" bestFit="1" customWidth="1"/>
    <col min="5637" max="5637" width="6.7109375" style="210" customWidth="1"/>
    <col min="5638" max="5638" width="12.7109375" style="210" bestFit="1" customWidth="1"/>
    <col min="5639" max="5639" width="7.42578125" style="210" customWidth="1"/>
    <col min="5640" max="5640" width="11.28515625" style="210" customWidth="1"/>
    <col min="5641" max="5641" width="6.7109375" style="210" customWidth="1"/>
    <col min="5642" max="5642" width="11.85546875" style="210" bestFit="1" customWidth="1"/>
    <col min="5643" max="5643" width="6.7109375" style="210" customWidth="1"/>
    <col min="5644" max="5644" width="3.7109375" style="210" customWidth="1"/>
    <col min="5645" max="5888" width="9.5703125" style="210"/>
    <col min="5889" max="5889" width="13.140625" style="210" customWidth="1"/>
    <col min="5890" max="5890" width="12.7109375" style="210" bestFit="1" customWidth="1"/>
    <col min="5891" max="5891" width="6.7109375" style="210" customWidth="1"/>
    <col min="5892" max="5892" width="12.7109375" style="210" bestFit="1" customWidth="1"/>
    <col min="5893" max="5893" width="6.7109375" style="210" customWidth="1"/>
    <col min="5894" max="5894" width="12.7109375" style="210" bestFit="1" customWidth="1"/>
    <col min="5895" max="5895" width="7.42578125" style="210" customWidth="1"/>
    <col min="5896" max="5896" width="11.28515625" style="210" customWidth="1"/>
    <col min="5897" max="5897" width="6.7109375" style="210" customWidth="1"/>
    <col min="5898" max="5898" width="11.85546875" style="210" bestFit="1" customWidth="1"/>
    <col min="5899" max="5899" width="6.7109375" style="210" customWidth="1"/>
    <col min="5900" max="5900" width="3.7109375" style="210" customWidth="1"/>
    <col min="5901" max="6144" width="9.5703125" style="210"/>
    <col min="6145" max="6145" width="13.140625" style="210" customWidth="1"/>
    <col min="6146" max="6146" width="12.7109375" style="210" bestFit="1" customWidth="1"/>
    <col min="6147" max="6147" width="6.7109375" style="210" customWidth="1"/>
    <col min="6148" max="6148" width="12.7109375" style="210" bestFit="1" customWidth="1"/>
    <col min="6149" max="6149" width="6.7109375" style="210" customWidth="1"/>
    <col min="6150" max="6150" width="12.7109375" style="210" bestFit="1" customWidth="1"/>
    <col min="6151" max="6151" width="7.42578125" style="210" customWidth="1"/>
    <col min="6152" max="6152" width="11.28515625" style="210" customWidth="1"/>
    <col min="6153" max="6153" width="6.7109375" style="210" customWidth="1"/>
    <col min="6154" max="6154" width="11.85546875" style="210" bestFit="1" customWidth="1"/>
    <col min="6155" max="6155" width="6.7109375" style="210" customWidth="1"/>
    <col min="6156" max="6156" width="3.7109375" style="210" customWidth="1"/>
    <col min="6157" max="6400" width="9.5703125" style="210"/>
    <col min="6401" max="6401" width="13.140625" style="210" customWidth="1"/>
    <col min="6402" max="6402" width="12.7109375" style="210" bestFit="1" customWidth="1"/>
    <col min="6403" max="6403" width="6.7109375" style="210" customWidth="1"/>
    <col min="6404" max="6404" width="12.7109375" style="210" bestFit="1" customWidth="1"/>
    <col min="6405" max="6405" width="6.7109375" style="210" customWidth="1"/>
    <col min="6406" max="6406" width="12.7109375" style="210" bestFit="1" customWidth="1"/>
    <col min="6407" max="6407" width="7.42578125" style="210" customWidth="1"/>
    <col min="6408" max="6408" width="11.28515625" style="210" customWidth="1"/>
    <col min="6409" max="6409" width="6.7109375" style="210" customWidth="1"/>
    <col min="6410" max="6410" width="11.85546875" style="210" bestFit="1" customWidth="1"/>
    <col min="6411" max="6411" width="6.7109375" style="210" customWidth="1"/>
    <col min="6412" max="6412" width="3.7109375" style="210" customWidth="1"/>
    <col min="6413" max="6656" width="9.5703125" style="210"/>
    <col min="6657" max="6657" width="13.140625" style="210" customWidth="1"/>
    <col min="6658" max="6658" width="12.7109375" style="210" bestFit="1" customWidth="1"/>
    <col min="6659" max="6659" width="6.7109375" style="210" customWidth="1"/>
    <col min="6660" max="6660" width="12.7109375" style="210" bestFit="1" customWidth="1"/>
    <col min="6661" max="6661" width="6.7109375" style="210" customWidth="1"/>
    <col min="6662" max="6662" width="12.7109375" style="210" bestFit="1" customWidth="1"/>
    <col min="6663" max="6663" width="7.42578125" style="210" customWidth="1"/>
    <col min="6664" max="6664" width="11.28515625" style="210" customWidth="1"/>
    <col min="6665" max="6665" width="6.7109375" style="210" customWidth="1"/>
    <col min="6666" max="6666" width="11.85546875" style="210" bestFit="1" customWidth="1"/>
    <col min="6667" max="6667" width="6.7109375" style="210" customWidth="1"/>
    <col min="6668" max="6668" width="3.7109375" style="210" customWidth="1"/>
    <col min="6669" max="6912" width="9.5703125" style="210"/>
    <col min="6913" max="6913" width="13.140625" style="210" customWidth="1"/>
    <col min="6914" max="6914" width="12.7109375" style="210" bestFit="1" customWidth="1"/>
    <col min="6915" max="6915" width="6.7109375" style="210" customWidth="1"/>
    <col min="6916" max="6916" width="12.7109375" style="210" bestFit="1" customWidth="1"/>
    <col min="6917" max="6917" width="6.7109375" style="210" customWidth="1"/>
    <col min="6918" max="6918" width="12.7109375" style="210" bestFit="1" customWidth="1"/>
    <col min="6919" max="6919" width="7.42578125" style="210" customWidth="1"/>
    <col min="6920" max="6920" width="11.28515625" style="210" customWidth="1"/>
    <col min="6921" max="6921" width="6.7109375" style="210" customWidth="1"/>
    <col min="6922" max="6922" width="11.85546875" style="210" bestFit="1" customWidth="1"/>
    <col min="6923" max="6923" width="6.7109375" style="210" customWidth="1"/>
    <col min="6924" max="6924" width="3.7109375" style="210" customWidth="1"/>
    <col min="6925" max="7168" width="9.5703125" style="210"/>
    <col min="7169" max="7169" width="13.140625" style="210" customWidth="1"/>
    <col min="7170" max="7170" width="12.7109375" style="210" bestFit="1" customWidth="1"/>
    <col min="7171" max="7171" width="6.7109375" style="210" customWidth="1"/>
    <col min="7172" max="7172" width="12.7109375" style="210" bestFit="1" customWidth="1"/>
    <col min="7173" max="7173" width="6.7109375" style="210" customWidth="1"/>
    <col min="7174" max="7174" width="12.7109375" style="210" bestFit="1" customWidth="1"/>
    <col min="7175" max="7175" width="7.42578125" style="210" customWidth="1"/>
    <col min="7176" max="7176" width="11.28515625" style="210" customWidth="1"/>
    <col min="7177" max="7177" width="6.7109375" style="210" customWidth="1"/>
    <col min="7178" max="7178" width="11.85546875" style="210" bestFit="1" customWidth="1"/>
    <col min="7179" max="7179" width="6.7109375" style="210" customWidth="1"/>
    <col min="7180" max="7180" width="3.7109375" style="210" customWidth="1"/>
    <col min="7181" max="7424" width="9.5703125" style="210"/>
    <col min="7425" max="7425" width="13.140625" style="210" customWidth="1"/>
    <col min="7426" max="7426" width="12.7109375" style="210" bestFit="1" customWidth="1"/>
    <col min="7427" max="7427" width="6.7109375" style="210" customWidth="1"/>
    <col min="7428" max="7428" width="12.7109375" style="210" bestFit="1" customWidth="1"/>
    <col min="7429" max="7429" width="6.7109375" style="210" customWidth="1"/>
    <col min="7430" max="7430" width="12.7109375" style="210" bestFit="1" customWidth="1"/>
    <col min="7431" max="7431" width="7.42578125" style="210" customWidth="1"/>
    <col min="7432" max="7432" width="11.28515625" style="210" customWidth="1"/>
    <col min="7433" max="7433" width="6.7109375" style="210" customWidth="1"/>
    <col min="7434" max="7434" width="11.85546875" style="210" bestFit="1" customWidth="1"/>
    <col min="7435" max="7435" width="6.7109375" style="210" customWidth="1"/>
    <col min="7436" max="7436" width="3.7109375" style="210" customWidth="1"/>
    <col min="7437" max="7680" width="9.5703125" style="210"/>
    <col min="7681" max="7681" width="13.140625" style="210" customWidth="1"/>
    <col min="7682" max="7682" width="12.7109375" style="210" bestFit="1" customWidth="1"/>
    <col min="7683" max="7683" width="6.7109375" style="210" customWidth="1"/>
    <col min="7684" max="7684" width="12.7109375" style="210" bestFit="1" customWidth="1"/>
    <col min="7685" max="7685" width="6.7109375" style="210" customWidth="1"/>
    <col min="7686" max="7686" width="12.7109375" style="210" bestFit="1" customWidth="1"/>
    <col min="7687" max="7687" width="7.42578125" style="210" customWidth="1"/>
    <col min="7688" max="7688" width="11.28515625" style="210" customWidth="1"/>
    <col min="7689" max="7689" width="6.7109375" style="210" customWidth="1"/>
    <col min="7690" max="7690" width="11.85546875" style="210" bestFit="1" customWidth="1"/>
    <col min="7691" max="7691" width="6.7109375" style="210" customWidth="1"/>
    <col min="7692" max="7692" width="3.7109375" style="210" customWidth="1"/>
    <col min="7693" max="7936" width="9.5703125" style="210"/>
    <col min="7937" max="7937" width="13.140625" style="210" customWidth="1"/>
    <col min="7938" max="7938" width="12.7109375" style="210" bestFit="1" customWidth="1"/>
    <col min="7939" max="7939" width="6.7109375" style="210" customWidth="1"/>
    <col min="7940" max="7940" width="12.7109375" style="210" bestFit="1" customWidth="1"/>
    <col min="7941" max="7941" width="6.7109375" style="210" customWidth="1"/>
    <col min="7942" max="7942" width="12.7109375" style="210" bestFit="1" customWidth="1"/>
    <col min="7943" max="7943" width="7.42578125" style="210" customWidth="1"/>
    <col min="7944" max="7944" width="11.28515625" style="210" customWidth="1"/>
    <col min="7945" max="7945" width="6.7109375" style="210" customWidth="1"/>
    <col min="7946" max="7946" width="11.85546875" style="210" bestFit="1" customWidth="1"/>
    <col min="7947" max="7947" width="6.7109375" style="210" customWidth="1"/>
    <col min="7948" max="7948" width="3.7109375" style="210" customWidth="1"/>
    <col min="7949" max="8192" width="9.5703125" style="210"/>
    <col min="8193" max="8193" width="13.140625" style="210" customWidth="1"/>
    <col min="8194" max="8194" width="12.7109375" style="210" bestFit="1" customWidth="1"/>
    <col min="8195" max="8195" width="6.7109375" style="210" customWidth="1"/>
    <col min="8196" max="8196" width="12.7109375" style="210" bestFit="1" customWidth="1"/>
    <col min="8197" max="8197" width="6.7109375" style="210" customWidth="1"/>
    <col min="8198" max="8198" width="12.7109375" style="210" bestFit="1" customWidth="1"/>
    <col min="8199" max="8199" width="7.42578125" style="210" customWidth="1"/>
    <col min="8200" max="8200" width="11.28515625" style="210" customWidth="1"/>
    <col min="8201" max="8201" width="6.7109375" style="210" customWidth="1"/>
    <col min="8202" max="8202" width="11.85546875" style="210" bestFit="1" customWidth="1"/>
    <col min="8203" max="8203" width="6.7109375" style="210" customWidth="1"/>
    <col min="8204" max="8204" width="3.7109375" style="210" customWidth="1"/>
    <col min="8205" max="8448" width="9.5703125" style="210"/>
    <col min="8449" max="8449" width="13.140625" style="210" customWidth="1"/>
    <col min="8450" max="8450" width="12.7109375" style="210" bestFit="1" customWidth="1"/>
    <col min="8451" max="8451" width="6.7109375" style="210" customWidth="1"/>
    <col min="8452" max="8452" width="12.7109375" style="210" bestFit="1" customWidth="1"/>
    <col min="8453" max="8453" width="6.7109375" style="210" customWidth="1"/>
    <col min="8454" max="8454" width="12.7109375" style="210" bestFit="1" customWidth="1"/>
    <col min="8455" max="8455" width="7.42578125" style="210" customWidth="1"/>
    <col min="8456" max="8456" width="11.28515625" style="210" customWidth="1"/>
    <col min="8457" max="8457" width="6.7109375" style="210" customWidth="1"/>
    <col min="8458" max="8458" width="11.85546875" style="210" bestFit="1" customWidth="1"/>
    <col min="8459" max="8459" width="6.7109375" style="210" customWidth="1"/>
    <col min="8460" max="8460" width="3.7109375" style="210" customWidth="1"/>
    <col min="8461" max="8704" width="9.5703125" style="210"/>
    <col min="8705" max="8705" width="13.140625" style="210" customWidth="1"/>
    <col min="8706" max="8706" width="12.7109375" style="210" bestFit="1" customWidth="1"/>
    <col min="8707" max="8707" width="6.7109375" style="210" customWidth="1"/>
    <col min="8708" max="8708" width="12.7109375" style="210" bestFit="1" customWidth="1"/>
    <col min="8709" max="8709" width="6.7109375" style="210" customWidth="1"/>
    <col min="8710" max="8710" width="12.7109375" style="210" bestFit="1" customWidth="1"/>
    <col min="8711" max="8711" width="7.42578125" style="210" customWidth="1"/>
    <col min="8712" max="8712" width="11.28515625" style="210" customWidth="1"/>
    <col min="8713" max="8713" width="6.7109375" style="210" customWidth="1"/>
    <col min="8714" max="8714" width="11.85546875" style="210" bestFit="1" customWidth="1"/>
    <col min="8715" max="8715" width="6.7109375" style="210" customWidth="1"/>
    <col min="8716" max="8716" width="3.7109375" style="210" customWidth="1"/>
    <col min="8717" max="8960" width="9.5703125" style="210"/>
    <col min="8961" max="8961" width="13.140625" style="210" customWidth="1"/>
    <col min="8962" max="8962" width="12.7109375" style="210" bestFit="1" customWidth="1"/>
    <col min="8963" max="8963" width="6.7109375" style="210" customWidth="1"/>
    <col min="8964" max="8964" width="12.7109375" style="210" bestFit="1" customWidth="1"/>
    <col min="8965" max="8965" width="6.7109375" style="210" customWidth="1"/>
    <col min="8966" max="8966" width="12.7109375" style="210" bestFit="1" customWidth="1"/>
    <col min="8967" max="8967" width="7.42578125" style="210" customWidth="1"/>
    <col min="8968" max="8968" width="11.28515625" style="210" customWidth="1"/>
    <col min="8969" max="8969" width="6.7109375" style="210" customWidth="1"/>
    <col min="8970" max="8970" width="11.85546875" style="210" bestFit="1" customWidth="1"/>
    <col min="8971" max="8971" width="6.7109375" style="210" customWidth="1"/>
    <col min="8972" max="8972" width="3.7109375" style="210" customWidth="1"/>
    <col min="8973" max="9216" width="9.5703125" style="210"/>
    <col min="9217" max="9217" width="13.140625" style="210" customWidth="1"/>
    <col min="9218" max="9218" width="12.7109375" style="210" bestFit="1" customWidth="1"/>
    <col min="9219" max="9219" width="6.7109375" style="210" customWidth="1"/>
    <col min="9220" max="9220" width="12.7109375" style="210" bestFit="1" customWidth="1"/>
    <col min="9221" max="9221" width="6.7109375" style="210" customWidth="1"/>
    <col min="9222" max="9222" width="12.7109375" style="210" bestFit="1" customWidth="1"/>
    <col min="9223" max="9223" width="7.42578125" style="210" customWidth="1"/>
    <col min="9224" max="9224" width="11.28515625" style="210" customWidth="1"/>
    <col min="9225" max="9225" width="6.7109375" style="210" customWidth="1"/>
    <col min="9226" max="9226" width="11.85546875" style="210" bestFit="1" customWidth="1"/>
    <col min="9227" max="9227" width="6.7109375" style="210" customWidth="1"/>
    <col min="9228" max="9228" width="3.7109375" style="210" customWidth="1"/>
    <col min="9229" max="9472" width="9.5703125" style="210"/>
    <col min="9473" max="9473" width="13.140625" style="210" customWidth="1"/>
    <col min="9474" max="9474" width="12.7109375" style="210" bestFit="1" customWidth="1"/>
    <col min="9475" max="9475" width="6.7109375" style="210" customWidth="1"/>
    <col min="9476" max="9476" width="12.7109375" style="210" bestFit="1" customWidth="1"/>
    <col min="9477" max="9477" width="6.7109375" style="210" customWidth="1"/>
    <col min="9478" max="9478" width="12.7109375" style="210" bestFit="1" customWidth="1"/>
    <col min="9479" max="9479" width="7.42578125" style="210" customWidth="1"/>
    <col min="9480" max="9480" width="11.28515625" style="210" customWidth="1"/>
    <col min="9481" max="9481" width="6.7109375" style="210" customWidth="1"/>
    <col min="9482" max="9482" width="11.85546875" style="210" bestFit="1" customWidth="1"/>
    <col min="9483" max="9483" width="6.7109375" style="210" customWidth="1"/>
    <col min="9484" max="9484" width="3.7109375" style="210" customWidth="1"/>
    <col min="9485" max="9728" width="9.5703125" style="210"/>
    <col min="9729" max="9729" width="13.140625" style="210" customWidth="1"/>
    <col min="9730" max="9730" width="12.7109375" style="210" bestFit="1" customWidth="1"/>
    <col min="9731" max="9731" width="6.7109375" style="210" customWidth="1"/>
    <col min="9732" max="9732" width="12.7109375" style="210" bestFit="1" customWidth="1"/>
    <col min="9733" max="9733" width="6.7109375" style="210" customWidth="1"/>
    <col min="9734" max="9734" width="12.7109375" style="210" bestFit="1" customWidth="1"/>
    <col min="9735" max="9735" width="7.42578125" style="210" customWidth="1"/>
    <col min="9736" max="9736" width="11.28515625" style="210" customWidth="1"/>
    <col min="9737" max="9737" width="6.7109375" style="210" customWidth="1"/>
    <col min="9738" max="9738" width="11.85546875" style="210" bestFit="1" customWidth="1"/>
    <col min="9739" max="9739" width="6.7109375" style="210" customWidth="1"/>
    <col min="9740" max="9740" width="3.7109375" style="210" customWidth="1"/>
    <col min="9741" max="9984" width="9.5703125" style="210"/>
    <col min="9985" max="9985" width="13.140625" style="210" customWidth="1"/>
    <col min="9986" max="9986" width="12.7109375" style="210" bestFit="1" customWidth="1"/>
    <col min="9987" max="9987" width="6.7109375" style="210" customWidth="1"/>
    <col min="9988" max="9988" width="12.7109375" style="210" bestFit="1" customWidth="1"/>
    <col min="9989" max="9989" width="6.7109375" style="210" customWidth="1"/>
    <col min="9990" max="9990" width="12.7109375" style="210" bestFit="1" customWidth="1"/>
    <col min="9991" max="9991" width="7.42578125" style="210" customWidth="1"/>
    <col min="9992" max="9992" width="11.28515625" style="210" customWidth="1"/>
    <col min="9993" max="9993" width="6.7109375" style="210" customWidth="1"/>
    <col min="9994" max="9994" width="11.85546875" style="210" bestFit="1" customWidth="1"/>
    <col min="9995" max="9995" width="6.7109375" style="210" customWidth="1"/>
    <col min="9996" max="9996" width="3.7109375" style="210" customWidth="1"/>
    <col min="9997" max="10240" width="9.5703125" style="210"/>
    <col min="10241" max="10241" width="13.140625" style="210" customWidth="1"/>
    <col min="10242" max="10242" width="12.7109375" style="210" bestFit="1" customWidth="1"/>
    <col min="10243" max="10243" width="6.7109375" style="210" customWidth="1"/>
    <col min="10244" max="10244" width="12.7109375" style="210" bestFit="1" customWidth="1"/>
    <col min="10245" max="10245" width="6.7109375" style="210" customWidth="1"/>
    <col min="10246" max="10246" width="12.7109375" style="210" bestFit="1" customWidth="1"/>
    <col min="10247" max="10247" width="7.42578125" style="210" customWidth="1"/>
    <col min="10248" max="10248" width="11.28515625" style="210" customWidth="1"/>
    <col min="10249" max="10249" width="6.7109375" style="210" customWidth="1"/>
    <col min="10250" max="10250" width="11.85546875" style="210" bestFit="1" customWidth="1"/>
    <col min="10251" max="10251" width="6.7109375" style="210" customWidth="1"/>
    <col min="10252" max="10252" width="3.7109375" style="210" customWidth="1"/>
    <col min="10253" max="10496" width="9.5703125" style="210"/>
    <col min="10497" max="10497" width="13.140625" style="210" customWidth="1"/>
    <col min="10498" max="10498" width="12.7109375" style="210" bestFit="1" customWidth="1"/>
    <col min="10499" max="10499" width="6.7109375" style="210" customWidth="1"/>
    <col min="10500" max="10500" width="12.7109375" style="210" bestFit="1" customWidth="1"/>
    <col min="10501" max="10501" width="6.7109375" style="210" customWidth="1"/>
    <col min="10502" max="10502" width="12.7109375" style="210" bestFit="1" customWidth="1"/>
    <col min="10503" max="10503" width="7.42578125" style="210" customWidth="1"/>
    <col min="10504" max="10504" width="11.28515625" style="210" customWidth="1"/>
    <col min="10505" max="10505" width="6.7109375" style="210" customWidth="1"/>
    <col min="10506" max="10506" width="11.85546875" style="210" bestFit="1" customWidth="1"/>
    <col min="10507" max="10507" width="6.7109375" style="210" customWidth="1"/>
    <col min="10508" max="10508" width="3.7109375" style="210" customWidth="1"/>
    <col min="10509" max="10752" width="9.5703125" style="210"/>
    <col min="10753" max="10753" width="13.140625" style="210" customWidth="1"/>
    <col min="10754" max="10754" width="12.7109375" style="210" bestFit="1" customWidth="1"/>
    <col min="10755" max="10755" width="6.7109375" style="210" customWidth="1"/>
    <col min="10756" max="10756" width="12.7109375" style="210" bestFit="1" customWidth="1"/>
    <col min="10757" max="10757" width="6.7109375" style="210" customWidth="1"/>
    <col min="10758" max="10758" width="12.7109375" style="210" bestFit="1" customWidth="1"/>
    <col min="10759" max="10759" width="7.42578125" style="210" customWidth="1"/>
    <col min="10760" max="10760" width="11.28515625" style="210" customWidth="1"/>
    <col min="10761" max="10761" width="6.7109375" style="210" customWidth="1"/>
    <col min="10762" max="10762" width="11.85546875" style="210" bestFit="1" customWidth="1"/>
    <col min="10763" max="10763" width="6.7109375" style="210" customWidth="1"/>
    <col min="10764" max="10764" width="3.7109375" style="210" customWidth="1"/>
    <col min="10765" max="11008" width="9.5703125" style="210"/>
    <col min="11009" max="11009" width="13.140625" style="210" customWidth="1"/>
    <col min="11010" max="11010" width="12.7109375" style="210" bestFit="1" customWidth="1"/>
    <col min="11011" max="11011" width="6.7109375" style="210" customWidth="1"/>
    <col min="11012" max="11012" width="12.7109375" style="210" bestFit="1" customWidth="1"/>
    <col min="11013" max="11013" width="6.7109375" style="210" customWidth="1"/>
    <col min="11014" max="11014" width="12.7109375" style="210" bestFit="1" customWidth="1"/>
    <col min="11015" max="11015" width="7.42578125" style="210" customWidth="1"/>
    <col min="11016" max="11016" width="11.28515625" style="210" customWidth="1"/>
    <col min="11017" max="11017" width="6.7109375" style="210" customWidth="1"/>
    <col min="11018" max="11018" width="11.85546875" style="210" bestFit="1" customWidth="1"/>
    <col min="11019" max="11019" width="6.7109375" style="210" customWidth="1"/>
    <col min="11020" max="11020" width="3.7109375" style="210" customWidth="1"/>
    <col min="11021" max="11264" width="9.5703125" style="210"/>
    <col min="11265" max="11265" width="13.140625" style="210" customWidth="1"/>
    <col min="11266" max="11266" width="12.7109375" style="210" bestFit="1" customWidth="1"/>
    <col min="11267" max="11267" width="6.7109375" style="210" customWidth="1"/>
    <col min="11268" max="11268" width="12.7109375" style="210" bestFit="1" customWidth="1"/>
    <col min="11269" max="11269" width="6.7109375" style="210" customWidth="1"/>
    <col min="11270" max="11270" width="12.7109375" style="210" bestFit="1" customWidth="1"/>
    <col min="11271" max="11271" width="7.42578125" style="210" customWidth="1"/>
    <col min="11272" max="11272" width="11.28515625" style="210" customWidth="1"/>
    <col min="11273" max="11273" width="6.7109375" style="210" customWidth="1"/>
    <col min="11274" max="11274" width="11.85546875" style="210" bestFit="1" customWidth="1"/>
    <col min="11275" max="11275" width="6.7109375" style="210" customWidth="1"/>
    <col min="11276" max="11276" width="3.7109375" style="210" customWidth="1"/>
    <col min="11277" max="11520" width="9.5703125" style="210"/>
    <col min="11521" max="11521" width="13.140625" style="210" customWidth="1"/>
    <col min="11522" max="11522" width="12.7109375" style="210" bestFit="1" customWidth="1"/>
    <col min="11523" max="11523" width="6.7109375" style="210" customWidth="1"/>
    <col min="11524" max="11524" width="12.7109375" style="210" bestFit="1" customWidth="1"/>
    <col min="11525" max="11525" width="6.7109375" style="210" customWidth="1"/>
    <col min="11526" max="11526" width="12.7109375" style="210" bestFit="1" customWidth="1"/>
    <col min="11527" max="11527" width="7.42578125" style="210" customWidth="1"/>
    <col min="11528" max="11528" width="11.28515625" style="210" customWidth="1"/>
    <col min="11529" max="11529" width="6.7109375" style="210" customWidth="1"/>
    <col min="11530" max="11530" width="11.85546875" style="210" bestFit="1" customWidth="1"/>
    <col min="11531" max="11531" width="6.7109375" style="210" customWidth="1"/>
    <col min="11532" max="11532" width="3.7109375" style="210" customWidth="1"/>
    <col min="11533" max="11776" width="9.5703125" style="210"/>
    <col min="11777" max="11777" width="13.140625" style="210" customWidth="1"/>
    <col min="11778" max="11778" width="12.7109375" style="210" bestFit="1" customWidth="1"/>
    <col min="11779" max="11779" width="6.7109375" style="210" customWidth="1"/>
    <col min="11780" max="11780" width="12.7109375" style="210" bestFit="1" customWidth="1"/>
    <col min="11781" max="11781" width="6.7109375" style="210" customWidth="1"/>
    <col min="11782" max="11782" width="12.7109375" style="210" bestFit="1" customWidth="1"/>
    <col min="11783" max="11783" width="7.42578125" style="210" customWidth="1"/>
    <col min="11784" max="11784" width="11.28515625" style="210" customWidth="1"/>
    <col min="11785" max="11785" width="6.7109375" style="210" customWidth="1"/>
    <col min="11786" max="11786" width="11.85546875" style="210" bestFit="1" customWidth="1"/>
    <col min="11787" max="11787" width="6.7109375" style="210" customWidth="1"/>
    <col min="11788" max="11788" width="3.7109375" style="210" customWidth="1"/>
    <col min="11789" max="12032" width="9.5703125" style="210"/>
    <col min="12033" max="12033" width="13.140625" style="210" customWidth="1"/>
    <col min="12034" max="12034" width="12.7109375" style="210" bestFit="1" customWidth="1"/>
    <col min="12035" max="12035" width="6.7109375" style="210" customWidth="1"/>
    <col min="12036" max="12036" width="12.7109375" style="210" bestFit="1" customWidth="1"/>
    <col min="12037" max="12037" width="6.7109375" style="210" customWidth="1"/>
    <col min="12038" max="12038" width="12.7109375" style="210" bestFit="1" customWidth="1"/>
    <col min="12039" max="12039" width="7.42578125" style="210" customWidth="1"/>
    <col min="12040" max="12040" width="11.28515625" style="210" customWidth="1"/>
    <col min="12041" max="12041" width="6.7109375" style="210" customWidth="1"/>
    <col min="12042" max="12042" width="11.85546875" style="210" bestFit="1" customWidth="1"/>
    <col min="12043" max="12043" width="6.7109375" style="210" customWidth="1"/>
    <col min="12044" max="12044" width="3.7109375" style="210" customWidth="1"/>
    <col min="12045" max="12288" width="9.5703125" style="210"/>
    <col min="12289" max="12289" width="13.140625" style="210" customWidth="1"/>
    <col min="12290" max="12290" width="12.7109375" style="210" bestFit="1" customWidth="1"/>
    <col min="12291" max="12291" width="6.7109375" style="210" customWidth="1"/>
    <col min="12292" max="12292" width="12.7109375" style="210" bestFit="1" customWidth="1"/>
    <col min="12293" max="12293" width="6.7109375" style="210" customWidth="1"/>
    <col min="12294" max="12294" width="12.7109375" style="210" bestFit="1" customWidth="1"/>
    <col min="12295" max="12295" width="7.42578125" style="210" customWidth="1"/>
    <col min="12296" max="12296" width="11.28515625" style="210" customWidth="1"/>
    <col min="12297" max="12297" width="6.7109375" style="210" customWidth="1"/>
    <col min="12298" max="12298" width="11.85546875" style="210" bestFit="1" customWidth="1"/>
    <col min="12299" max="12299" width="6.7109375" style="210" customWidth="1"/>
    <col min="12300" max="12300" width="3.7109375" style="210" customWidth="1"/>
    <col min="12301" max="12544" width="9.5703125" style="210"/>
    <col min="12545" max="12545" width="13.140625" style="210" customWidth="1"/>
    <col min="12546" max="12546" width="12.7109375" style="210" bestFit="1" customWidth="1"/>
    <col min="12547" max="12547" width="6.7109375" style="210" customWidth="1"/>
    <col min="12548" max="12548" width="12.7109375" style="210" bestFit="1" customWidth="1"/>
    <col min="12549" max="12549" width="6.7109375" style="210" customWidth="1"/>
    <col min="12550" max="12550" width="12.7109375" style="210" bestFit="1" customWidth="1"/>
    <col min="12551" max="12551" width="7.42578125" style="210" customWidth="1"/>
    <col min="12552" max="12552" width="11.28515625" style="210" customWidth="1"/>
    <col min="12553" max="12553" width="6.7109375" style="210" customWidth="1"/>
    <col min="12554" max="12554" width="11.85546875" style="210" bestFit="1" customWidth="1"/>
    <col min="12555" max="12555" width="6.7109375" style="210" customWidth="1"/>
    <col min="12556" max="12556" width="3.7109375" style="210" customWidth="1"/>
    <col min="12557" max="12800" width="9.5703125" style="210"/>
    <col min="12801" max="12801" width="13.140625" style="210" customWidth="1"/>
    <col min="12802" max="12802" width="12.7109375" style="210" bestFit="1" customWidth="1"/>
    <col min="12803" max="12803" width="6.7109375" style="210" customWidth="1"/>
    <col min="12804" max="12804" width="12.7109375" style="210" bestFit="1" customWidth="1"/>
    <col min="12805" max="12805" width="6.7109375" style="210" customWidth="1"/>
    <col min="12806" max="12806" width="12.7109375" style="210" bestFit="1" customWidth="1"/>
    <col min="12807" max="12807" width="7.42578125" style="210" customWidth="1"/>
    <col min="12808" max="12808" width="11.28515625" style="210" customWidth="1"/>
    <col min="12809" max="12809" width="6.7109375" style="210" customWidth="1"/>
    <col min="12810" max="12810" width="11.85546875" style="210" bestFit="1" customWidth="1"/>
    <col min="12811" max="12811" width="6.7109375" style="210" customWidth="1"/>
    <col min="12812" max="12812" width="3.7109375" style="210" customWidth="1"/>
    <col min="12813" max="13056" width="9.5703125" style="210"/>
    <col min="13057" max="13057" width="13.140625" style="210" customWidth="1"/>
    <col min="13058" max="13058" width="12.7109375" style="210" bestFit="1" customWidth="1"/>
    <col min="13059" max="13059" width="6.7109375" style="210" customWidth="1"/>
    <col min="13060" max="13060" width="12.7109375" style="210" bestFit="1" customWidth="1"/>
    <col min="13061" max="13061" width="6.7109375" style="210" customWidth="1"/>
    <col min="13062" max="13062" width="12.7109375" style="210" bestFit="1" customWidth="1"/>
    <col min="13063" max="13063" width="7.42578125" style="210" customWidth="1"/>
    <col min="13064" max="13064" width="11.28515625" style="210" customWidth="1"/>
    <col min="13065" max="13065" width="6.7109375" style="210" customWidth="1"/>
    <col min="13066" max="13066" width="11.85546875" style="210" bestFit="1" customWidth="1"/>
    <col min="13067" max="13067" width="6.7109375" style="210" customWidth="1"/>
    <col min="13068" max="13068" width="3.7109375" style="210" customWidth="1"/>
    <col min="13069" max="13312" width="9.5703125" style="210"/>
    <col min="13313" max="13313" width="13.140625" style="210" customWidth="1"/>
    <col min="13314" max="13314" width="12.7109375" style="210" bestFit="1" customWidth="1"/>
    <col min="13315" max="13315" width="6.7109375" style="210" customWidth="1"/>
    <col min="13316" max="13316" width="12.7109375" style="210" bestFit="1" customWidth="1"/>
    <col min="13317" max="13317" width="6.7109375" style="210" customWidth="1"/>
    <col min="13318" max="13318" width="12.7109375" style="210" bestFit="1" customWidth="1"/>
    <col min="13319" max="13319" width="7.42578125" style="210" customWidth="1"/>
    <col min="13320" max="13320" width="11.28515625" style="210" customWidth="1"/>
    <col min="13321" max="13321" width="6.7109375" style="210" customWidth="1"/>
    <col min="13322" max="13322" width="11.85546875" style="210" bestFit="1" customWidth="1"/>
    <col min="13323" max="13323" width="6.7109375" style="210" customWidth="1"/>
    <col min="13324" max="13324" width="3.7109375" style="210" customWidth="1"/>
    <col min="13325" max="13568" width="9.5703125" style="210"/>
    <col min="13569" max="13569" width="13.140625" style="210" customWidth="1"/>
    <col min="13570" max="13570" width="12.7109375" style="210" bestFit="1" customWidth="1"/>
    <col min="13571" max="13571" width="6.7109375" style="210" customWidth="1"/>
    <col min="13572" max="13572" width="12.7109375" style="210" bestFit="1" customWidth="1"/>
    <col min="13573" max="13573" width="6.7109375" style="210" customWidth="1"/>
    <col min="13574" max="13574" width="12.7109375" style="210" bestFit="1" customWidth="1"/>
    <col min="13575" max="13575" width="7.42578125" style="210" customWidth="1"/>
    <col min="13576" max="13576" width="11.28515625" style="210" customWidth="1"/>
    <col min="13577" max="13577" width="6.7109375" style="210" customWidth="1"/>
    <col min="13578" max="13578" width="11.85546875" style="210" bestFit="1" customWidth="1"/>
    <col min="13579" max="13579" width="6.7109375" style="210" customWidth="1"/>
    <col min="13580" max="13580" width="3.7109375" style="210" customWidth="1"/>
    <col min="13581" max="13824" width="9.5703125" style="210"/>
    <col min="13825" max="13825" width="13.140625" style="210" customWidth="1"/>
    <col min="13826" max="13826" width="12.7109375" style="210" bestFit="1" customWidth="1"/>
    <col min="13827" max="13827" width="6.7109375" style="210" customWidth="1"/>
    <col min="13828" max="13828" width="12.7109375" style="210" bestFit="1" customWidth="1"/>
    <col min="13829" max="13829" width="6.7109375" style="210" customWidth="1"/>
    <col min="13830" max="13830" width="12.7109375" style="210" bestFit="1" customWidth="1"/>
    <col min="13831" max="13831" width="7.42578125" style="210" customWidth="1"/>
    <col min="13832" max="13832" width="11.28515625" style="210" customWidth="1"/>
    <col min="13833" max="13833" width="6.7109375" style="210" customWidth="1"/>
    <col min="13834" max="13834" width="11.85546875" style="210" bestFit="1" customWidth="1"/>
    <col min="13835" max="13835" width="6.7109375" style="210" customWidth="1"/>
    <col min="13836" max="13836" width="3.7109375" style="210" customWidth="1"/>
    <col min="13837" max="14080" width="9.5703125" style="210"/>
    <col min="14081" max="14081" width="13.140625" style="210" customWidth="1"/>
    <col min="14082" max="14082" width="12.7109375" style="210" bestFit="1" customWidth="1"/>
    <col min="14083" max="14083" width="6.7109375" style="210" customWidth="1"/>
    <col min="14084" max="14084" width="12.7109375" style="210" bestFit="1" customWidth="1"/>
    <col min="14085" max="14085" width="6.7109375" style="210" customWidth="1"/>
    <col min="14086" max="14086" width="12.7109375" style="210" bestFit="1" customWidth="1"/>
    <col min="14087" max="14087" width="7.42578125" style="210" customWidth="1"/>
    <col min="14088" max="14088" width="11.28515625" style="210" customWidth="1"/>
    <col min="14089" max="14089" width="6.7109375" style="210" customWidth="1"/>
    <col min="14090" max="14090" width="11.85546875" style="210" bestFit="1" customWidth="1"/>
    <col min="14091" max="14091" width="6.7109375" style="210" customWidth="1"/>
    <col min="14092" max="14092" width="3.7109375" style="210" customWidth="1"/>
    <col min="14093" max="14336" width="9.5703125" style="210"/>
    <col min="14337" max="14337" width="13.140625" style="210" customWidth="1"/>
    <col min="14338" max="14338" width="12.7109375" style="210" bestFit="1" customWidth="1"/>
    <col min="14339" max="14339" width="6.7109375" style="210" customWidth="1"/>
    <col min="14340" max="14340" width="12.7109375" style="210" bestFit="1" customWidth="1"/>
    <col min="14341" max="14341" width="6.7109375" style="210" customWidth="1"/>
    <col min="14342" max="14342" width="12.7109375" style="210" bestFit="1" customWidth="1"/>
    <col min="14343" max="14343" width="7.42578125" style="210" customWidth="1"/>
    <col min="14344" max="14344" width="11.28515625" style="210" customWidth="1"/>
    <col min="14345" max="14345" width="6.7109375" style="210" customWidth="1"/>
    <col min="14346" max="14346" width="11.85546875" style="210" bestFit="1" customWidth="1"/>
    <col min="14347" max="14347" width="6.7109375" style="210" customWidth="1"/>
    <col min="14348" max="14348" width="3.7109375" style="210" customWidth="1"/>
    <col min="14349" max="14592" width="9.5703125" style="210"/>
    <col min="14593" max="14593" width="13.140625" style="210" customWidth="1"/>
    <col min="14594" max="14594" width="12.7109375" style="210" bestFit="1" customWidth="1"/>
    <col min="14595" max="14595" width="6.7109375" style="210" customWidth="1"/>
    <col min="14596" max="14596" width="12.7109375" style="210" bestFit="1" customWidth="1"/>
    <col min="14597" max="14597" width="6.7109375" style="210" customWidth="1"/>
    <col min="14598" max="14598" width="12.7109375" style="210" bestFit="1" customWidth="1"/>
    <col min="14599" max="14599" width="7.42578125" style="210" customWidth="1"/>
    <col min="14600" max="14600" width="11.28515625" style="210" customWidth="1"/>
    <col min="14601" max="14601" width="6.7109375" style="210" customWidth="1"/>
    <col min="14602" max="14602" width="11.85546875" style="210" bestFit="1" customWidth="1"/>
    <col min="14603" max="14603" width="6.7109375" style="210" customWidth="1"/>
    <col min="14604" max="14604" width="3.7109375" style="210" customWidth="1"/>
    <col min="14605" max="14848" width="9.5703125" style="210"/>
    <col min="14849" max="14849" width="13.140625" style="210" customWidth="1"/>
    <col min="14850" max="14850" width="12.7109375" style="210" bestFit="1" customWidth="1"/>
    <col min="14851" max="14851" width="6.7109375" style="210" customWidth="1"/>
    <col min="14852" max="14852" width="12.7109375" style="210" bestFit="1" customWidth="1"/>
    <col min="14853" max="14853" width="6.7109375" style="210" customWidth="1"/>
    <col min="14854" max="14854" width="12.7109375" style="210" bestFit="1" customWidth="1"/>
    <col min="14855" max="14855" width="7.42578125" style="210" customWidth="1"/>
    <col min="14856" max="14856" width="11.28515625" style="210" customWidth="1"/>
    <col min="14857" max="14857" width="6.7109375" style="210" customWidth="1"/>
    <col min="14858" max="14858" width="11.85546875" style="210" bestFit="1" customWidth="1"/>
    <col min="14859" max="14859" width="6.7109375" style="210" customWidth="1"/>
    <col min="14860" max="14860" width="3.7109375" style="210" customWidth="1"/>
    <col min="14861" max="15104" width="9.5703125" style="210"/>
    <col min="15105" max="15105" width="13.140625" style="210" customWidth="1"/>
    <col min="15106" max="15106" width="12.7109375" style="210" bestFit="1" customWidth="1"/>
    <col min="15107" max="15107" width="6.7109375" style="210" customWidth="1"/>
    <col min="15108" max="15108" width="12.7109375" style="210" bestFit="1" customWidth="1"/>
    <col min="15109" max="15109" width="6.7109375" style="210" customWidth="1"/>
    <col min="15110" max="15110" width="12.7109375" style="210" bestFit="1" customWidth="1"/>
    <col min="15111" max="15111" width="7.42578125" style="210" customWidth="1"/>
    <col min="15112" max="15112" width="11.28515625" style="210" customWidth="1"/>
    <col min="15113" max="15113" width="6.7109375" style="210" customWidth="1"/>
    <col min="15114" max="15114" width="11.85546875" style="210" bestFit="1" customWidth="1"/>
    <col min="15115" max="15115" width="6.7109375" style="210" customWidth="1"/>
    <col min="15116" max="15116" width="3.7109375" style="210" customWidth="1"/>
    <col min="15117" max="15360" width="9.5703125" style="210"/>
    <col min="15361" max="15361" width="13.140625" style="210" customWidth="1"/>
    <col min="15362" max="15362" width="12.7109375" style="210" bestFit="1" customWidth="1"/>
    <col min="15363" max="15363" width="6.7109375" style="210" customWidth="1"/>
    <col min="15364" max="15364" width="12.7109375" style="210" bestFit="1" customWidth="1"/>
    <col min="15365" max="15365" width="6.7109375" style="210" customWidth="1"/>
    <col min="15366" max="15366" width="12.7109375" style="210" bestFit="1" customWidth="1"/>
    <col min="15367" max="15367" width="7.42578125" style="210" customWidth="1"/>
    <col min="15368" max="15368" width="11.28515625" style="210" customWidth="1"/>
    <col min="15369" max="15369" width="6.7109375" style="210" customWidth="1"/>
    <col min="15370" max="15370" width="11.85546875" style="210" bestFit="1" customWidth="1"/>
    <col min="15371" max="15371" width="6.7109375" style="210" customWidth="1"/>
    <col min="15372" max="15372" width="3.7109375" style="210" customWidth="1"/>
    <col min="15373" max="15616" width="9.5703125" style="210"/>
    <col min="15617" max="15617" width="13.140625" style="210" customWidth="1"/>
    <col min="15618" max="15618" width="12.7109375" style="210" bestFit="1" customWidth="1"/>
    <col min="15619" max="15619" width="6.7109375" style="210" customWidth="1"/>
    <col min="15620" max="15620" width="12.7109375" style="210" bestFit="1" customWidth="1"/>
    <col min="15621" max="15621" width="6.7109375" style="210" customWidth="1"/>
    <col min="15622" max="15622" width="12.7109375" style="210" bestFit="1" customWidth="1"/>
    <col min="15623" max="15623" width="7.42578125" style="210" customWidth="1"/>
    <col min="15624" max="15624" width="11.28515625" style="210" customWidth="1"/>
    <col min="15625" max="15625" width="6.7109375" style="210" customWidth="1"/>
    <col min="15626" max="15626" width="11.85546875" style="210" bestFit="1" customWidth="1"/>
    <col min="15627" max="15627" width="6.7109375" style="210" customWidth="1"/>
    <col min="15628" max="15628" width="3.7109375" style="210" customWidth="1"/>
    <col min="15629" max="15872" width="9.5703125" style="210"/>
    <col min="15873" max="15873" width="13.140625" style="210" customWidth="1"/>
    <col min="15874" max="15874" width="12.7109375" style="210" bestFit="1" customWidth="1"/>
    <col min="15875" max="15875" width="6.7109375" style="210" customWidth="1"/>
    <col min="15876" max="15876" width="12.7109375" style="210" bestFit="1" customWidth="1"/>
    <col min="15877" max="15877" width="6.7109375" style="210" customWidth="1"/>
    <col min="15878" max="15878" width="12.7109375" style="210" bestFit="1" customWidth="1"/>
    <col min="15879" max="15879" width="7.42578125" style="210" customWidth="1"/>
    <col min="15880" max="15880" width="11.28515625" style="210" customWidth="1"/>
    <col min="15881" max="15881" width="6.7109375" style="210" customWidth="1"/>
    <col min="15882" max="15882" width="11.85546875" style="210" bestFit="1" customWidth="1"/>
    <col min="15883" max="15883" width="6.7109375" style="210" customWidth="1"/>
    <col min="15884" max="15884" width="3.7109375" style="210" customWidth="1"/>
    <col min="15885" max="16128" width="9.5703125" style="210"/>
    <col min="16129" max="16129" width="13.140625" style="210" customWidth="1"/>
    <col min="16130" max="16130" width="12.7109375" style="210" bestFit="1" customWidth="1"/>
    <col min="16131" max="16131" width="6.7109375" style="210" customWidth="1"/>
    <col min="16132" max="16132" width="12.7109375" style="210" bestFit="1" customWidth="1"/>
    <col min="16133" max="16133" width="6.7109375" style="210" customWidth="1"/>
    <col min="16134" max="16134" width="12.7109375" style="210" bestFit="1" customWidth="1"/>
    <col min="16135" max="16135" width="7.42578125" style="210" customWidth="1"/>
    <col min="16136" max="16136" width="11.28515625" style="210" customWidth="1"/>
    <col min="16137" max="16137" width="6.7109375" style="210" customWidth="1"/>
    <col min="16138" max="16138" width="11.85546875" style="210" bestFit="1" customWidth="1"/>
    <col min="16139" max="16139" width="6.7109375" style="210" customWidth="1"/>
    <col min="16140" max="16140" width="3.7109375" style="210" customWidth="1"/>
    <col min="16141" max="16384" width="9.5703125" style="210"/>
  </cols>
  <sheetData>
    <row r="1" spans="1:256" s="203" customFormat="1" ht="33" customHeight="1" x14ac:dyDescent="0.4">
      <c r="A1" s="567" t="s">
        <v>244</v>
      </c>
      <c r="B1" s="568"/>
      <c r="C1" s="568"/>
      <c r="D1" s="568"/>
      <c r="E1" s="568"/>
      <c r="F1" s="568"/>
      <c r="G1" s="568"/>
      <c r="H1" s="568"/>
      <c r="I1" s="568"/>
      <c r="J1" s="568"/>
      <c r="K1" s="568"/>
      <c r="L1" s="202"/>
    </row>
    <row r="2" spans="1:256" s="211" customFormat="1" ht="26.25" customHeight="1" x14ac:dyDescent="0.3">
      <c r="A2" s="456" t="s">
        <v>246</v>
      </c>
      <c r="B2" s="457" t="s">
        <v>199</v>
      </c>
      <c r="C2" s="458"/>
      <c r="D2" s="487" t="s">
        <v>192</v>
      </c>
      <c r="E2" s="458"/>
      <c r="F2" s="458" t="s">
        <v>79</v>
      </c>
      <c r="G2" s="458"/>
      <c r="H2" s="459" t="s">
        <v>80</v>
      </c>
      <c r="I2" s="460"/>
      <c r="J2" s="458" t="s">
        <v>81</v>
      </c>
      <c r="K2" s="461"/>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row>
    <row r="3" spans="1:256" x14ac:dyDescent="0.2">
      <c r="A3" s="462" t="s">
        <v>82</v>
      </c>
      <c r="B3" s="463">
        <f>(B39+B27+B21+B15+B9)/5</f>
        <v>1262363.3999999999</v>
      </c>
      <c r="C3" s="464">
        <f>B3/B$6</f>
        <v>6.4778204113233484E-2</v>
      </c>
      <c r="D3" s="465">
        <f>(D39+D27+D21+D15+D9)/5</f>
        <v>182070</v>
      </c>
      <c r="E3" s="464">
        <f>D3/D$6</f>
        <v>8.5728827105621616E-3</v>
      </c>
      <c r="F3" s="478"/>
      <c r="G3" s="479" t="s">
        <v>83</v>
      </c>
      <c r="H3" s="479"/>
      <c r="I3" s="479" t="s">
        <v>83</v>
      </c>
      <c r="J3" s="465">
        <f>(J39+J27+J21+J15+J9)/5</f>
        <v>1444433.4</v>
      </c>
      <c r="K3" s="467">
        <f>J3/J$6</f>
        <v>2.234710637114359E-2</v>
      </c>
    </row>
    <row r="4" spans="1:256" x14ac:dyDescent="0.2">
      <c r="A4" s="462" t="s">
        <v>85</v>
      </c>
      <c r="B4" s="468">
        <f t="shared" ref="B4:B6" si="0">(B40+B28+B22+B16+B10)/5</f>
        <v>1022609.8</v>
      </c>
      <c r="C4" s="469">
        <f>B4/B$6</f>
        <v>5.2475243145193279E-2</v>
      </c>
      <c r="D4" s="477">
        <f t="shared" ref="D4" si="1">(D40+D28+D22+D16+D10)/5</f>
        <v>138217.60000000001</v>
      </c>
      <c r="E4" s="469">
        <f>D4/D$6</f>
        <v>6.5080643342417567E-3</v>
      </c>
      <c r="F4" s="477">
        <f t="shared" ref="F4" si="2">(F40+F28+F22+F16+F10)/5</f>
        <v>4901575.4000000004</v>
      </c>
      <c r="G4" s="469">
        <f>F4/F$6</f>
        <v>0.25168712245843561</v>
      </c>
      <c r="H4" s="480"/>
      <c r="I4" s="470" t="s">
        <v>83</v>
      </c>
      <c r="J4" s="477">
        <f t="shared" ref="J4" si="3">(J40+J28+J22+J16+J10)/5</f>
        <v>6062402.7999999998</v>
      </c>
      <c r="K4" s="471">
        <f>J4/J$6</f>
        <v>9.3792597316233989E-2</v>
      </c>
      <c r="M4" s="210">
        <f>J4/J6</f>
        <v>9.3792597316233989E-2</v>
      </c>
    </row>
    <row r="5" spans="1:256" x14ac:dyDescent="0.2">
      <c r="A5" s="462" t="s">
        <v>86</v>
      </c>
      <c r="B5" s="472">
        <f t="shared" si="0"/>
        <v>17202498.199999999</v>
      </c>
      <c r="C5" s="469">
        <f>B5/B$6</f>
        <v>0.88274655274157321</v>
      </c>
      <c r="D5" s="448">
        <f t="shared" ref="D5" si="4">(D41+D29+D23+D17+D11)/5</f>
        <v>20917609.399999999</v>
      </c>
      <c r="E5" s="469">
        <f>D5/D$6</f>
        <v>0.98491905295519599</v>
      </c>
      <c r="F5" s="448">
        <f t="shared" ref="F5" si="5">(F41+F29+F23+F17+F11)/5</f>
        <v>14573300.199999999</v>
      </c>
      <c r="G5" s="469">
        <f>F5/F$6</f>
        <v>0.74831287754156428</v>
      </c>
      <c r="H5" s="318">
        <f t="shared" ref="H5" si="6">(H41+H29+H23+H17+H11)/5</f>
        <v>4436017</v>
      </c>
      <c r="I5" s="469">
        <f>H5/H$6</f>
        <v>1</v>
      </c>
      <c r="J5" s="318">
        <f t="shared" ref="J5" si="7">(J41+J29+J23+J17+J11)/5</f>
        <v>57129424.799999997</v>
      </c>
      <c r="K5" s="471">
        <f>J5/J$6</f>
        <v>0.88386029631262242</v>
      </c>
      <c r="M5" s="210">
        <f>J5/J6</f>
        <v>0.88386029631262242</v>
      </c>
    </row>
    <row r="6" spans="1:256" x14ac:dyDescent="0.2">
      <c r="A6" s="473" t="s">
        <v>87</v>
      </c>
      <c r="B6" s="463">
        <f t="shared" si="0"/>
        <v>19487471.399999999</v>
      </c>
      <c r="C6" s="474">
        <f>B6/B$6</f>
        <v>1</v>
      </c>
      <c r="D6" s="475">
        <f t="shared" ref="D6" si="8">(D42+D30+D24+D18+D12)/5</f>
        <v>21237897</v>
      </c>
      <c r="E6" s="474">
        <f>D6/D$6</f>
        <v>1</v>
      </c>
      <c r="F6" s="475">
        <f t="shared" ref="F6" si="9">(F42+F30+F24+F18+F12)/5</f>
        <v>19474875.600000001</v>
      </c>
      <c r="G6" s="474">
        <f>F6/F$6</f>
        <v>1</v>
      </c>
      <c r="H6" s="475">
        <f t="shared" ref="H6" si="10">(H42+H30+H24+H18+H12)/5</f>
        <v>4436017</v>
      </c>
      <c r="I6" s="474">
        <f>H6/H$6</f>
        <v>1</v>
      </c>
      <c r="J6" s="475">
        <f t="shared" ref="J6" si="11">(J42+J30+J24+J18+J12)/5</f>
        <v>64636261</v>
      </c>
      <c r="K6" s="467">
        <f>J6/J$6</f>
        <v>1</v>
      </c>
    </row>
    <row r="7" spans="1:256" ht="6.75" customHeight="1" x14ac:dyDescent="0.2">
      <c r="A7" s="476"/>
      <c r="B7" s="475"/>
      <c r="C7" s="448"/>
      <c r="D7" s="448"/>
      <c r="E7" s="448"/>
      <c r="F7" s="448"/>
      <c r="G7" s="448"/>
      <c r="H7" s="481"/>
      <c r="I7" s="448"/>
      <c r="J7" s="448"/>
      <c r="K7" s="482"/>
    </row>
    <row r="8" spans="1:256" ht="13.5" customHeight="1" x14ac:dyDescent="0.3">
      <c r="A8" s="456">
        <v>2016</v>
      </c>
      <c r="B8" s="457" t="s">
        <v>199</v>
      </c>
      <c r="C8" s="458"/>
      <c r="D8" s="458" t="s">
        <v>192</v>
      </c>
      <c r="E8" s="458"/>
      <c r="F8" s="458" t="s">
        <v>79</v>
      </c>
      <c r="G8" s="458"/>
      <c r="H8" s="514" t="s">
        <v>200</v>
      </c>
      <c r="I8" s="460"/>
      <c r="J8" s="458" t="s">
        <v>81</v>
      </c>
      <c r="K8" s="461"/>
    </row>
    <row r="9" spans="1:256" ht="12.6" x14ac:dyDescent="0.25">
      <c r="A9" s="462" t="s">
        <v>82</v>
      </c>
      <c r="B9" s="463">
        <v>1001940</v>
      </c>
      <c r="C9" s="464">
        <f>B9/$B$12</f>
        <v>5.0314729444461491E-2</v>
      </c>
      <c r="D9" s="465">
        <v>169564</v>
      </c>
      <c r="E9" s="464">
        <f>D9/D$12</f>
        <v>8.1131034486718358E-3</v>
      </c>
      <c r="F9" s="466">
        <v>0</v>
      </c>
      <c r="G9" s="466" t="s">
        <v>83</v>
      </c>
      <c r="H9" s="466">
        <v>0</v>
      </c>
      <c r="I9" s="466" t="s">
        <v>83</v>
      </c>
      <c r="J9" s="465">
        <f>D9+B9</f>
        <v>1171504</v>
      </c>
      <c r="K9" s="467">
        <f>J9/J$18</f>
        <v>1.7182324076299233E-2</v>
      </c>
    </row>
    <row r="10" spans="1:256" ht="12.6" x14ac:dyDescent="0.25">
      <c r="A10" s="462" t="s">
        <v>85</v>
      </c>
      <c r="B10" s="468">
        <v>596515</v>
      </c>
      <c r="C10" s="469">
        <f t="shared" ref="C10:C11" si="12">B10/$B$12</f>
        <v>2.9955377402402287E-2</v>
      </c>
      <c r="D10" s="318">
        <v>180133</v>
      </c>
      <c r="E10" s="469">
        <f t="shared" ref="E10:E11" si="13">D10/D$12</f>
        <v>8.6187968172466087E-3</v>
      </c>
      <c r="F10" s="318">
        <v>3859391</v>
      </c>
      <c r="G10" s="469">
        <f>F10/F$12</f>
        <v>0.21366706160711069</v>
      </c>
      <c r="H10" s="470">
        <v>0</v>
      </c>
      <c r="I10" s="470" t="s">
        <v>83</v>
      </c>
      <c r="J10" s="318">
        <f>B10+D10+F10</f>
        <v>4636039</v>
      </c>
      <c r="K10" s="471">
        <f t="shared" ref="K10:K11" si="14">J10/J$18</f>
        <v>6.799628898267715E-2</v>
      </c>
    </row>
    <row r="11" spans="1:256" x14ac:dyDescent="0.2">
      <c r="A11" s="462" t="s">
        <v>86</v>
      </c>
      <c r="B11" s="472">
        <v>18314998</v>
      </c>
      <c r="C11" s="516">
        <f t="shared" si="12"/>
        <v>0.91972989315313625</v>
      </c>
      <c r="D11" s="318">
        <v>20550320</v>
      </c>
      <c r="E11" s="469">
        <f t="shared" si="13"/>
        <v>0.98326809973408158</v>
      </c>
      <c r="F11" s="318">
        <v>14203248</v>
      </c>
      <c r="G11" s="469">
        <f>F11/F$12</f>
        <v>0.78633293839288931</v>
      </c>
      <c r="H11" s="318">
        <v>7723720</v>
      </c>
      <c r="I11" s="469">
        <f>H11/H$12</f>
        <v>1</v>
      </c>
      <c r="J11" s="318">
        <f>B11+D11+F11+H11</f>
        <v>60792286</v>
      </c>
      <c r="K11" s="515">
        <f t="shared" si="14"/>
        <v>0.89163396743935042</v>
      </c>
    </row>
    <row r="12" spans="1:256" x14ac:dyDescent="0.2">
      <c r="A12" s="473" t="s">
        <v>87</v>
      </c>
      <c r="B12" s="468">
        <f>SUM(B9:B11)</f>
        <v>19913453</v>
      </c>
      <c r="C12" s="474">
        <v>1</v>
      </c>
      <c r="D12" s="475">
        <f>SUM(D9:D11)</f>
        <v>20900017</v>
      </c>
      <c r="E12" s="474">
        <v>1</v>
      </c>
      <c r="F12" s="475">
        <f>SUM(F9:F11)</f>
        <v>18062639</v>
      </c>
      <c r="G12" s="474">
        <v>1</v>
      </c>
      <c r="H12" s="475">
        <f>SUM(H9:H11)</f>
        <v>7723720</v>
      </c>
      <c r="I12" s="474">
        <v>1</v>
      </c>
      <c r="J12" s="475">
        <f>SUM(J9:J11)</f>
        <v>66599829</v>
      </c>
      <c r="K12" s="467">
        <v>1</v>
      </c>
    </row>
    <row r="13" spans="1:256" ht="6.75" customHeight="1" x14ac:dyDescent="0.2">
      <c r="A13" s="476"/>
      <c r="B13" s="465"/>
      <c r="C13" s="318"/>
      <c r="D13" s="318"/>
      <c r="E13" s="318"/>
      <c r="F13" s="318"/>
      <c r="G13" s="318"/>
      <c r="H13" s="512"/>
      <c r="I13" s="318"/>
      <c r="J13" s="318"/>
      <c r="K13" s="513"/>
    </row>
    <row r="14" spans="1:256" ht="13.5" customHeight="1" x14ac:dyDescent="0.2">
      <c r="A14" s="456">
        <v>2015</v>
      </c>
      <c r="B14" s="457" t="s">
        <v>199</v>
      </c>
      <c r="C14" s="458"/>
      <c r="D14" s="458" t="s">
        <v>192</v>
      </c>
      <c r="E14" s="458"/>
      <c r="F14" s="458" t="s">
        <v>79</v>
      </c>
      <c r="G14" s="458"/>
      <c r="H14" s="514" t="s">
        <v>200</v>
      </c>
      <c r="I14" s="460"/>
      <c r="J14" s="458" t="s">
        <v>81</v>
      </c>
      <c r="K14" s="461"/>
    </row>
    <row r="15" spans="1:256" x14ac:dyDescent="0.2">
      <c r="A15" s="462" t="s">
        <v>82</v>
      </c>
      <c r="B15" s="463">
        <v>1239201</v>
      </c>
      <c r="C15" s="464">
        <f>B15/$B$18</f>
        <v>6.2171423514234873E-2</v>
      </c>
      <c r="D15" s="465">
        <v>244246</v>
      </c>
      <c r="E15" s="464">
        <f>D15/D$18</f>
        <v>1.0881527781719349E-2</v>
      </c>
      <c r="F15" s="466">
        <v>0</v>
      </c>
      <c r="G15" s="466" t="s">
        <v>83</v>
      </c>
      <c r="H15" s="466"/>
      <c r="I15" s="466" t="s">
        <v>83</v>
      </c>
      <c r="J15" s="465">
        <f>D15+B15</f>
        <v>1483447</v>
      </c>
      <c r="K15" s="467">
        <f>J15/J$18</f>
        <v>2.1757558748424135E-2</v>
      </c>
    </row>
    <row r="16" spans="1:256" x14ac:dyDescent="0.2">
      <c r="A16" s="462" t="s">
        <v>85</v>
      </c>
      <c r="B16" s="468">
        <v>807359</v>
      </c>
      <c r="C16" s="469">
        <f t="shared" ref="C16:C17" si="15">B16/$B$18</f>
        <v>4.0505663178958984E-2</v>
      </c>
      <c r="D16" s="318">
        <v>205851</v>
      </c>
      <c r="E16" s="469">
        <f>D16/D$18</f>
        <v>9.170972607103943E-3</v>
      </c>
      <c r="F16" s="318">
        <v>5561106</v>
      </c>
      <c r="G16" s="469">
        <f>F16/F$18</f>
        <v>0.25228030098131127</v>
      </c>
      <c r="H16" s="470"/>
      <c r="I16" s="470" t="s">
        <v>83</v>
      </c>
      <c r="J16" s="318">
        <f>B16+D16+F16</f>
        <v>6574316</v>
      </c>
      <c r="K16" s="471">
        <f t="shared" ref="K16:K17" si="16">J16/J$18</f>
        <v>9.6424790774934835E-2</v>
      </c>
    </row>
    <row r="17" spans="1:11" x14ac:dyDescent="0.2">
      <c r="A17" s="462" t="s">
        <v>86</v>
      </c>
      <c r="B17" s="472">
        <v>17885443</v>
      </c>
      <c r="C17" s="516">
        <f t="shared" si="15"/>
        <v>0.89732291330680614</v>
      </c>
      <c r="D17" s="318">
        <v>21995832</v>
      </c>
      <c r="E17" s="469">
        <f>D17/D$18</f>
        <v>0.97994749961117666</v>
      </c>
      <c r="F17" s="318">
        <v>16482256</v>
      </c>
      <c r="G17" s="469">
        <f>F17/F$18</f>
        <v>0.74771969901868873</v>
      </c>
      <c r="H17" s="318">
        <v>3759471</v>
      </c>
      <c r="I17" s="469">
        <f>H17/H$18</f>
        <v>1</v>
      </c>
      <c r="J17" s="318">
        <f>B17+D17+F17+H17</f>
        <v>60123002</v>
      </c>
      <c r="K17" s="515">
        <f t="shared" si="16"/>
        <v>0.88181765047664107</v>
      </c>
    </row>
    <row r="18" spans="1:11" x14ac:dyDescent="0.2">
      <c r="A18" s="473" t="s">
        <v>87</v>
      </c>
      <c r="B18" s="468">
        <f>SUM(B15:B17)</f>
        <v>19932003</v>
      </c>
      <c r="C18" s="474">
        <v>1</v>
      </c>
      <c r="D18" s="475">
        <f>SUM(D15:D17)</f>
        <v>22445929</v>
      </c>
      <c r="E18" s="474">
        <v>1</v>
      </c>
      <c r="F18" s="475">
        <f>SUM(F15:F17)</f>
        <v>22043362</v>
      </c>
      <c r="G18" s="474">
        <v>1</v>
      </c>
      <c r="H18" s="475">
        <f>SUM(H17)</f>
        <v>3759471</v>
      </c>
      <c r="I18" s="474">
        <v>1</v>
      </c>
      <c r="J18" s="475">
        <f>SUM(J15:J17)</f>
        <v>68180765</v>
      </c>
      <c r="K18" s="467">
        <v>1</v>
      </c>
    </row>
    <row r="19" spans="1:11" ht="6.75" customHeight="1" x14ac:dyDescent="0.2">
      <c r="A19" s="476"/>
      <c r="B19" s="465"/>
      <c r="C19" s="318"/>
      <c r="D19" s="318"/>
      <c r="E19" s="318"/>
      <c r="F19" s="318"/>
      <c r="G19" s="318"/>
      <c r="H19" s="512"/>
      <c r="I19" s="318"/>
      <c r="J19" s="318"/>
      <c r="K19" s="513"/>
    </row>
    <row r="20" spans="1:11" ht="12.75" customHeight="1" x14ac:dyDescent="0.2">
      <c r="A20" s="456">
        <v>2014</v>
      </c>
      <c r="B20" s="457" t="s">
        <v>199</v>
      </c>
      <c r="C20" s="458"/>
      <c r="D20" s="458" t="s">
        <v>192</v>
      </c>
      <c r="E20" s="458"/>
      <c r="F20" s="458" t="s">
        <v>79</v>
      </c>
      <c r="G20" s="458"/>
      <c r="H20" s="459" t="s">
        <v>200</v>
      </c>
      <c r="I20" s="460"/>
      <c r="J20" s="458" t="s">
        <v>81</v>
      </c>
      <c r="K20" s="461"/>
    </row>
    <row r="21" spans="1:11" x14ac:dyDescent="0.2">
      <c r="A21" s="462" t="s">
        <v>82</v>
      </c>
      <c r="B21" s="463">
        <v>1263769</v>
      </c>
      <c r="C21" s="464">
        <f>B21/$B$24</f>
        <v>6.0591265975237424E-2</v>
      </c>
      <c r="D21" s="465">
        <v>216151</v>
      </c>
      <c r="E21" s="464">
        <f>D21/D$24</f>
        <v>1.0738216023689046E-2</v>
      </c>
      <c r="F21" s="466" t="s">
        <v>83</v>
      </c>
      <c r="G21" s="466" t="s">
        <v>83</v>
      </c>
      <c r="H21" s="466" t="s">
        <v>83</v>
      </c>
      <c r="I21" s="466" t="s">
        <v>83</v>
      </c>
      <c r="J21" s="465">
        <f>D21+B21</f>
        <v>1479920</v>
      </c>
      <c r="K21" s="467">
        <f>J21/J$24</f>
        <v>2.3379945248159464E-2</v>
      </c>
    </row>
    <row r="22" spans="1:11" x14ac:dyDescent="0.2">
      <c r="A22" s="462" t="s">
        <v>85</v>
      </c>
      <c r="B22" s="468">
        <v>1291915</v>
      </c>
      <c r="C22" s="469">
        <f t="shared" ref="C22:C23" si="17">B22/$B$24</f>
        <v>6.1940722855520949E-2</v>
      </c>
      <c r="D22" s="318">
        <v>61470</v>
      </c>
      <c r="E22" s="469">
        <f t="shared" ref="E22:E23" si="18">D22/D$24</f>
        <v>3.0537824899082846E-3</v>
      </c>
      <c r="F22" s="318">
        <v>4763049</v>
      </c>
      <c r="G22" s="469">
        <f>F22/F$24</f>
        <v>0.25595973514807974</v>
      </c>
      <c r="H22" s="470" t="s">
        <v>83</v>
      </c>
      <c r="I22" s="470" t="s">
        <v>83</v>
      </c>
      <c r="J22" s="318">
        <f>B22+D22+F22</f>
        <v>6116434</v>
      </c>
      <c r="K22" s="471">
        <f t="shared" ref="K22:K23" si="19">J22/J$24</f>
        <v>9.6628123164752819E-2</v>
      </c>
    </row>
    <row r="23" spans="1:11" ht="13.15" x14ac:dyDescent="0.25">
      <c r="A23" s="462" t="s">
        <v>86</v>
      </c>
      <c r="B23" s="472">
        <v>18301596</v>
      </c>
      <c r="C23" s="469">
        <f t="shared" si="17"/>
        <v>0.87746801116924167</v>
      </c>
      <c r="D23" s="318">
        <v>19851514</v>
      </c>
      <c r="E23" s="469">
        <f t="shared" si="18"/>
        <v>0.98620800148640264</v>
      </c>
      <c r="F23" s="318">
        <v>13845538</v>
      </c>
      <c r="G23" s="469">
        <f>F23/F$24</f>
        <v>0.74404026485192021</v>
      </c>
      <c r="H23" s="318">
        <v>3703692</v>
      </c>
      <c r="I23" s="469">
        <f>H23/H$24</f>
        <v>1</v>
      </c>
      <c r="J23" s="318">
        <f>B23+D23+F23+H23</f>
        <v>55702340</v>
      </c>
      <c r="K23" s="471">
        <f t="shared" si="19"/>
        <v>0.87999193158708777</v>
      </c>
    </row>
    <row r="24" spans="1:11" ht="13.15" x14ac:dyDescent="0.25">
      <c r="A24" s="473" t="s">
        <v>87</v>
      </c>
      <c r="B24" s="468">
        <f>SUM(B21:B23)</f>
        <v>20857280</v>
      </c>
      <c r="C24" s="474">
        <v>1</v>
      </c>
      <c r="D24" s="475">
        <f>SUM(D21:D23)</f>
        <v>20129135</v>
      </c>
      <c r="E24" s="474">
        <v>1</v>
      </c>
      <c r="F24" s="475">
        <f>SUM(F22:F23)</f>
        <v>18608587</v>
      </c>
      <c r="G24" s="474">
        <v>1</v>
      </c>
      <c r="H24" s="475">
        <f>SUM(H23)</f>
        <v>3703692</v>
      </c>
      <c r="I24" s="474">
        <v>1</v>
      </c>
      <c r="J24" s="475">
        <f>SUM(J21:J23)</f>
        <v>63298694</v>
      </c>
      <c r="K24" s="467">
        <v>1</v>
      </c>
    </row>
    <row r="25" spans="1:11" ht="6.75" customHeight="1" x14ac:dyDescent="0.2">
      <c r="A25" s="226"/>
      <c r="B25" s="225"/>
      <c r="C25" s="222"/>
      <c r="D25" s="222"/>
      <c r="E25" s="222"/>
      <c r="F25" s="222"/>
      <c r="G25" s="222"/>
      <c r="H25" s="227"/>
      <c r="I25" s="222"/>
      <c r="J25" s="222"/>
      <c r="K25" s="228"/>
    </row>
    <row r="26" spans="1:11" ht="13.15" x14ac:dyDescent="0.25">
      <c r="A26" s="204">
        <v>2013</v>
      </c>
      <c r="B26" s="205" t="s">
        <v>199</v>
      </c>
      <c r="C26" s="206"/>
      <c r="D26" s="206" t="s">
        <v>192</v>
      </c>
      <c r="E26" s="206"/>
      <c r="F26" s="206" t="s">
        <v>79</v>
      </c>
      <c r="G26" s="206"/>
      <c r="H26" s="207" t="s">
        <v>200</v>
      </c>
      <c r="I26" s="208"/>
      <c r="J26" s="206" t="s">
        <v>81</v>
      </c>
      <c r="K26" s="209"/>
    </row>
    <row r="27" spans="1:11" ht="13.15" x14ac:dyDescent="0.25">
      <c r="A27" s="212" t="s">
        <v>82</v>
      </c>
      <c r="B27" s="213">
        <v>1282514</v>
      </c>
      <c r="C27" s="214">
        <f>B27/$B$30</f>
        <v>7.2472650561206262E-2</v>
      </c>
      <c r="D27" s="215">
        <v>151588</v>
      </c>
      <c r="E27" s="214">
        <f t="shared" ref="E27:E28" si="20">D27/D$30</f>
        <v>6.9996103734310698E-3</v>
      </c>
      <c r="F27" s="229" t="s">
        <v>83</v>
      </c>
      <c r="G27" s="229" t="s">
        <v>83</v>
      </c>
      <c r="H27" s="229" t="s">
        <v>83</v>
      </c>
      <c r="I27" s="229" t="s">
        <v>83</v>
      </c>
      <c r="J27" s="215">
        <f>D27+B27</f>
        <v>1434102</v>
      </c>
      <c r="K27" s="217">
        <f t="shared" ref="K27:K28" si="21">J27/J$30</f>
        <v>2.2526611083196577E-2</v>
      </c>
    </row>
    <row r="28" spans="1:11" ht="13.15" x14ac:dyDescent="0.25">
      <c r="A28" s="212" t="s">
        <v>85</v>
      </c>
      <c r="B28" s="231">
        <v>1026891</v>
      </c>
      <c r="C28" s="219">
        <f>B28/$B$30</f>
        <v>5.8027836427085908E-2</v>
      </c>
      <c r="D28" s="182">
        <v>142121</v>
      </c>
      <c r="E28" s="219">
        <f t="shared" si="20"/>
        <v>6.5624694954903888E-3</v>
      </c>
      <c r="F28" s="182">
        <v>5957461</v>
      </c>
      <c r="G28" s="219">
        <f>F28/F$30</f>
        <v>0.28464143592283964</v>
      </c>
      <c r="H28" s="218" t="s">
        <v>83</v>
      </c>
      <c r="I28" s="218" t="s">
        <v>83</v>
      </c>
      <c r="J28" s="182">
        <f>B28+D28+F28</f>
        <v>7126473</v>
      </c>
      <c r="K28" s="220">
        <f t="shared" si="21"/>
        <v>0.11194133030000736</v>
      </c>
    </row>
    <row r="29" spans="1:11" ht="13.15" x14ac:dyDescent="0.25">
      <c r="A29" s="212" t="s">
        <v>86</v>
      </c>
      <c r="B29" s="221">
        <v>15387119</v>
      </c>
      <c r="C29" s="219">
        <f>B29/$B$30</f>
        <v>0.8694995130117078</v>
      </c>
      <c r="D29" s="182">
        <v>21362925</v>
      </c>
      <c r="E29" s="219">
        <f>D29/D$30</f>
        <v>0.98643792013107856</v>
      </c>
      <c r="F29" s="182">
        <v>14972243</v>
      </c>
      <c r="G29" s="219">
        <f>F29/F$30</f>
        <v>0.71535856407716036</v>
      </c>
      <c r="H29" s="182">
        <v>3379710</v>
      </c>
      <c r="I29" s="219">
        <v>1</v>
      </c>
      <c r="J29" s="182">
        <f>B29+D29+F29+H29</f>
        <v>55101997</v>
      </c>
      <c r="K29" s="220">
        <f>J29/J$30</f>
        <v>0.86553205861679605</v>
      </c>
    </row>
    <row r="30" spans="1:11" ht="13.15" x14ac:dyDescent="0.25">
      <c r="A30" s="223" t="s">
        <v>87</v>
      </c>
      <c r="B30" s="231">
        <f>SUM(B27:B29)</f>
        <v>17696524</v>
      </c>
      <c r="C30" s="224">
        <v>1</v>
      </c>
      <c r="D30" s="225">
        <f>SUM(D27:D29)</f>
        <v>21656634</v>
      </c>
      <c r="E30" s="224">
        <v>1</v>
      </c>
      <c r="F30" s="225">
        <f>SUM(F28:F29)</f>
        <v>20929704</v>
      </c>
      <c r="G30" s="224">
        <v>1</v>
      </c>
      <c r="H30" s="225">
        <f>SUM(H29)</f>
        <v>3379710</v>
      </c>
      <c r="I30" s="224">
        <v>1</v>
      </c>
      <c r="J30" s="225">
        <f>SUM(J27:J29)</f>
        <v>63662572</v>
      </c>
      <c r="K30" s="217">
        <v>1</v>
      </c>
    </row>
    <row r="31" spans="1:11" ht="6.75" customHeight="1" x14ac:dyDescent="0.25">
      <c r="A31" s="226"/>
      <c r="B31" s="215"/>
      <c r="C31" s="182"/>
      <c r="D31" s="182"/>
      <c r="E31" s="182"/>
      <c r="F31" s="182"/>
      <c r="G31" s="182"/>
      <c r="H31" s="445"/>
      <c r="I31" s="182"/>
      <c r="J31" s="182"/>
      <c r="K31" s="446"/>
    </row>
    <row r="32" spans="1:11" ht="13.15" x14ac:dyDescent="0.25">
      <c r="A32" s="204">
        <v>2012</v>
      </c>
      <c r="B32" s="205" t="s">
        <v>199</v>
      </c>
      <c r="C32" s="206"/>
      <c r="D32" s="206" t="s">
        <v>192</v>
      </c>
      <c r="E32" s="206"/>
      <c r="F32" s="206" t="s">
        <v>79</v>
      </c>
      <c r="G32" s="206"/>
      <c r="H32" s="207" t="s">
        <v>200</v>
      </c>
      <c r="I32" s="208"/>
      <c r="J32" s="206" t="s">
        <v>81</v>
      </c>
      <c r="K32" s="209"/>
    </row>
    <row r="33" spans="1:256" ht="13.15" x14ac:dyDescent="0.25">
      <c r="A33" s="212" t="s">
        <v>82</v>
      </c>
      <c r="B33" s="213">
        <v>1467560</v>
      </c>
      <c r="C33" s="214">
        <f>B33/$B$36</f>
        <v>7.1663892846180077E-2</v>
      </c>
      <c r="D33" s="215">
        <v>192053</v>
      </c>
      <c r="E33" s="214">
        <f>D33/D$36</f>
        <v>9.8319336421141962E-3</v>
      </c>
      <c r="F33" s="229" t="s">
        <v>83</v>
      </c>
      <c r="G33" s="229" t="s">
        <v>83</v>
      </c>
      <c r="H33" s="229" t="s">
        <v>83</v>
      </c>
      <c r="I33" s="229" t="s">
        <v>83</v>
      </c>
      <c r="J33" s="215">
        <f>D33+B33</f>
        <v>1659613</v>
      </c>
      <c r="K33" s="217">
        <f>J33/J$36</f>
        <v>2.7092596073974681E-2</v>
      </c>
    </row>
    <row r="34" spans="1:256" ht="13.15" x14ac:dyDescent="0.25">
      <c r="A34" s="212" t="s">
        <v>85</v>
      </c>
      <c r="B34" s="231">
        <v>1737442</v>
      </c>
      <c r="C34" s="219">
        <f t="shared" ref="C34:C35" si="22">B34/$B$36</f>
        <v>8.4842771208300027E-2</v>
      </c>
      <c r="D34" s="182">
        <v>103164</v>
      </c>
      <c r="E34" s="219">
        <f t="shared" ref="E34:G35" si="23">D34/D$36</f>
        <v>5.2813629688422932E-3</v>
      </c>
      <c r="F34" s="182">
        <v>5565743</v>
      </c>
      <c r="G34" s="219">
        <f t="shared" si="23"/>
        <v>0.31676540384160951</v>
      </c>
      <c r="H34" s="218" t="s">
        <v>83</v>
      </c>
      <c r="I34" s="218" t="s">
        <v>83</v>
      </c>
      <c r="J34" s="182">
        <f>B34+D34+F34</f>
        <v>7406349</v>
      </c>
      <c r="K34" s="220">
        <f t="shared" ref="K34" si="24">J34/J$36</f>
        <v>0.1209060316109155</v>
      </c>
    </row>
    <row r="35" spans="1:256" ht="13.15" x14ac:dyDescent="0.25">
      <c r="A35" s="212" t="s">
        <v>86</v>
      </c>
      <c r="B35" s="221">
        <v>17273372</v>
      </c>
      <c r="C35" s="219">
        <f t="shared" si="22"/>
        <v>0.8434933359455199</v>
      </c>
      <c r="D35" s="182">
        <v>19238377</v>
      </c>
      <c r="E35" s="219">
        <f t="shared" si="23"/>
        <v>0.98488670338904349</v>
      </c>
      <c r="F35" s="182">
        <v>12004809</v>
      </c>
      <c r="G35" s="219">
        <f t="shared" si="23"/>
        <v>0.68323459615839044</v>
      </c>
      <c r="H35" s="182">
        <v>3674548</v>
      </c>
      <c r="I35" s="219">
        <v>1</v>
      </c>
      <c r="J35" s="182">
        <f>B35+D35+F35+H35</f>
        <v>52191106</v>
      </c>
      <c r="K35" s="220">
        <f t="shared" ref="K35" si="25">J35/J$36</f>
        <v>0.85200137231510986</v>
      </c>
    </row>
    <row r="36" spans="1:256" ht="13.15" x14ac:dyDescent="0.25">
      <c r="A36" s="223" t="s">
        <v>87</v>
      </c>
      <c r="B36" s="231">
        <f>SUM(B33:B35)</f>
        <v>20478374</v>
      </c>
      <c r="C36" s="224">
        <v>1</v>
      </c>
      <c r="D36" s="225">
        <f>SUM(D33:D35)</f>
        <v>19533594</v>
      </c>
      <c r="E36" s="224">
        <v>1</v>
      </c>
      <c r="F36" s="225">
        <f>SUM(F34:F35)</f>
        <v>17570552</v>
      </c>
      <c r="G36" s="224">
        <v>1</v>
      </c>
      <c r="H36" s="225">
        <f>SUM(H35)</f>
        <v>3674548</v>
      </c>
      <c r="I36" s="224">
        <v>1</v>
      </c>
      <c r="J36" s="225">
        <f>SUM(J33:J35)</f>
        <v>61257068</v>
      </c>
      <c r="K36" s="217">
        <v>1</v>
      </c>
    </row>
    <row r="37" spans="1:256" ht="6.75" customHeight="1" x14ac:dyDescent="0.25">
      <c r="A37" s="226"/>
      <c r="B37" s="215"/>
      <c r="C37" s="182"/>
      <c r="D37" s="182"/>
      <c r="E37" s="182"/>
      <c r="F37" s="182"/>
      <c r="G37" s="182"/>
      <c r="H37" s="445"/>
      <c r="I37" s="182"/>
      <c r="J37" s="182"/>
      <c r="K37" s="446"/>
    </row>
    <row r="38" spans="1:256" s="211" customFormat="1" ht="26.25" customHeight="1" x14ac:dyDescent="0.25">
      <c r="A38" s="204">
        <v>2011</v>
      </c>
      <c r="B38" s="205" t="s">
        <v>77</v>
      </c>
      <c r="C38" s="206"/>
      <c r="D38" s="206" t="s">
        <v>78</v>
      </c>
      <c r="E38" s="206"/>
      <c r="F38" s="206" t="s">
        <v>79</v>
      </c>
      <c r="G38" s="206"/>
      <c r="H38" s="207" t="s">
        <v>80</v>
      </c>
      <c r="I38" s="208"/>
      <c r="J38" s="206" t="s">
        <v>81</v>
      </c>
      <c r="K38" s="209"/>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0"/>
      <c r="BS38" s="210"/>
      <c r="BT38" s="210"/>
      <c r="BU38" s="210"/>
      <c r="BV38" s="210"/>
      <c r="BW38" s="210"/>
      <c r="BX38" s="210"/>
      <c r="BY38" s="210"/>
      <c r="BZ38" s="210"/>
      <c r="CA38" s="210"/>
      <c r="CB38" s="210"/>
      <c r="CC38" s="210"/>
      <c r="CD38" s="210"/>
      <c r="CE38" s="210"/>
      <c r="CF38" s="210"/>
      <c r="CG38" s="210"/>
      <c r="CH38" s="210"/>
      <c r="CI38" s="210"/>
      <c r="CJ38" s="210"/>
      <c r="CK38" s="210"/>
      <c r="CL38" s="210"/>
      <c r="CM38" s="210"/>
      <c r="CN38" s="210"/>
      <c r="CO38" s="210"/>
      <c r="CP38" s="210"/>
      <c r="CQ38" s="210"/>
      <c r="CR38" s="210"/>
      <c r="CS38" s="210"/>
      <c r="CT38" s="210"/>
      <c r="CU38" s="210"/>
      <c r="CV38" s="210"/>
      <c r="CW38" s="210"/>
      <c r="CX38" s="210"/>
      <c r="CY38" s="210"/>
      <c r="CZ38" s="210"/>
      <c r="DA38" s="210"/>
      <c r="DB38" s="210"/>
      <c r="DC38" s="210"/>
      <c r="DD38" s="210"/>
      <c r="DE38" s="210"/>
      <c r="DF38" s="210"/>
      <c r="DG38" s="210"/>
      <c r="DH38" s="210"/>
      <c r="DI38" s="210"/>
      <c r="DJ38" s="210"/>
      <c r="DK38" s="210"/>
      <c r="DL38" s="210"/>
      <c r="DM38" s="210"/>
      <c r="DN38" s="210"/>
      <c r="DO38" s="210"/>
      <c r="DP38" s="210"/>
      <c r="DQ38" s="210"/>
      <c r="DR38" s="210"/>
      <c r="DS38" s="210"/>
      <c r="DT38" s="210"/>
      <c r="DU38" s="210"/>
      <c r="DV38" s="210"/>
      <c r="DW38" s="210"/>
      <c r="DX38" s="210"/>
      <c r="DY38" s="210"/>
      <c r="DZ38" s="210"/>
      <c r="EA38" s="210"/>
      <c r="EB38" s="210"/>
      <c r="EC38" s="210"/>
      <c r="ED38" s="210"/>
      <c r="EE38" s="210"/>
      <c r="EF38" s="210"/>
      <c r="EG38" s="210"/>
      <c r="EH38" s="210"/>
      <c r="EI38" s="210"/>
      <c r="EJ38" s="210"/>
      <c r="EK38" s="210"/>
      <c r="EL38" s="210"/>
      <c r="EM38" s="210"/>
      <c r="EN38" s="210"/>
      <c r="EO38" s="210"/>
      <c r="EP38" s="210"/>
      <c r="EQ38" s="210"/>
      <c r="ER38" s="210"/>
      <c r="ES38" s="210"/>
      <c r="ET38" s="210"/>
      <c r="EU38" s="210"/>
      <c r="EV38" s="210"/>
      <c r="EW38" s="210"/>
      <c r="EX38" s="210"/>
      <c r="EY38" s="210"/>
      <c r="EZ38" s="210"/>
      <c r="FA38" s="210"/>
      <c r="FB38" s="210"/>
      <c r="FC38" s="210"/>
      <c r="FD38" s="210"/>
      <c r="FE38" s="210"/>
      <c r="FF38" s="210"/>
      <c r="FG38" s="210"/>
      <c r="FH38" s="210"/>
      <c r="FI38" s="210"/>
      <c r="FJ38" s="210"/>
      <c r="FK38" s="210"/>
      <c r="FL38" s="210"/>
      <c r="FM38" s="210"/>
      <c r="FN38" s="210"/>
      <c r="FO38" s="210"/>
      <c r="FP38" s="210"/>
      <c r="FQ38" s="210"/>
      <c r="FR38" s="210"/>
      <c r="FS38" s="210"/>
      <c r="FT38" s="210"/>
      <c r="FU38" s="210"/>
      <c r="FV38" s="210"/>
      <c r="FW38" s="210"/>
      <c r="FX38" s="210"/>
      <c r="FY38" s="210"/>
      <c r="FZ38" s="210"/>
      <c r="GA38" s="210"/>
      <c r="GB38" s="210"/>
      <c r="GC38" s="210"/>
      <c r="GD38" s="210"/>
      <c r="GE38" s="210"/>
      <c r="GF38" s="210"/>
      <c r="GG38" s="210"/>
      <c r="GH38" s="210"/>
      <c r="GI38" s="210"/>
      <c r="GJ38" s="210"/>
      <c r="GK38" s="210"/>
      <c r="GL38" s="210"/>
      <c r="GM38" s="210"/>
      <c r="GN38" s="210"/>
      <c r="GO38" s="210"/>
      <c r="GP38" s="210"/>
      <c r="GQ38" s="210"/>
      <c r="GR38" s="210"/>
      <c r="GS38" s="210"/>
      <c r="GT38" s="210"/>
      <c r="GU38" s="210"/>
      <c r="GV38" s="210"/>
      <c r="GW38" s="210"/>
      <c r="GX38" s="210"/>
      <c r="GY38" s="210"/>
      <c r="GZ38" s="210"/>
      <c r="HA38" s="210"/>
      <c r="HB38" s="210"/>
      <c r="HC38" s="210"/>
      <c r="HD38" s="210"/>
      <c r="HE38" s="210"/>
      <c r="HF38" s="210"/>
      <c r="HG38" s="210"/>
      <c r="HH38" s="210"/>
      <c r="HI38" s="210"/>
      <c r="HJ38" s="210"/>
      <c r="HK38" s="210"/>
      <c r="HL38" s="210"/>
      <c r="HM38" s="210"/>
      <c r="HN38" s="210"/>
      <c r="HO38" s="210"/>
      <c r="HP38" s="210"/>
      <c r="HQ38" s="210"/>
      <c r="HR38" s="210"/>
      <c r="HS38" s="210"/>
      <c r="HT38" s="210"/>
      <c r="HU38" s="210"/>
      <c r="HV38" s="210"/>
      <c r="HW38" s="210"/>
      <c r="HX38" s="210"/>
      <c r="HY38" s="210"/>
      <c r="HZ38" s="210"/>
      <c r="IA38" s="210"/>
      <c r="IB38" s="210"/>
      <c r="IC38" s="210"/>
      <c r="ID38" s="210"/>
      <c r="IE38" s="210"/>
      <c r="IF38" s="210"/>
      <c r="IG38" s="210"/>
      <c r="IH38" s="210"/>
      <c r="II38" s="210"/>
      <c r="IJ38" s="210"/>
      <c r="IK38" s="210"/>
      <c r="IL38" s="210"/>
      <c r="IM38" s="210"/>
      <c r="IN38" s="210"/>
      <c r="IO38" s="210"/>
      <c r="IP38" s="210"/>
      <c r="IQ38" s="210"/>
      <c r="IR38" s="210"/>
      <c r="IS38" s="210"/>
      <c r="IT38" s="210"/>
      <c r="IU38" s="210"/>
      <c r="IV38" s="210"/>
    </row>
    <row r="39" spans="1:256" ht="13.15" x14ac:dyDescent="0.25">
      <c r="A39" s="212" t="s">
        <v>82</v>
      </c>
      <c r="B39" s="213">
        <v>1524393</v>
      </c>
      <c r="C39" s="214">
        <v>8.0070660423675749E-2</v>
      </c>
      <c r="D39" s="215">
        <v>128801</v>
      </c>
      <c r="E39" s="214">
        <v>6.1165546019355324E-3</v>
      </c>
      <c r="F39" s="229" t="s">
        <v>83</v>
      </c>
      <c r="G39" s="229" t="s">
        <v>83</v>
      </c>
      <c r="H39" s="229" t="s">
        <v>83</v>
      </c>
      <c r="I39" s="229" t="s">
        <v>83</v>
      </c>
      <c r="J39" s="215">
        <v>1653194</v>
      </c>
      <c r="K39" s="217">
        <v>2.6907697489780384E-2</v>
      </c>
      <c r="L39" s="230"/>
      <c r="M39" s="182"/>
      <c r="N39" s="219"/>
      <c r="O39" s="182"/>
      <c r="P39" s="219"/>
      <c r="Q39" s="182"/>
      <c r="R39" s="219"/>
      <c r="S39" s="182"/>
      <c r="T39" s="219"/>
      <c r="U39" s="182"/>
      <c r="V39" s="219"/>
      <c r="W39" s="230"/>
      <c r="X39" s="182"/>
      <c r="Y39" s="219"/>
      <c r="Z39" s="182"/>
      <c r="AA39" s="219"/>
      <c r="AB39" s="182"/>
      <c r="AC39" s="219"/>
      <c r="AD39" s="182"/>
      <c r="AE39" s="219"/>
      <c r="AF39" s="182"/>
      <c r="AG39" s="219"/>
      <c r="AH39" s="230"/>
      <c r="AI39" s="182"/>
      <c r="AJ39" s="219"/>
      <c r="AK39" s="182"/>
      <c r="AL39" s="219"/>
      <c r="AM39" s="182"/>
      <c r="AN39" s="219"/>
      <c r="AO39" s="182"/>
      <c r="AP39" s="219"/>
      <c r="AQ39" s="182"/>
      <c r="AR39" s="219"/>
      <c r="AS39" s="230"/>
      <c r="AT39" s="182"/>
      <c r="AU39" s="219"/>
      <c r="AV39" s="182"/>
      <c r="AW39" s="219"/>
      <c r="AX39" s="182"/>
      <c r="AY39" s="219"/>
      <c r="AZ39" s="182"/>
      <c r="BA39" s="219"/>
      <c r="BB39" s="182"/>
      <c r="BC39" s="219"/>
      <c r="BD39" s="230"/>
      <c r="BE39" s="182"/>
      <c r="BF39" s="219"/>
      <c r="BG39" s="182"/>
      <c r="BH39" s="219"/>
      <c r="BI39" s="182"/>
      <c r="BJ39" s="219"/>
      <c r="BK39" s="182"/>
      <c r="BL39" s="219"/>
      <c r="BM39" s="182"/>
      <c r="BN39" s="219"/>
      <c r="BO39" s="230"/>
      <c r="BP39" s="182"/>
      <c r="BQ39" s="219"/>
      <c r="BR39" s="182"/>
      <c r="BS39" s="219"/>
      <c r="BT39" s="182"/>
      <c r="BU39" s="219"/>
      <c r="BV39" s="182"/>
      <c r="BW39" s="219"/>
      <c r="BX39" s="182"/>
      <c r="BY39" s="219"/>
      <c r="BZ39" s="230"/>
      <c r="CA39" s="182"/>
      <c r="CB39" s="219"/>
      <c r="CC39" s="182"/>
      <c r="CD39" s="219"/>
      <c r="CE39" s="182"/>
      <c r="CF39" s="219"/>
      <c r="CG39" s="182"/>
      <c r="CH39" s="219"/>
      <c r="CI39" s="182"/>
      <c r="CJ39" s="219"/>
      <c r="CK39" s="230"/>
      <c r="CL39" s="182"/>
      <c r="CM39" s="219"/>
      <c r="CN39" s="182"/>
      <c r="CO39" s="219"/>
      <c r="CP39" s="182"/>
      <c r="CQ39" s="219"/>
      <c r="CR39" s="182"/>
      <c r="CS39" s="219"/>
      <c r="CT39" s="182"/>
      <c r="CU39" s="219"/>
      <c r="CV39" s="230"/>
      <c r="CW39" s="182"/>
      <c r="CX39" s="219"/>
      <c r="CY39" s="182"/>
      <c r="CZ39" s="219"/>
      <c r="DA39" s="182"/>
      <c r="DB39" s="219"/>
      <c r="DC39" s="182"/>
      <c r="DD39" s="219"/>
      <c r="DE39" s="182"/>
      <c r="DF39" s="219"/>
      <c r="DG39" s="230"/>
      <c r="DH39" s="182"/>
      <c r="DI39" s="219"/>
      <c r="DJ39" s="182"/>
      <c r="DK39" s="219"/>
      <c r="DL39" s="182"/>
      <c r="DM39" s="219"/>
      <c r="DN39" s="182"/>
      <c r="DO39" s="219"/>
      <c r="DP39" s="182"/>
      <c r="DQ39" s="219"/>
      <c r="DR39" s="230"/>
      <c r="DS39" s="182"/>
      <c r="DT39" s="219"/>
      <c r="DU39" s="182"/>
      <c r="DV39" s="219"/>
      <c r="DW39" s="182"/>
      <c r="DX39" s="219"/>
      <c r="DY39" s="182"/>
      <c r="DZ39" s="219"/>
      <c r="EA39" s="182"/>
      <c r="EB39" s="219"/>
      <c r="EC39" s="230"/>
      <c r="ED39" s="182"/>
      <c r="EE39" s="219"/>
      <c r="EF39" s="182"/>
      <c r="EG39" s="219"/>
      <c r="EH39" s="182"/>
      <c r="EI39" s="219"/>
      <c r="EJ39" s="182"/>
      <c r="EK39" s="219"/>
      <c r="EL39" s="182"/>
      <c r="EM39" s="219"/>
      <c r="EN39" s="230"/>
      <c r="EO39" s="182"/>
      <c r="EP39" s="219"/>
      <c r="EQ39" s="182"/>
      <c r="ER39" s="219"/>
      <c r="ES39" s="182"/>
      <c r="ET39" s="219"/>
      <c r="EU39" s="182"/>
      <c r="EV39" s="219"/>
      <c r="EW39" s="182"/>
      <c r="EX39" s="219"/>
      <c r="EY39" s="230"/>
      <c r="EZ39" s="182"/>
      <c r="FA39" s="219"/>
      <c r="FB39" s="182"/>
      <c r="FC39" s="219"/>
      <c r="FD39" s="182"/>
      <c r="FE39" s="219"/>
      <c r="FF39" s="182"/>
      <c r="FG39" s="219"/>
      <c r="FH39" s="182"/>
      <c r="FI39" s="219"/>
      <c r="FJ39" s="230"/>
      <c r="FK39" s="182"/>
      <c r="FL39" s="219"/>
      <c r="FM39" s="182"/>
      <c r="FN39" s="219"/>
      <c r="FO39" s="182"/>
      <c r="FP39" s="219"/>
      <c r="FQ39" s="182"/>
      <c r="FR39" s="219"/>
      <c r="FS39" s="182"/>
      <c r="FT39" s="219"/>
      <c r="FU39" s="230"/>
      <c r="FV39" s="182"/>
      <c r="FW39" s="219"/>
      <c r="FX39" s="182"/>
      <c r="FY39" s="219"/>
      <c r="FZ39" s="182"/>
      <c r="GA39" s="219"/>
      <c r="GB39" s="182"/>
      <c r="GC39" s="219"/>
      <c r="GD39" s="182"/>
      <c r="GE39" s="219"/>
      <c r="GF39" s="230"/>
      <c r="GG39" s="182"/>
      <c r="GH39" s="219"/>
      <c r="GI39" s="182"/>
      <c r="GJ39" s="219"/>
      <c r="GK39" s="182"/>
      <c r="GL39" s="219"/>
      <c r="GM39" s="182"/>
      <c r="GN39" s="219"/>
      <c r="GO39" s="182"/>
      <c r="GP39" s="219"/>
      <c r="GQ39" s="230"/>
      <c r="GR39" s="182"/>
      <c r="GS39" s="219"/>
      <c r="GT39" s="182"/>
      <c r="GU39" s="219"/>
      <c r="GV39" s="182"/>
      <c r="GW39" s="219"/>
      <c r="GX39" s="182"/>
      <c r="GY39" s="219"/>
      <c r="GZ39" s="182"/>
      <c r="HA39" s="219"/>
      <c r="HB39" s="230"/>
      <c r="HC39" s="182"/>
      <c r="HD39" s="219"/>
      <c r="HE39" s="182"/>
      <c r="HF39" s="219"/>
      <c r="HG39" s="182"/>
      <c r="HH39" s="219"/>
      <c r="HI39" s="182"/>
      <c r="HJ39" s="219"/>
      <c r="HK39" s="182"/>
      <c r="HL39" s="219"/>
      <c r="HM39" s="230"/>
      <c r="HN39" s="182"/>
      <c r="HO39" s="219"/>
      <c r="HP39" s="182"/>
      <c r="HQ39" s="219"/>
      <c r="HR39" s="182"/>
      <c r="HS39" s="219"/>
      <c r="HT39" s="182"/>
      <c r="HU39" s="219"/>
      <c r="HV39" s="182"/>
      <c r="HW39" s="219"/>
      <c r="HX39" s="230"/>
      <c r="HY39" s="182"/>
      <c r="HZ39" s="219"/>
      <c r="IA39" s="182"/>
      <c r="IB39" s="219"/>
      <c r="IC39" s="182"/>
      <c r="ID39" s="219"/>
      <c r="IE39" s="182"/>
      <c r="IF39" s="219"/>
      <c r="IG39" s="182"/>
      <c r="IH39" s="219"/>
      <c r="II39" s="230"/>
      <c r="IJ39" s="182"/>
      <c r="IK39" s="219"/>
      <c r="IL39" s="182"/>
      <c r="IM39" s="219"/>
      <c r="IN39" s="182"/>
      <c r="IO39" s="219"/>
      <c r="IP39" s="182"/>
      <c r="IQ39" s="219"/>
      <c r="IR39" s="182"/>
      <c r="IS39" s="219"/>
      <c r="IT39" s="230"/>
      <c r="IU39" s="182"/>
      <c r="IV39" s="219"/>
    </row>
    <row r="40" spans="1:256" ht="13.15" x14ac:dyDescent="0.25">
      <c r="A40" s="212" t="s">
        <v>85</v>
      </c>
      <c r="B40" s="231">
        <v>1390369</v>
      </c>
      <c r="C40" s="219">
        <v>7.303088118523611E-2</v>
      </c>
      <c r="D40" s="182">
        <v>101513</v>
      </c>
      <c r="E40" s="219">
        <v>4.8206908898710543E-3</v>
      </c>
      <c r="F40" s="182">
        <v>4366870</v>
      </c>
      <c r="G40" s="219">
        <v>0.24629716968095924</v>
      </c>
      <c r="H40" s="218" t="s">
        <v>83</v>
      </c>
      <c r="I40" s="218" t="s">
        <v>83</v>
      </c>
      <c r="J40" s="182">
        <v>5858752</v>
      </c>
      <c r="K40" s="220">
        <v>9.5358153056232853E-2</v>
      </c>
      <c r="L40" s="230"/>
      <c r="M40" s="182"/>
      <c r="N40" s="219"/>
      <c r="O40" s="182"/>
      <c r="P40" s="219"/>
      <c r="Q40" s="182"/>
      <c r="R40" s="219"/>
      <c r="S40" s="218"/>
      <c r="T40" s="218"/>
      <c r="U40" s="182"/>
      <c r="V40" s="219"/>
      <c r="W40" s="230"/>
      <c r="X40" s="182"/>
      <c r="Y40" s="219"/>
      <c r="Z40" s="182"/>
      <c r="AA40" s="219"/>
      <c r="AB40" s="182"/>
      <c r="AC40" s="219"/>
      <c r="AD40" s="218"/>
      <c r="AE40" s="218"/>
      <c r="AF40" s="182"/>
      <c r="AG40" s="219"/>
      <c r="AH40" s="230"/>
      <c r="AI40" s="182"/>
      <c r="AJ40" s="219"/>
      <c r="AK40" s="182"/>
      <c r="AL40" s="219"/>
      <c r="AM40" s="182"/>
      <c r="AN40" s="219"/>
      <c r="AO40" s="218"/>
      <c r="AP40" s="218"/>
      <c r="AQ40" s="182"/>
      <c r="AR40" s="219"/>
      <c r="AS40" s="230"/>
      <c r="AT40" s="182"/>
      <c r="AU40" s="219"/>
      <c r="AV40" s="182"/>
      <c r="AW40" s="219"/>
      <c r="AX40" s="182"/>
      <c r="AY40" s="219"/>
      <c r="AZ40" s="218"/>
      <c r="BA40" s="218"/>
      <c r="BB40" s="182"/>
      <c r="BC40" s="219"/>
      <c r="BD40" s="230"/>
      <c r="BE40" s="182"/>
      <c r="BF40" s="219"/>
      <c r="BG40" s="182"/>
      <c r="BH40" s="219"/>
      <c r="BI40" s="182"/>
      <c r="BJ40" s="219"/>
      <c r="BK40" s="218"/>
      <c r="BL40" s="218"/>
      <c r="BM40" s="182"/>
      <c r="BN40" s="219"/>
      <c r="BO40" s="230"/>
      <c r="BP40" s="182"/>
      <c r="BQ40" s="219"/>
      <c r="BR40" s="182"/>
      <c r="BS40" s="219"/>
      <c r="BT40" s="182"/>
      <c r="BU40" s="219"/>
      <c r="BV40" s="218"/>
      <c r="BW40" s="218"/>
      <c r="BX40" s="182"/>
      <c r="BY40" s="219"/>
      <c r="BZ40" s="230"/>
      <c r="CA40" s="182"/>
      <c r="CB40" s="219"/>
      <c r="CC40" s="182"/>
      <c r="CD40" s="219"/>
      <c r="CE40" s="182"/>
      <c r="CF40" s="219"/>
      <c r="CG40" s="218"/>
      <c r="CH40" s="218"/>
      <c r="CI40" s="182"/>
      <c r="CJ40" s="219"/>
      <c r="CK40" s="230"/>
      <c r="CL40" s="182"/>
      <c r="CM40" s="219"/>
      <c r="CN40" s="182"/>
      <c r="CO40" s="219"/>
      <c r="CP40" s="182"/>
      <c r="CQ40" s="219"/>
      <c r="CR40" s="218"/>
      <c r="CS40" s="218"/>
      <c r="CT40" s="182"/>
      <c r="CU40" s="219"/>
      <c r="CV40" s="230"/>
      <c r="CW40" s="182"/>
      <c r="CX40" s="219"/>
      <c r="CY40" s="182"/>
      <c r="CZ40" s="219"/>
      <c r="DA40" s="182"/>
      <c r="DB40" s="219"/>
      <c r="DC40" s="218"/>
      <c r="DD40" s="218"/>
      <c r="DE40" s="182"/>
      <c r="DF40" s="219"/>
      <c r="DG40" s="230"/>
      <c r="DH40" s="182"/>
      <c r="DI40" s="219"/>
      <c r="DJ40" s="182"/>
      <c r="DK40" s="219"/>
      <c r="DL40" s="182"/>
      <c r="DM40" s="219"/>
      <c r="DN40" s="218"/>
      <c r="DO40" s="218"/>
      <c r="DP40" s="182"/>
      <c r="DQ40" s="219"/>
      <c r="DR40" s="230"/>
      <c r="DS40" s="182"/>
      <c r="DT40" s="219"/>
      <c r="DU40" s="182"/>
      <c r="DV40" s="219"/>
      <c r="DW40" s="182"/>
      <c r="DX40" s="219"/>
      <c r="DY40" s="218"/>
      <c r="DZ40" s="218"/>
      <c r="EA40" s="182"/>
      <c r="EB40" s="219"/>
      <c r="EC40" s="230"/>
      <c r="ED40" s="182"/>
      <c r="EE40" s="219"/>
      <c r="EF40" s="182"/>
      <c r="EG40" s="219"/>
      <c r="EH40" s="182"/>
      <c r="EI40" s="219"/>
      <c r="EJ40" s="218"/>
      <c r="EK40" s="218"/>
      <c r="EL40" s="182"/>
      <c r="EM40" s="219"/>
      <c r="EN40" s="230"/>
      <c r="EO40" s="182"/>
      <c r="EP40" s="219"/>
      <c r="EQ40" s="182"/>
      <c r="ER40" s="219"/>
      <c r="ES40" s="182"/>
      <c r="ET40" s="219"/>
      <c r="EU40" s="218"/>
      <c r="EV40" s="218"/>
      <c r="EW40" s="182"/>
      <c r="EX40" s="219"/>
      <c r="EY40" s="230"/>
      <c r="EZ40" s="182"/>
      <c r="FA40" s="219"/>
      <c r="FB40" s="182"/>
      <c r="FC40" s="219"/>
      <c r="FD40" s="182"/>
      <c r="FE40" s="219"/>
      <c r="FF40" s="218"/>
      <c r="FG40" s="218"/>
      <c r="FH40" s="182"/>
      <c r="FI40" s="219"/>
      <c r="FJ40" s="230"/>
      <c r="FK40" s="182"/>
      <c r="FL40" s="219"/>
      <c r="FM40" s="182"/>
      <c r="FN40" s="219"/>
      <c r="FO40" s="182"/>
      <c r="FP40" s="219"/>
      <c r="FQ40" s="218"/>
      <c r="FR40" s="218"/>
      <c r="FS40" s="182"/>
      <c r="FT40" s="219"/>
      <c r="FU40" s="230"/>
      <c r="FV40" s="182"/>
      <c r="FW40" s="219"/>
      <c r="FX40" s="182"/>
      <c r="FY40" s="219"/>
      <c r="FZ40" s="182"/>
      <c r="GA40" s="219"/>
      <c r="GB40" s="218"/>
      <c r="GC40" s="218"/>
      <c r="GD40" s="182"/>
      <c r="GE40" s="219"/>
      <c r="GF40" s="230"/>
      <c r="GG40" s="182"/>
      <c r="GH40" s="219"/>
      <c r="GI40" s="182"/>
      <c r="GJ40" s="219"/>
      <c r="GK40" s="182"/>
      <c r="GL40" s="219"/>
      <c r="GM40" s="218"/>
      <c r="GN40" s="218"/>
      <c r="GO40" s="182"/>
      <c r="GP40" s="219"/>
      <c r="GQ40" s="230"/>
      <c r="GR40" s="182"/>
      <c r="GS40" s="219"/>
      <c r="GT40" s="182"/>
      <c r="GU40" s="219"/>
      <c r="GV40" s="182"/>
      <c r="GW40" s="219"/>
      <c r="GX40" s="218"/>
      <c r="GY40" s="218"/>
      <c r="GZ40" s="182"/>
      <c r="HA40" s="219"/>
      <c r="HB40" s="230"/>
      <c r="HC40" s="182"/>
      <c r="HD40" s="219"/>
      <c r="HE40" s="182"/>
      <c r="HF40" s="219"/>
      <c r="HG40" s="182"/>
      <c r="HH40" s="219"/>
      <c r="HI40" s="218"/>
      <c r="HJ40" s="218"/>
      <c r="HK40" s="182"/>
      <c r="HL40" s="219"/>
      <c r="HM40" s="230"/>
      <c r="HN40" s="182"/>
      <c r="HO40" s="219"/>
      <c r="HP40" s="182"/>
      <c r="HQ40" s="219"/>
      <c r="HR40" s="182"/>
      <c r="HS40" s="219"/>
      <c r="HT40" s="218"/>
      <c r="HU40" s="218"/>
      <c r="HV40" s="182"/>
      <c r="HW40" s="219"/>
      <c r="HX40" s="230"/>
      <c r="HY40" s="182"/>
      <c r="HZ40" s="219"/>
      <c r="IA40" s="182"/>
      <c r="IB40" s="219"/>
      <c r="IC40" s="182"/>
      <c r="ID40" s="219"/>
      <c r="IE40" s="218"/>
      <c r="IF40" s="218"/>
      <c r="IG40" s="182"/>
      <c r="IH40" s="219"/>
      <c r="II40" s="230"/>
      <c r="IJ40" s="182"/>
      <c r="IK40" s="219"/>
      <c r="IL40" s="182"/>
      <c r="IM40" s="219"/>
      <c r="IN40" s="182"/>
      <c r="IO40" s="219"/>
      <c r="IP40" s="218"/>
      <c r="IQ40" s="218"/>
      <c r="IR40" s="182"/>
      <c r="IS40" s="219"/>
      <c r="IT40" s="230"/>
      <c r="IU40" s="182"/>
      <c r="IV40" s="219"/>
    </row>
    <row r="41" spans="1:256" ht="13.15" x14ac:dyDescent="0.25">
      <c r="A41" s="212" t="s">
        <v>86</v>
      </c>
      <c r="B41" s="221">
        <v>16123335</v>
      </c>
      <c r="C41" s="219">
        <v>0.84689845839108813</v>
      </c>
      <c r="D41" s="182">
        <v>20827456</v>
      </c>
      <c r="E41" s="219">
        <v>0.98906275450819336</v>
      </c>
      <c r="F41" s="182">
        <v>13363216</v>
      </c>
      <c r="G41" s="219">
        <v>0.75370283031904073</v>
      </c>
      <c r="H41" s="182">
        <v>3613492</v>
      </c>
      <c r="I41" s="219">
        <v>1</v>
      </c>
      <c r="J41" s="182">
        <v>53927499</v>
      </c>
      <c r="K41" s="220">
        <v>0.87773414945398676</v>
      </c>
      <c r="L41" s="230"/>
      <c r="M41" s="182"/>
      <c r="N41" s="219"/>
      <c r="O41" s="182"/>
      <c r="P41" s="219"/>
      <c r="Q41" s="182"/>
      <c r="R41" s="219"/>
      <c r="S41" s="182"/>
      <c r="T41" s="219"/>
      <c r="U41" s="182"/>
      <c r="V41" s="219"/>
      <c r="W41" s="230"/>
      <c r="X41" s="182"/>
      <c r="Y41" s="219"/>
      <c r="Z41" s="182"/>
      <c r="AA41" s="219"/>
      <c r="AB41" s="182"/>
      <c r="AC41" s="219"/>
      <c r="AD41" s="182"/>
      <c r="AE41" s="219"/>
      <c r="AF41" s="182"/>
      <c r="AG41" s="219"/>
      <c r="AH41" s="230"/>
      <c r="AI41" s="182"/>
      <c r="AJ41" s="219"/>
      <c r="AK41" s="182"/>
      <c r="AL41" s="219"/>
      <c r="AM41" s="182"/>
      <c r="AN41" s="219"/>
      <c r="AO41" s="182"/>
      <c r="AP41" s="219"/>
      <c r="AQ41" s="182"/>
      <c r="AR41" s="219"/>
      <c r="AS41" s="230"/>
      <c r="AT41" s="182"/>
      <c r="AU41" s="219"/>
      <c r="AV41" s="182"/>
      <c r="AW41" s="219"/>
      <c r="AX41" s="182"/>
      <c r="AY41" s="219"/>
      <c r="AZ41" s="182"/>
      <c r="BA41" s="219"/>
      <c r="BB41" s="182"/>
      <c r="BC41" s="219"/>
      <c r="BD41" s="230"/>
      <c r="BE41" s="182"/>
      <c r="BF41" s="219"/>
      <c r="BG41" s="182"/>
      <c r="BH41" s="219"/>
      <c r="BI41" s="182"/>
      <c r="BJ41" s="219"/>
      <c r="BK41" s="182"/>
      <c r="BL41" s="219"/>
      <c r="BM41" s="182"/>
      <c r="BN41" s="219"/>
      <c r="BO41" s="230"/>
      <c r="BP41" s="182"/>
      <c r="BQ41" s="219"/>
      <c r="BR41" s="182"/>
      <c r="BS41" s="219"/>
      <c r="BT41" s="182"/>
      <c r="BU41" s="219"/>
      <c r="BV41" s="182"/>
      <c r="BW41" s="219"/>
      <c r="BX41" s="182"/>
      <c r="BY41" s="219"/>
      <c r="BZ41" s="230"/>
      <c r="CA41" s="182"/>
      <c r="CB41" s="219"/>
      <c r="CC41" s="182"/>
      <c r="CD41" s="219"/>
      <c r="CE41" s="182"/>
      <c r="CF41" s="219"/>
      <c r="CG41" s="182"/>
      <c r="CH41" s="219"/>
      <c r="CI41" s="182"/>
      <c r="CJ41" s="219"/>
      <c r="CK41" s="230"/>
      <c r="CL41" s="182"/>
      <c r="CM41" s="219"/>
      <c r="CN41" s="182"/>
      <c r="CO41" s="219"/>
      <c r="CP41" s="182"/>
      <c r="CQ41" s="219"/>
      <c r="CR41" s="182"/>
      <c r="CS41" s="219"/>
      <c r="CT41" s="182"/>
      <c r="CU41" s="219"/>
      <c r="CV41" s="230"/>
      <c r="CW41" s="182"/>
      <c r="CX41" s="219"/>
      <c r="CY41" s="182"/>
      <c r="CZ41" s="219"/>
      <c r="DA41" s="182"/>
      <c r="DB41" s="219"/>
      <c r="DC41" s="182"/>
      <c r="DD41" s="219"/>
      <c r="DE41" s="182"/>
      <c r="DF41" s="219"/>
      <c r="DG41" s="230"/>
      <c r="DH41" s="182"/>
      <c r="DI41" s="219"/>
      <c r="DJ41" s="182"/>
      <c r="DK41" s="219"/>
      <c r="DL41" s="182"/>
      <c r="DM41" s="219"/>
      <c r="DN41" s="182"/>
      <c r="DO41" s="219"/>
      <c r="DP41" s="182"/>
      <c r="DQ41" s="219"/>
      <c r="DR41" s="230"/>
      <c r="DS41" s="182"/>
      <c r="DT41" s="219"/>
      <c r="DU41" s="182"/>
      <c r="DV41" s="219"/>
      <c r="DW41" s="182"/>
      <c r="DX41" s="219"/>
      <c r="DY41" s="182"/>
      <c r="DZ41" s="219"/>
      <c r="EA41" s="182"/>
      <c r="EB41" s="219"/>
      <c r="EC41" s="230"/>
      <c r="ED41" s="182"/>
      <c r="EE41" s="219"/>
      <c r="EF41" s="182"/>
      <c r="EG41" s="219"/>
      <c r="EH41" s="182"/>
      <c r="EI41" s="219"/>
      <c r="EJ41" s="182"/>
      <c r="EK41" s="219"/>
      <c r="EL41" s="182"/>
      <c r="EM41" s="219"/>
      <c r="EN41" s="230"/>
      <c r="EO41" s="182"/>
      <c r="EP41" s="219"/>
      <c r="EQ41" s="182"/>
      <c r="ER41" s="219"/>
      <c r="ES41" s="182"/>
      <c r="ET41" s="219"/>
      <c r="EU41" s="182"/>
      <c r="EV41" s="219"/>
      <c r="EW41" s="182"/>
      <c r="EX41" s="219"/>
      <c r="EY41" s="230"/>
      <c r="EZ41" s="182"/>
      <c r="FA41" s="219"/>
      <c r="FB41" s="182"/>
      <c r="FC41" s="219"/>
      <c r="FD41" s="182"/>
      <c r="FE41" s="219"/>
      <c r="FF41" s="182"/>
      <c r="FG41" s="219"/>
      <c r="FH41" s="182"/>
      <c r="FI41" s="219"/>
      <c r="FJ41" s="230"/>
      <c r="FK41" s="182"/>
      <c r="FL41" s="219"/>
      <c r="FM41" s="182"/>
      <c r="FN41" s="219"/>
      <c r="FO41" s="182"/>
      <c r="FP41" s="219"/>
      <c r="FQ41" s="182"/>
      <c r="FR41" s="219"/>
      <c r="FS41" s="182"/>
      <c r="FT41" s="219"/>
      <c r="FU41" s="230"/>
      <c r="FV41" s="182"/>
      <c r="FW41" s="219"/>
      <c r="FX41" s="182"/>
      <c r="FY41" s="219"/>
      <c r="FZ41" s="182"/>
      <c r="GA41" s="219"/>
      <c r="GB41" s="182"/>
      <c r="GC41" s="219"/>
      <c r="GD41" s="182"/>
      <c r="GE41" s="219"/>
      <c r="GF41" s="230"/>
      <c r="GG41" s="182"/>
      <c r="GH41" s="219"/>
      <c r="GI41" s="182"/>
      <c r="GJ41" s="219"/>
      <c r="GK41" s="182"/>
      <c r="GL41" s="219"/>
      <c r="GM41" s="182"/>
      <c r="GN41" s="219"/>
      <c r="GO41" s="182"/>
      <c r="GP41" s="219"/>
      <c r="GQ41" s="230"/>
      <c r="GR41" s="182"/>
      <c r="GS41" s="219"/>
      <c r="GT41" s="182"/>
      <c r="GU41" s="219"/>
      <c r="GV41" s="182"/>
      <c r="GW41" s="219"/>
      <c r="GX41" s="182"/>
      <c r="GY41" s="219"/>
      <c r="GZ41" s="182"/>
      <c r="HA41" s="219"/>
      <c r="HB41" s="230"/>
      <c r="HC41" s="182"/>
      <c r="HD41" s="219"/>
      <c r="HE41" s="182"/>
      <c r="HF41" s="219"/>
      <c r="HG41" s="182"/>
      <c r="HH41" s="219"/>
      <c r="HI41" s="182"/>
      <c r="HJ41" s="219"/>
      <c r="HK41" s="182"/>
      <c r="HL41" s="219"/>
      <c r="HM41" s="230"/>
      <c r="HN41" s="182"/>
      <c r="HO41" s="219"/>
      <c r="HP41" s="182"/>
      <c r="HQ41" s="219"/>
      <c r="HR41" s="182"/>
      <c r="HS41" s="219"/>
      <c r="HT41" s="182"/>
      <c r="HU41" s="219"/>
      <c r="HV41" s="182"/>
      <c r="HW41" s="219"/>
      <c r="HX41" s="230"/>
      <c r="HY41" s="182"/>
      <c r="HZ41" s="219"/>
      <c r="IA41" s="182"/>
      <c r="IB41" s="219"/>
      <c r="IC41" s="182"/>
      <c r="ID41" s="219"/>
      <c r="IE41" s="182"/>
      <c r="IF41" s="219"/>
      <c r="IG41" s="182"/>
      <c r="IH41" s="219"/>
      <c r="II41" s="230"/>
      <c r="IJ41" s="182"/>
      <c r="IK41" s="219"/>
      <c r="IL41" s="182"/>
      <c r="IM41" s="219"/>
      <c r="IN41" s="182"/>
      <c r="IO41" s="219"/>
      <c r="IP41" s="182"/>
      <c r="IQ41" s="219"/>
      <c r="IR41" s="182"/>
      <c r="IS41" s="219"/>
      <c r="IT41" s="230"/>
      <c r="IU41" s="182"/>
      <c r="IV41" s="219"/>
    </row>
    <row r="42" spans="1:256" ht="13.15" x14ac:dyDescent="0.25">
      <c r="A42" s="223" t="s">
        <v>87</v>
      </c>
      <c r="B42" s="231">
        <v>19038097</v>
      </c>
      <c r="C42" s="214">
        <v>1</v>
      </c>
      <c r="D42" s="225">
        <v>21057770</v>
      </c>
      <c r="E42" s="224">
        <v>1</v>
      </c>
      <c r="F42" s="225">
        <v>17730086</v>
      </c>
      <c r="G42" s="224">
        <v>1</v>
      </c>
      <c r="H42" s="225">
        <v>3613492</v>
      </c>
      <c r="I42" s="224">
        <v>1</v>
      </c>
      <c r="J42" s="225">
        <v>61439445</v>
      </c>
      <c r="K42" s="217">
        <v>1</v>
      </c>
      <c r="L42" s="230"/>
      <c r="M42" s="232"/>
      <c r="N42" s="219"/>
      <c r="O42" s="182"/>
      <c r="P42" s="219"/>
      <c r="Q42" s="182"/>
      <c r="R42" s="219"/>
      <c r="S42" s="182"/>
      <c r="T42" s="219"/>
      <c r="U42" s="182"/>
      <c r="V42" s="219"/>
      <c r="W42" s="230"/>
      <c r="X42" s="182"/>
      <c r="Y42" s="219"/>
      <c r="Z42" s="182"/>
      <c r="AA42" s="219"/>
      <c r="AB42" s="182"/>
      <c r="AC42" s="219"/>
      <c r="AD42" s="182"/>
      <c r="AE42" s="219"/>
      <c r="AF42" s="182"/>
      <c r="AG42" s="219"/>
      <c r="AH42" s="230"/>
      <c r="AI42" s="182"/>
      <c r="AJ42" s="219"/>
      <c r="AK42" s="182"/>
      <c r="AL42" s="219"/>
      <c r="AM42" s="182"/>
      <c r="AN42" s="219"/>
      <c r="AO42" s="182"/>
      <c r="AP42" s="219"/>
      <c r="AQ42" s="182"/>
      <c r="AR42" s="219"/>
      <c r="AS42" s="230"/>
      <c r="AT42" s="182"/>
      <c r="AU42" s="219"/>
      <c r="AV42" s="182"/>
      <c r="AW42" s="219"/>
      <c r="AX42" s="182"/>
      <c r="AY42" s="219"/>
      <c r="AZ42" s="182"/>
      <c r="BA42" s="219"/>
      <c r="BB42" s="182"/>
      <c r="BC42" s="219"/>
      <c r="BD42" s="230"/>
      <c r="BE42" s="182"/>
      <c r="BF42" s="219"/>
      <c r="BG42" s="182"/>
      <c r="BH42" s="219"/>
      <c r="BI42" s="182"/>
      <c r="BJ42" s="219"/>
      <c r="BK42" s="182"/>
      <c r="BL42" s="219"/>
      <c r="BM42" s="182"/>
      <c r="BN42" s="219"/>
      <c r="BO42" s="230"/>
      <c r="BP42" s="182"/>
      <c r="BQ42" s="219"/>
      <c r="BR42" s="182"/>
      <c r="BS42" s="219"/>
      <c r="BT42" s="182"/>
      <c r="BU42" s="219"/>
      <c r="BV42" s="182"/>
      <c r="BW42" s="219"/>
      <c r="BX42" s="182"/>
      <c r="BY42" s="219"/>
      <c r="BZ42" s="230"/>
      <c r="CA42" s="182"/>
      <c r="CB42" s="219"/>
      <c r="CC42" s="182"/>
      <c r="CD42" s="219"/>
      <c r="CE42" s="182"/>
      <c r="CF42" s="219"/>
      <c r="CG42" s="182"/>
      <c r="CH42" s="219"/>
      <c r="CI42" s="182"/>
      <c r="CJ42" s="219"/>
      <c r="CK42" s="230"/>
      <c r="CL42" s="182"/>
      <c r="CM42" s="219"/>
      <c r="CN42" s="182"/>
      <c r="CO42" s="219"/>
      <c r="CP42" s="182"/>
      <c r="CQ42" s="219"/>
      <c r="CR42" s="182"/>
      <c r="CS42" s="219"/>
      <c r="CT42" s="182"/>
      <c r="CU42" s="219"/>
      <c r="CV42" s="230"/>
      <c r="CW42" s="182"/>
      <c r="CX42" s="219"/>
      <c r="CY42" s="182"/>
      <c r="CZ42" s="219"/>
      <c r="DA42" s="182"/>
      <c r="DB42" s="219"/>
      <c r="DC42" s="182"/>
      <c r="DD42" s="219"/>
      <c r="DE42" s="182"/>
      <c r="DF42" s="219"/>
      <c r="DG42" s="230"/>
      <c r="DH42" s="182"/>
      <c r="DI42" s="219"/>
      <c r="DJ42" s="182"/>
      <c r="DK42" s="219"/>
      <c r="DL42" s="182"/>
      <c r="DM42" s="219"/>
      <c r="DN42" s="182"/>
      <c r="DO42" s="219"/>
      <c r="DP42" s="182"/>
      <c r="DQ42" s="219"/>
      <c r="DR42" s="230"/>
      <c r="DS42" s="182"/>
      <c r="DT42" s="219"/>
      <c r="DU42" s="182"/>
      <c r="DV42" s="219"/>
      <c r="DW42" s="182"/>
      <c r="DX42" s="219"/>
      <c r="DY42" s="182"/>
      <c r="DZ42" s="219"/>
      <c r="EA42" s="182"/>
      <c r="EB42" s="219"/>
      <c r="EC42" s="230"/>
      <c r="ED42" s="182"/>
      <c r="EE42" s="219"/>
      <c r="EF42" s="182"/>
      <c r="EG42" s="219"/>
      <c r="EH42" s="182"/>
      <c r="EI42" s="219"/>
      <c r="EJ42" s="182"/>
      <c r="EK42" s="219"/>
      <c r="EL42" s="182"/>
      <c r="EM42" s="219"/>
      <c r="EN42" s="230"/>
      <c r="EO42" s="182"/>
      <c r="EP42" s="219"/>
      <c r="EQ42" s="182"/>
      <c r="ER42" s="219"/>
      <c r="ES42" s="182"/>
      <c r="ET42" s="219"/>
      <c r="EU42" s="182"/>
      <c r="EV42" s="219"/>
      <c r="EW42" s="182"/>
      <c r="EX42" s="219"/>
      <c r="EY42" s="230"/>
      <c r="EZ42" s="182"/>
      <c r="FA42" s="219"/>
      <c r="FB42" s="182"/>
      <c r="FC42" s="219"/>
      <c r="FD42" s="182"/>
      <c r="FE42" s="219"/>
      <c r="FF42" s="182"/>
      <c r="FG42" s="219"/>
      <c r="FH42" s="182"/>
      <c r="FI42" s="219"/>
      <c r="FJ42" s="230"/>
      <c r="FK42" s="182"/>
      <c r="FL42" s="219"/>
      <c r="FM42" s="182"/>
      <c r="FN42" s="219"/>
      <c r="FO42" s="182"/>
      <c r="FP42" s="219"/>
      <c r="FQ42" s="182"/>
      <c r="FR42" s="219"/>
      <c r="FS42" s="182"/>
      <c r="FT42" s="219"/>
      <c r="FU42" s="230"/>
      <c r="FV42" s="182"/>
      <c r="FW42" s="219"/>
      <c r="FX42" s="182"/>
      <c r="FY42" s="219"/>
      <c r="FZ42" s="182"/>
      <c r="GA42" s="219"/>
      <c r="GB42" s="182"/>
      <c r="GC42" s="219"/>
      <c r="GD42" s="182"/>
      <c r="GE42" s="219"/>
      <c r="GF42" s="230"/>
      <c r="GG42" s="182"/>
      <c r="GH42" s="219"/>
      <c r="GI42" s="182"/>
      <c r="GJ42" s="219"/>
      <c r="GK42" s="182"/>
      <c r="GL42" s="219"/>
      <c r="GM42" s="182"/>
      <c r="GN42" s="219"/>
      <c r="GO42" s="182"/>
      <c r="GP42" s="219"/>
      <c r="GQ42" s="230"/>
      <c r="GR42" s="182"/>
      <c r="GS42" s="219"/>
      <c r="GT42" s="182"/>
      <c r="GU42" s="219"/>
      <c r="GV42" s="182"/>
      <c r="GW42" s="219"/>
      <c r="GX42" s="182"/>
      <c r="GY42" s="219"/>
      <c r="GZ42" s="182"/>
      <c r="HA42" s="219"/>
      <c r="HB42" s="230"/>
      <c r="HC42" s="182"/>
      <c r="HD42" s="219"/>
      <c r="HE42" s="182"/>
      <c r="HF42" s="219"/>
      <c r="HG42" s="182"/>
      <c r="HH42" s="219"/>
      <c r="HI42" s="182"/>
      <c r="HJ42" s="219"/>
      <c r="HK42" s="182"/>
      <c r="HL42" s="219"/>
      <c r="HM42" s="230"/>
      <c r="HN42" s="182"/>
      <c r="HO42" s="219"/>
      <c r="HP42" s="182"/>
      <c r="HQ42" s="219"/>
      <c r="HR42" s="182"/>
      <c r="HS42" s="219"/>
      <c r="HT42" s="182"/>
      <c r="HU42" s="219"/>
      <c r="HV42" s="182"/>
      <c r="HW42" s="219"/>
      <c r="HX42" s="230"/>
      <c r="HY42" s="182"/>
      <c r="HZ42" s="219"/>
      <c r="IA42" s="182"/>
      <c r="IB42" s="219"/>
      <c r="IC42" s="182"/>
      <c r="ID42" s="219"/>
      <c r="IE42" s="182"/>
      <c r="IF42" s="219"/>
      <c r="IG42" s="182"/>
      <c r="IH42" s="219"/>
      <c r="II42" s="230"/>
      <c r="IJ42" s="182"/>
      <c r="IK42" s="219"/>
      <c r="IL42" s="182"/>
      <c r="IM42" s="219"/>
      <c r="IN42" s="182"/>
      <c r="IO42" s="219"/>
      <c r="IP42" s="182"/>
      <c r="IQ42" s="219"/>
      <c r="IR42" s="182"/>
      <c r="IS42" s="219"/>
      <c r="IT42" s="230"/>
      <c r="IU42" s="182"/>
      <c r="IV42" s="219"/>
    </row>
    <row r="43" spans="1:256" ht="6.75" customHeight="1" x14ac:dyDescent="0.25">
      <c r="A43" s="226"/>
      <c r="B43" s="225"/>
      <c r="C43" s="225"/>
      <c r="D43" s="222"/>
      <c r="E43" s="222"/>
      <c r="F43" s="222"/>
      <c r="G43" s="222"/>
      <c r="H43" s="227"/>
      <c r="I43" s="222"/>
      <c r="J43" s="222"/>
      <c r="K43" s="228"/>
    </row>
    <row r="44" spans="1:256" s="211" customFormat="1" ht="26.25" customHeight="1" x14ac:dyDescent="0.25">
      <c r="A44" s="204">
        <v>2010</v>
      </c>
      <c r="B44" s="205" t="s">
        <v>77</v>
      </c>
      <c r="C44" s="206"/>
      <c r="D44" s="206" t="s">
        <v>78</v>
      </c>
      <c r="E44" s="206"/>
      <c r="F44" s="206" t="s">
        <v>79</v>
      </c>
      <c r="G44" s="206"/>
      <c r="H44" s="207" t="s">
        <v>80</v>
      </c>
      <c r="I44" s="208"/>
      <c r="J44" s="206" t="s">
        <v>81</v>
      </c>
      <c r="K44" s="209"/>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0"/>
      <c r="DJ44" s="210"/>
      <c r="DK44" s="210"/>
      <c r="DL44" s="210"/>
      <c r="DM44" s="210"/>
      <c r="DN44" s="210"/>
      <c r="DO44" s="210"/>
      <c r="DP44" s="210"/>
      <c r="DQ44" s="210"/>
      <c r="DR44" s="210"/>
      <c r="DS44" s="210"/>
      <c r="DT44" s="210"/>
      <c r="DU44" s="210"/>
      <c r="DV44" s="210"/>
      <c r="DW44" s="210"/>
      <c r="DX44" s="210"/>
      <c r="DY44" s="210"/>
      <c r="DZ44" s="210"/>
      <c r="EA44" s="210"/>
      <c r="EB44" s="210"/>
      <c r="EC44" s="210"/>
      <c r="ED44" s="210"/>
      <c r="EE44" s="210"/>
      <c r="EF44" s="210"/>
      <c r="EG44" s="210"/>
      <c r="EH44" s="210"/>
      <c r="EI44" s="210"/>
      <c r="EJ44" s="210"/>
      <c r="EK44" s="210"/>
      <c r="EL44" s="210"/>
      <c r="EM44" s="210"/>
      <c r="EN44" s="210"/>
      <c r="EO44" s="210"/>
      <c r="EP44" s="210"/>
      <c r="EQ44" s="210"/>
      <c r="ER44" s="210"/>
      <c r="ES44" s="210"/>
      <c r="ET44" s="210"/>
      <c r="EU44" s="210"/>
      <c r="EV44" s="210"/>
      <c r="EW44" s="210"/>
      <c r="EX44" s="210"/>
      <c r="EY44" s="210"/>
      <c r="EZ44" s="210"/>
      <c r="FA44" s="210"/>
      <c r="FB44" s="210"/>
      <c r="FC44" s="210"/>
      <c r="FD44" s="210"/>
      <c r="FE44" s="210"/>
      <c r="FF44" s="210"/>
      <c r="FG44" s="210"/>
      <c r="FH44" s="210"/>
      <c r="FI44" s="210"/>
      <c r="FJ44" s="210"/>
      <c r="FK44" s="210"/>
      <c r="FL44" s="210"/>
      <c r="FM44" s="210"/>
      <c r="FN44" s="210"/>
      <c r="FO44" s="210"/>
      <c r="FP44" s="210"/>
      <c r="FQ44" s="210"/>
      <c r="FR44" s="210"/>
      <c r="FS44" s="210"/>
      <c r="FT44" s="210"/>
      <c r="FU44" s="210"/>
      <c r="FV44" s="210"/>
      <c r="FW44" s="210"/>
      <c r="FX44" s="210"/>
      <c r="FY44" s="210"/>
      <c r="FZ44" s="210"/>
      <c r="GA44" s="210"/>
      <c r="GB44" s="210"/>
      <c r="GC44" s="210"/>
      <c r="GD44" s="210"/>
      <c r="GE44" s="210"/>
      <c r="GF44" s="210"/>
      <c r="GG44" s="210"/>
      <c r="GH44" s="210"/>
      <c r="GI44" s="210"/>
      <c r="GJ44" s="210"/>
      <c r="GK44" s="210"/>
      <c r="GL44" s="210"/>
      <c r="GM44" s="210"/>
      <c r="GN44" s="210"/>
      <c r="GO44" s="210"/>
      <c r="GP44" s="210"/>
      <c r="GQ44" s="210"/>
      <c r="GR44" s="210"/>
      <c r="GS44" s="210"/>
      <c r="GT44" s="210"/>
      <c r="GU44" s="210"/>
      <c r="GV44" s="210"/>
      <c r="GW44" s="210"/>
      <c r="GX44" s="210"/>
      <c r="GY44" s="210"/>
      <c r="GZ44" s="210"/>
      <c r="HA44" s="210"/>
      <c r="HB44" s="210"/>
      <c r="HC44" s="210"/>
      <c r="HD44" s="210"/>
      <c r="HE44" s="210"/>
      <c r="HF44" s="210"/>
      <c r="HG44" s="210"/>
      <c r="HH44" s="210"/>
      <c r="HI44" s="210"/>
      <c r="HJ44" s="210"/>
      <c r="HK44" s="210"/>
      <c r="HL44" s="210"/>
      <c r="HM44" s="210"/>
      <c r="HN44" s="210"/>
      <c r="HO44" s="210"/>
      <c r="HP44" s="210"/>
      <c r="HQ44" s="210"/>
      <c r="HR44" s="210"/>
      <c r="HS44" s="210"/>
      <c r="HT44" s="210"/>
      <c r="HU44" s="210"/>
      <c r="HV44" s="210"/>
      <c r="HW44" s="210"/>
      <c r="HX44" s="210"/>
      <c r="HY44" s="210"/>
      <c r="HZ44" s="210"/>
      <c r="IA44" s="210"/>
      <c r="IB44" s="210"/>
      <c r="IC44" s="210"/>
      <c r="ID44" s="210"/>
      <c r="IE44" s="210"/>
      <c r="IF44" s="210"/>
      <c r="IG44" s="210"/>
      <c r="IH44" s="210"/>
      <c r="II44" s="210"/>
      <c r="IJ44" s="210"/>
      <c r="IK44" s="210"/>
      <c r="IL44" s="210"/>
      <c r="IM44" s="210"/>
      <c r="IN44" s="210"/>
      <c r="IO44" s="210"/>
      <c r="IP44" s="210"/>
      <c r="IQ44" s="210"/>
      <c r="IR44" s="210"/>
      <c r="IS44" s="210"/>
      <c r="IT44" s="210"/>
      <c r="IU44" s="210"/>
      <c r="IV44" s="210"/>
    </row>
    <row r="45" spans="1:256" ht="13.15" x14ac:dyDescent="0.25">
      <c r="A45" s="212" t="s">
        <v>82</v>
      </c>
      <c r="B45" s="213">
        <v>1468482</v>
      </c>
      <c r="C45" s="214">
        <v>7.704944998296076E-2</v>
      </c>
      <c r="D45" s="215">
        <v>105880</v>
      </c>
      <c r="E45" s="214">
        <v>4.9072889462528574E-3</v>
      </c>
      <c r="F45" s="229" t="s">
        <v>83</v>
      </c>
      <c r="G45" s="229" t="s">
        <v>83</v>
      </c>
      <c r="H45" s="229" t="s">
        <v>83</v>
      </c>
      <c r="I45" s="229" t="s">
        <v>83</v>
      </c>
      <c r="J45" s="215">
        <v>1574362</v>
      </c>
      <c r="K45" s="217">
        <v>2.580844652558878E-2</v>
      </c>
      <c r="L45" s="230"/>
      <c r="M45" s="182"/>
      <c r="N45" s="219"/>
      <c r="O45" s="182"/>
      <c r="P45" s="219"/>
      <c r="Q45" s="182"/>
      <c r="R45" s="219"/>
      <c r="S45" s="182"/>
      <c r="T45" s="219"/>
      <c r="U45" s="182"/>
      <c r="V45" s="219"/>
      <c r="W45" s="230"/>
      <c r="X45" s="182"/>
      <c r="Y45" s="219"/>
      <c r="Z45" s="182"/>
      <c r="AA45" s="219"/>
      <c r="AB45" s="182"/>
      <c r="AC45" s="219"/>
      <c r="AD45" s="182"/>
      <c r="AE45" s="219"/>
      <c r="AF45" s="182"/>
      <c r="AG45" s="219"/>
      <c r="AH45" s="230"/>
      <c r="AI45" s="182"/>
      <c r="AJ45" s="219"/>
      <c r="AK45" s="182"/>
      <c r="AL45" s="219"/>
      <c r="AM45" s="182"/>
      <c r="AN45" s="219"/>
      <c r="AO45" s="182"/>
      <c r="AP45" s="219"/>
      <c r="AQ45" s="182"/>
      <c r="AR45" s="219"/>
      <c r="AS45" s="230"/>
      <c r="AT45" s="182"/>
      <c r="AU45" s="219"/>
      <c r="AV45" s="182"/>
      <c r="AW45" s="219"/>
      <c r="AX45" s="182"/>
      <c r="AY45" s="219"/>
      <c r="AZ45" s="182"/>
      <c r="BA45" s="219"/>
      <c r="BB45" s="182"/>
      <c r="BC45" s="219"/>
      <c r="BD45" s="230"/>
      <c r="BE45" s="182"/>
      <c r="BF45" s="219"/>
      <c r="BG45" s="182"/>
      <c r="BH45" s="219"/>
      <c r="BI45" s="182"/>
      <c r="BJ45" s="219"/>
      <c r="BK45" s="182"/>
      <c r="BL45" s="219"/>
      <c r="BM45" s="182"/>
      <c r="BN45" s="219"/>
      <c r="BO45" s="230"/>
      <c r="BP45" s="182"/>
      <c r="BQ45" s="219"/>
      <c r="BR45" s="182"/>
      <c r="BS45" s="219"/>
      <c r="BT45" s="182"/>
      <c r="BU45" s="219"/>
      <c r="BV45" s="182"/>
      <c r="BW45" s="219"/>
      <c r="BX45" s="182"/>
      <c r="BY45" s="219"/>
      <c r="BZ45" s="230"/>
      <c r="CA45" s="182"/>
      <c r="CB45" s="219"/>
      <c r="CC45" s="182"/>
      <c r="CD45" s="219"/>
      <c r="CE45" s="182"/>
      <c r="CF45" s="219"/>
      <c r="CG45" s="182"/>
      <c r="CH45" s="219"/>
      <c r="CI45" s="182"/>
      <c r="CJ45" s="219"/>
      <c r="CK45" s="230"/>
      <c r="CL45" s="182"/>
      <c r="CM45" s="219"/>
      <c r="CN45" s="182"/>
      <c r="CO45" s="219"/>
      <c r="CP45" s="182"/>
      <c r="CQ45" s="219"/>
      <c r="CR45" s="182"/>
      <c r="CS45" s="219"/>
      <c r="CT45" s="182"/>
      <c r="CU45" s="219"/>
      <c r="CV45" s="230"/>
      <c r="CW45" s="182"/>
      <c r="CX45" s="219"/>
      <c r="CY45" s="182"/>
      <c r="CZ45" s="219"/>
      <c r="DA45" s="182"/>
      <c r="DB45" s="219"/>
      <c r="DC45" s="182"/>
      <c r="DD45" s="219"/>
      <c r="DE45" s="182"/>
      <c r="DF45" s="219"/>
      <c r="DG45" s="230"/>
      <c r="DH45" s="182"/>
      <c r="DI45" s="219"/>
      <c r="DJ45" s="182"/>
      <c r="DK45" s="219"/>
      <c r="DL45" s="182"/>
      <c r="DM45" s="219"/>
      <c r="DN45" s="182"/>
      <c r="DO45" s="219"/>
      <c r="DP45" s="182"/>
      <c r="DQ45" s="219"/>
      <c r="DR45" s="230"/>
      <c r="DS45" s="182"/>
      <c r="DT45" s="219"/>
      <c r="DU45" s="182"/>
      <c r="DV45" s="219"/>
      <c r="DW45" s="182"/>
      <c r="DX45" s="219"/>
      <c r="DY45" s="182"/>
      <c r="DZ45" s="219"/>
      <c r="EA45" s="182"/>
      <c r="EB45" s="219"/>
      <c r="EC45" s="230"/>
      <c r="ED45" s="182"/>
      <c r="EE45" s="219"/>
      <c r="EF45" s="182"/>
      <c r="EG45" s="219"/>
      <c r="EH45" s="182"/>
      <c r="EI45" s="219"/>
      <c r="EJ45" s="182"/>
      <c r="EK45" s="219"/>
      <c r="EL45" s="182"/>
      <c r="EM45" s="219"/>
      <c r="EN45" s="230"/>
      <c r="EO45" s="182"/>
      <c r="EP45" s="219"/>
      <c r="EQ45" s="182"/>
      <c r="ER45" s="219"/>
      <c r="ES45" s="182"/>
      <c r="ET45" s="219"/>
      <c r="EU45" s="182"/>
      <c r="EV45" s="219"/>
      <c r="EW45" s="182"/>
      <c r="EX45" s="219"/>
      <c r="EY45" s="230"/>
      <c r="EZ45" s="182"/>
      <c r="FA45" s="219"/>
      <c r="FB45" s="182"/>
      <c r="FC45" s="219"/>
      <c r="FD45" s="182"/>
      <c r="FE45" s="219"/>
      <c r="FF45" s="182"/>
      <c r="FG45" s="219"/>
      <c r="FH45" s="182"/>
      <c r="FI45" s="219"/>
      <c r="FJ45" s="230"/>
      <c r="FK45" s="182"/>
      <c r="FL45" s="219"/>
      <c r="FM45" s="182"/>
      <c r="FN45" s="219"/>
      <c r="FO45" s="182"/>
      <c r="FP45" s="219"/>
      <c r="FQ45" s="182"/>
      <c r="FR45" s="219"/>
      <c r="FS45" s="182"/>
      <c r="FT45" s="219"/>
      <c r="FU45" s="230"/>
      <c r="FV45" s="182"/>
      <c r="FW45" s="219"/>
      <c r="FX45" s="182"/>
      <c r="FY45" s="219"/>
      <c r="FZ45" s="182"/>
      <c r="GA45" s="219"/>
      <c r="GB45" s="182"/>
      <c r="GC45" s="219"/>
      <c r="GD45" s="182"/>
      <c r="GE45" s="219"/>
      <c r="GF45" s="230"/>
      <c r="GG45" s="182"/>
      <c r="GH45" s="219"/>
      <c r="GI45" s="182"/>
      <c r="GJ45" s="219"/>
      <c r="GK45" s="182"/>
      <c r="GL45" s="219"/>
      <c r="GM45" s="182"/>
      <c r="GN45" s="219"/>
      <c r="GO45" s="182"/>
      <c r="GP45" s="219"/>
      <c r="GQ45" s="230"/>
      <c r="GR45" s="182"/>
      <c r="GS45" s="219"/>
      <c r="GT45" s="182"/>
      <c r="GU45" s="219"/>
      <c r="GV45" s="182"/>
      <c r="GW45" s="219"/>
      <c r="GX45" s="182"/>
      <c r="GY45" s="219"/>
      <c r="GZ45" s="182"/>
      <c r="HA45" s="219"/>
      <c r="HB45" s="230"/>
      <c r="HC45" s="182"/>
      <c r="HD45" s="219"/>
      <c r="HE45" s="182"/>
      <c r="HF45" s="219"/>
      <c r="HG45" s="182"/>
      <c r="HH45" s="219"/>
      <c r="HI45" s="182"/>
      <c r="HJ45" s="219"/>
      <c r="HK45" s="182"/>
      <c r="HL45" s="219"/>
      <c r="HM45" s="230"/>
      <c r="HN45" s="182"/>
      <c r="HO45" s="219"/>
      <c r="HP45" s="182"/>
      <c r="HQ45" s="219"/>
      <c r="HR45" s="182"/>
      <c r="HS45" s="219"/>
      <c r="HT45" s="182"/>
      <c r="HU45" s="219"/>
      <c r="HV45" s="182"/>
      <c r="HW45" s="219"/>
      <c r="HX45" s="230"/>
      <c r="HY45" s="182"/>
      <c r="HZ45" s="219"/>
      <c r="IA45" s="182"/>
      <c r="IB45" s="219"/>
      <c r="IC45" s="182"/>
      <c r="ID45" s="219"/>
      <c r="IE45" s="182"/>
      <c r="IF45" s="219"/>
      <c r="IG45" s="182"/>
      <c r="IH45" s="219"/>
      <c r="II45" s="230"/>
      <c r="IJ45" s="182"/>
      <c r="IK45" s="219"/>
      <c r="IL45" s="182"/>
      <c r="IM45" s="219"/>
      <c r="IN45" s="182"/>
      <c r="IO45" s="219"/>
      <c r="IP45" s="182"/>
      <c r="IQ45" s="219"/>
      <c r="IR45" s="182"/>
      <c r="IS45" s="219"/>
      <c r="IT45" s="230"/>
      <c r="IU45" s="182"/>
      <c r="IV45" s="219"/>
    </row>
    <row r="46" spans="1:256" ht="13.15" x14ac:dyDescent="0.25">
      <c r="A46" s="212" t="s">
        <v>85</v>
      </c>
      <c r="B46" s="231">
        <v>2144378</v>
      </c>
      <c r="C46" s="219">
        <v>0.11251288436328225</v>
      </c>
      <c r="D46" s="182">
        <v>54872</v>
      </c>
      <c r="E46" s="219">
        <v>2.5431881286247337E-3</v>
      </c>
      <c r="F46" s="182">
        <v>5706014</v>
      </c>
      <c r="G46" s="219">
        <v>0.31239717156973718</v>
      </c>
      <c r="H46" s="218" t="s">
        <v>83</v>
      </c>
      <c r="I46" s="218" t="s">
        <v>83</v>
      </c>
      <c r="J46" s="182">
        <v>7905264</v>
      </c>
      <c r="K46" s="220">
        <v>0.13600367266369737</v>
      </c>
      <c r="L46" s="230"/>
      <c r="M46" s="182"/>
      <c r="N46" s="219"/>
      <c r="O46" s="182"/>
      <c r="P46" s="219"/>
      <c r="Q46" s="182"/>
      <c r="R46" s="219"/>
      <c r="S46" s="218"/>
      <c r="T46" s="218"/>
      <c r="U46" s="182"/>
      <c r="V46" s="219"/>
      <c r="W46" s="230"/>
      <c r="X46" s="182"/>
      <c r="Y46" s="219"/>
      <c r="Z46" s="182"/>
      <c r="AA46" s="219"/>
      <c r="AB46" s="182"/>
      <c r="AC46" s="219"/>
      <c r="AD46" s="218"/>
      <c r="AE46" s="218"/>
      <c r="AF46" s="182"/>
      <c r="AG46" s="219"/>
      <c r="AH46" s="230"/>
      <c r="AI46" s="182"/>
      <c r="AJ46" s="219"/>
      <c r="AK46" s="182"/>
      <c r="AL46" s="219"/>
      <c r="AM46" s="182"/>
      <c r="AN46" s="219"/>
      <c r="AO46" s="218"/>
      <c r="AP46" s="218"/>
      <c r="AQ46" s="182"/>
      <c r="AR46" s="219"/>
      <c r="AS46" s="230"/>
      <c r="AT46" s="182"/>
      <c r="AU46" s="219"/>
      <c r="AV46" s="182"/>
      <c r="AW46" s="219"/>
      <c r="AX46" s="182"/>
      <c r="AY46" s="219"/>
      <c r="AZ46" s="218"/>
      <c r="BA46" s="218"/>
      <c r="BB46" s="182"/>
      <c r="BC46" s="219"/>
      <c r="BD46" s="230"/>
      <c r="BE46" s="182"/>
      <c r="BF46" s="219"/>
      <c r="BG46" s="182"/>
      <c r="BH46" s="219"/>
      <c r="BI46" s="182"/>
      <c r="BJ46" s="219"/>
      <c r="BK46" s="218"/>
      <c r="BL46" s="218"/>
      <c r="BM46" s="182"/>
      <c r="BN46" s="219"/>
      <c r="BO46" s="230"/>
      <c r="BP46" s="182"/>
      <c r="BQ46" s="219"/>
      <c r="BR46" s="182"/>
      <c r="BS46" s="219"/>
      <c r="BT46" s="182"/>
      <c r="BU46" s="219"/>
      <c r="BV46" s="218"/>
      <c r="BW46" s="218"/>
      <c r="BX46" s="182"/>
      <c r="BY46" s="219"/>
      <c r="BZ46" s="230"/>
      <c r="CA46" s="182"/>
      <c r="CB46" s="219"/>
      <c r="CC46" s="182"/>
      <c r="CD46" s="219"/>
      <c r="CE46" s="182"/>
      <c r="CF46" s="219"/>
      <c r="CG46" s="218"/>
      <c r="CH46" s="218"/>
      <c r="CI46" s="182"/>
      <c r="CJ46" s="219"/>
      <c r="CK46" s="230"/>
      <c r="CL46" s="182"/>
      <c r="CM46" s="219"/>
      <c r="CN46" s="182"/>
      <c r="CO46" s="219"/>
      <c r="CP46" s="182"/>
      <c r="CQ46" s="219"/>
      <c r="CR46" s="218"/>
      <c r="CS46" s="218"/>
      <c r="CT46" s="182"/>
      <c r="CU46" s="219"/>
      <c r="CV46" s="230"/>
      <c r="CW46" s="182"/>
      <c r="CX46" s="219"/>
      <c r="CY46" s="182"/>
      <c r="CZ46" s="219"/>
      <c r="DA46" s="182"/>
      <c r="DB46" s="219"/>
      <c r="DC46" s="218"/>
      <c r="DD46" s="218"/>
      <c r="DE46" s="182"/>
      <c r="DF46" s="219"/>
      <c r="DG46" s="230"/>
      <c r="DH46" s="182"/>
      <c r="DI46" s="219"/>
      <c r="DJ46" s="182"/>
      <c r="DK46" s="219"/>
      <c r="DL46" s="182"/>
      <c r="DM46" s="219"/>
      <c r="DN46" s="218"/>
      <c r="DO46" s="218"/>
      <c r="DP46" s="182"/>
      <c r="DQ46" s="219"/>
      <c r="DR46" s="230"/>
      <c r="DS46" s="182"/>
      <c r="DT46" s="219"/>
      <c r="DU46" s="182"/>
      <c r="DV46" s="219"/>
      <c r="DW46" s="182"/>
      <c r="DX46" s="219"/>
      <c r="DY46" s="218"/>
      <c r="DZ46" s="218"/>
      <c r="EA46" s="182"/>
      <c r="EB46" s="219"/>
      <c r="EC46" s="230"/>
      <c r="ED46" s="182"/>
      <c r="EE46" s="219"/>
      <c r="EF46" s="182"/>
      <c r="EG46" s="219"/>
      <c r="EH46" s="182"/>
      <c r="EI46" s="219"/>
      <c r="EJ46" s="218"/>
      <c r="EK46" s="218"/>
      <c r="EL46" s="182"/>
      <c r="EM46" s="219"/>
      <c r="EN46" s="230"/>
      <c r="EO46" s="182"/>
      <c r="EP46" s="219"/>
      <c r="EQ46" s="182"/>
      <c r="ER46" s="219"/>
      <c r="ES46" s="182"/>
      <c r="ET46" s="219"/>
      <c r="EU46" s="218"/>
      <c r="EV46" s="218"/>
      <c r="EW46" s="182"/>
      <c r="EX46" s="219"/>
      <c r="EY46" s="230"/>
      <c r="EZ46" s="182"/>
      <c r="FA46" s="219"/>
      <c r="FB46" s="182"/>
      <c r="FC46" s="219"/>
      <c r="FD46" s="182"/>
      <c r="FE46" s="219"/>
      <c r="FF46" s="218"/>
      <c r="FG46" s="218"/>
      <c r="FH46" s="182"/>
      <c r="FI46" s="219"/>
      <c r="FJ46" s="230"/>
      <c r="FK46" s="182"/>
      <c r="FL46" s="219"/>
      <c r="FM46" s="182"/>
      <c r="FN46" s="219"/>
      <c r="FO46" s="182"/>
      <c r="FP46" s="219"/>
      <c r="FQ46" s="218"/>
      <c r="FR46" s="218"/>
      <c r="FS46" s="182"/>
      <c r="FT46" s="219"/>
      <c r="FU46" s="230"/>
      <c r="FV46" s="182"/>
      <c r="FW46" s="219"/>
      <c r="FX46" s="182"/>
      <c r="FY46" s="219"/>
      <c r="FZ46" s="182"/>
      <c r="GA46" s="219"/>
      <c r="GB46" s="218"/>
      <c r="GC46" s="218"/>
      <c r="GD46" s="182"/>
      <c r="GE46" s="219"/>
      <c r="GF46" s="230"/>
      <c r="GG46" s="182"/>
      <c r="GH46" s="219"/>
      <c r="GI46" s="182"/>
      <c r="GJ46" s="219"/>
      <c r="GK46" s="182"/>
      <c r="GL46" s="219"/>
      <c r="GM46" s="218"/>
      <c r="GN46" s="218"/>
      <c r="GO46" s="182"/>
      <c r="GP46" s="219"/>
      <c r="GQ46" s="230"/>
      <c r="GR46" s="182"/>
      <c r="GS46" s="219"/>
      <c r="GT46" s="182"/>
      <c r="GU46" s="219"/>
      <c r="GV46" s="182"/>
      <c r="GW46" s="219"/>
      <c r="GX46" s="218"/>
      <c r="GY46" s="218"/>
      <c r="GZ46" s="182"/>
      <c r="HA46" s="219"/>
      <c r="HB46" s="230"/>
      <c r="HC46" s="182"/>
      <c r="HD46" s="219"/>
      <c r="HE46" s="182"/>
      <c r="HF46" s="219"/>
      <c r="HG46" s="182"/>
      <c r="HH46" s="219"/>
      <c r="HI46" s="218"/>
      <c r="HJ46" s="218"/>
      <c r="HK46" s="182"/>
      <c r="HL46" s="219"/>
      <c r="HM46" s="230"/>
      <c r="HN46" s="182"/>
      <c r="HO46" s="219"/>
      <c r="HP46" s="182"/>
      <c r="HQ46" s="219"/>
      <c r="HR46" s="182"/>
      <c r="HS46" s="219"/>
      <c r="HT46" s="218"/>
      <c r="HU46" s="218"/>
      <c r="HV46" s="182"/>
      <c r="HW46" s="219"/>
      <c r="HX46" s="230"/>
      <c r="HY46" s="182"/>
      <c r="HZ46" s="219"/>
      <c r="IA46" s="182"/>
      <c r="IB46" s="219"/>
      <c r="IC46" s="182"/>
      <c r="ID46" s="219"/>
      <c r="IE46" s="218"/>
      <c r="IF46" s="218"/>
      <c r="IG46" s="182"/>
      <c r="IH46" s="219"/>
      <c r="II46" s="230"/>
      <c r="IJ46" s="182"/>
      <c r="IK46" s="219"/>
      <c r="IL46" s="182"/>
      <c r="IM46" s="219"/>
      <c r="IN46" s="182"/>
      <c r="IO46" s="219"/>
      <c r="IP46" s="218"/>
      <c r="IQ46" s="218"/>
      <c r="IR46" s="182"/>
      <c r="IS46" s="219"/>
      <c r="IT46" s="230"/>
      <c r="IU46" s="182"/>
      <c r="IV46" s="219"/>
    </row>
    <row r="47" spans="1:256" ht="13.15" x14ac:dyDescent="0.25">
      <c r="A47" s="212" t="s">
        <v>86</v>
      </c>
      <c r="B47" s="221">
        <v>15446095</v>
      </c>
      <c r="C47" s="219">
        <v>0.81043766565375697</v>
      </c>
      <c r="D47" s="182">
        <v>21415316</v>
      </c>
      <c r="E47" s="219">
        <v>0.99254952292512244</v>
      </c>
      <c r="F47" s="182">
        <v>12559241</v>
      </c>
      <c r="G47" s="219">
        <v>0.68760282843026277</v>
      </c>
      <c r="H47" s="182">
        <v>3539657</v>
      </c>
      <c r="I47" s="219">
        <v>1</v>
      </c>
      <c r="J47" s="182">
        <v>52960309</v>
      </c>
      <c r="K47" s="220">
        <v>0.8380144274539375</v>
      </c>
      <c r="L47" s="230"/>
      <c r="M47" s="182"/>
      <c r="N47" s="219"/>
      <c r="O47" s="182"/>
      <c r="P47" s="219"/>
      <c r="Q47" s="182"/>
      <c r="R47" s="219"/>
      <c r="S47" s="182"/>
      <c r="T47" s="219"/>
      <c r="U47" s="182"/>
      <c r="V47" s="219"/>
      <c r="W47" s="230"/>
      <c r="X47" s="182"/>
      <c r="Y47" s="219"/>
      <c r="Z47" s="182"/>
      <c r="AA47" s="219"/>
      <c r="AB47" s="182"/>
      <c r="AC47" s="219"/>
      <c r="AD47" s="182"/>
      <c r="AE47" s="219"/>
      <c r="AF47" s="182"/>
      <c r="AG47" s="219"/>
      <c r="AH47" s="230"/>
      <c r="AI47" s="182"/>
      <c r="AJ47" s="219"/>
      <c r="AK47" s="182"/>
      <c r="AL47" s="219"/>
      <c r="AM47" s="182"/>
      <c r="AN47" s="219"/>
      <c r="AO47" s="182"/>
      <c r="AP47" s="219"/>
      <c r="AQ47" s="182"/>
      <c r="AR47" s="219"/>
      <c r="AS47" s="230"/>
      <c r="AT47" s="182"/>
      <c r="AU47" s="219"/>
      <c r="AV47" s="182"/>
      <c r="AW47" s="219"/>
      <c r="AX47" s="182"/>
      <c r="AY47" s="219"/>
      <c r="AZ47" s="182"/>
      <c r="BA47" s="219"/>
      <c r="BB47" s="182"/>
      <c r="BC47" s="219"/>
      <c r="BD47" s="230"/>
      <c r="BE47" s="182"/>
      <c r="BF47" s="219"/>
      <c r="BG47" s="182"/>
      <c r="BH47" s="219"/>
      <c r="BI47" s="182"/>
      <c r="BJ47" s="219"/>
      <c r="BK47" s="182"/>
      <c r="BL47" s="219"/>
      <c r="BM47" s="182"/>
      <c r="BN47" s="219"/>
      <c r="BO47" s="230"/>
      <c r="BP47" s="182"/>
      <c r="BQ47" s="219"/>
      <c r="BR47" s="182"/>
      <c r="BS47" s="219"/>
      <c r="BT47" s="182"/>
      <c r="BU47" s="219"/>
      <c r="BV47" s="182"/>
      <c r="BW47" s="219"/>
      <c r="BX47" s="182"/>
      <c r="BY47" s="219"/>
      <c r="BZ47" s="230"/>
      <c r="CA47" s="182"/>
      <c r="CB47" s="219"/>
      <c r="CC47" s="182"/>
      <c r="CD47" s="219"/>
      <c r="CE47" s="182"/>
      <c r="CF47" s="219"/>
      <c r="CG47" s="182"/>
      <c r="CH47" s="219"/>
      <c r="CI47" s="182"/>
      <c r="CJ47" s="219"/>
      <c r="CK47" s="230"/>
      <c r="CL47" s="182"/>
      <c r="CM47" s="219"/>
      <c r="CN47" s="182"/>
      <c r="CO47" s="219"/>
      <c r="CP47" s="182"/>
      <c r="CQ47" s="219"/>
      <c r="CR47" s="182"/>
      <c r="CS47" s="219"/>
      <c r="CT47" s="182"/>
      <c r="CU47" s="219"/>
      <c r="CV47" s="230"/>
      <c r="CW47" s="182"/>
      <c r="CX47" s="219"/>
      <c r="CY47" s="182"/>
      <c r="CZ47" s="219"/>
      <c r="DA47" s="182"/>
      <c r="DB47" s="219"/>
      <c r="DC47" s="182"/>
      <c r="DD47" s="219"/>
      <c r="DE47" s="182"/>
      <c r="DF47" s="219"/>
      <c r="DG47" s="230"/>
      <c r="DH47" s="182"/>
      <c r="DI47" s="219"/>
      <c r="DJ47" s="182"/>
      <c r="DK47" s="219"/>
      <c r="DL47" s="182"/>
      <c r="DM47" s="219"/>
      <c r="DN47" s="182"/>
      <c r="DO47" s="219"/>
      <c r="DP47" s="182"/>
      <c r="DQ47" s="219"/>
      <c r="DR47" s="230"/>
      <c r="DS47" s="182"/>
      <c r="DT47" s="219"/>
      <c r="DU47" s="182"/>
      <c r="DV47" s="219"/>
      <c r="DW47" s="182"/>
      <c r="DX47" s="219"/>
      <c r="DY47" s="182"/>
      <c r="DZ47" s="219"/>
      <c r="EA47" s="182"/>
      <c r="EB47" s="219"/>
      <c r="EC47" s="230"/>
      <c r="ED47" s="182"/>
      <c r="EE47" s="219"/>
      <c r="EF47" s="182"/>
      <c r="EG47" s="219"/>
      <c r="EH47" s="182"/>
      <c r="EI47" s="219"/>
      <c r="EJ47" s="182"/>
      <c r="EK47" s="219"/>
      <c r="EL47" s="182"/>
      <c r="EM47" s="219"/>
      <c r="EN47" s="230"/>
      <c r="EO47" s="182"/>
      <c r="EP47" s="219"/>
      <c r="EQ47" s="182"/>
      <c r="ER47" s="219"/>
      <c r="ES47" s="182"/>
      <c r="ET47" s="219"/>
      <c r="EU47" s="182"/>
      <c r="EV47" s="219"/>
      <c r="EW47" s="182"/>
      <c r="EX47" s="219"/>
      <c r="EY47" s="230"/>
      <c r="EZ47" s="182"/>
      <c r="FA47" s="219"/>
      <c r="FB47" s="182"/>
      <c r="FC47" s="219"/>
      <c r="FD47" s="182"/>
      <c r="FE47" s="219"/>
      <c r="FF47" s="182"/>
      <c r="FG47" s="219"/>
      <c r="FH47" s="182"/>
      <c r="FI47" s="219"/>
      <c r="FJ47" s="230"/>
      <c r="FK47" s="182"/>
      <c r="FL47" s="219"/>
      <c r="FM47" s="182"/>
      <c r="FN47" s="219"/>
      <c r="FO47" s="182"/>
      <c r="FP47" s="219"/>
      <c r="FQ47" s="182"/>
      <c r="FR47" s="219"/>
      <c r="FS47" s="182"/>
      <c r="FT47" s="219"/>
      <c r="FU47" s="230"/>
      <c r="FV47" s="182"/>
      <c r="FW47" s="219"/>
      <c r="FX47" s="182"/>
      <c r="FY47" s="219"/>
      <c r="FZ47" s="182"/>
      <c r="GA47" s="219"/>
      <c r="GB47" s="182"/>
      <c r="GC47" s="219"/>
      <c r="GD47" s="182"/>
      <c r="GE47" s="219"/>
      <c r="GF47" s="230"/>
      <c r="GG47" s="182"/>
      <c r="GH47" s="219"/>
      <c r="GI47" s="182"/>
      <c r="GJ47" s="219"/>
      <c r="GK47" s="182"/>
      <c r="GL47" s="219"/>
      <c r="GM47" s="182"/>
      <c r="GN47" s="219"/>
      <c r="GO47" s="182"/>
      <c r="GP47" s="219"/>
      <c r="GQ47" s="230"/>
      <c r="GR47" s="182"/>
      <c r="GS47" s="219"/>
      <c r="GT47" s="182"/>
      <c r="GU47" s="219"/>
      <c r="GV47" s="182"/>
      <c r="GW47" s="219"/>
      <c r="GX47" s="182"/>
      <c r="GY47" s="219"/>
      <c r="GZ47" s="182"/>
      <c r="HA47" s="219"/>
      <c r="HB47" s="230"/>
      <c r="HC47" s="182"/>
      <c r="HD47" s="219"/>
      <c r="HE47" s="182"/>
      <c r="HF47" s="219"/>
      <c r="HG47" s="182"/>
      <c r="HH47" s="219"/>
      <c r="HI47" s="182"/>
      <c r="HJ47" s="219"/>
      <c r="HK47" s="182"/>
      <c r="HL47" s="219"/>
      <c r="HM47" s="230"/>
      <c r="HN47" s="182"/>
      <c r="HO47" s="219"/>
      <c r="HP47" s="182"/>
      <c r="HQ47" s="219"/>
      <c r="HR47" s="182"/>
      <c r="HS47" s="219"/>
      <c r="HT47" s="182"/>
      <c r="HU47" s="219"/>
      <c r="HV47" s="182"/>
      <c r="HW47" s="219"/>
      <c r="HX47" s="230"/>
      <c r="HY47" s="182"/>
      <c r="HZ47" s="219"/>
      <c r="IA47" s="182"/>
      <c r="IB47" s="219"/>
      <c r="IC47" s="182"/>
      <c r="ID47" s="219"/>
      <c r="IE47" s="182"/>
      <c r="IF47" s="219"/>
      <c r="IG47" s="182"/>
      <c r="IH47" s="219"/>
      <c r="II47" s="230"/>
      <c r="IJ47" s="182"/>
      <c r="IK47" s="219"/>
      <c r="IL47" s="182"/>
      <c r="IM47" s="219"/>
      <c r="IN47" s="182"/>
      <c r="IO47" s="219"/>
      <c r="IP47" s="182"/>
      <c r="IQ47" s="219"/>
      <c r="IR47" s="182"/>
      <c r="IS47" s="219"/>
      <c r="IT47" s="230"/>
      <c r="IU47" s="182"/>
      <c r="IV47" s="219"/>
    </row>
    <row r="48" spans="1:256" x14ac:dyDescent="0.2">
      <c r="A48" s="223" t="s">
        <v>87</v>
      </c>
      <c r="B48" s="231">
        <v>19058955</v>
      </c>
      <c r="C48" s="214">
        <v>1</v>
      </c>
      <c r="D48" s="225">
        <v>21576068</v>
      </c>
      <c r="E48" s="224">
        <v>1</v>
      </c>
      <c r="F48" s="225">
        <v>18265255</v>
      </c>
      <c r="G48" s="224">
        <v>1</v>
      </c>
      <c r="H48" s="225">
        <v>3539657</v>
      </c>
      <c r="I48" s="224">
        <v>1</v>
      </c>
      <c r="J48" s="225">
        <v>62439935</v>
      </c>
      <c r="K48" s="217">
        <v>1</v>
      </c>
      <c r="L48" s="230"/>
      <c r="M48" s="232"/>
      <c r="N48" s="219"/>
      <c r="O48" s="182"/>
      <c r="P48" s="219"/>
      <c r="Q48" s="182"/>
      <c r="R48" s="219"/>
      <c r="S48" s="182"/>
      <c r="T48" s="219"/>
      <c r="U48" s="182"/>
      <c r="V48" s="219"/>
      <c r="W48" s="230"/>
      <c r="X48" s="182"/>
      <c r="Y48" s="219"/>
      <c r="Z48" s="182"/>
      <c r="AA48" s="219"/>
      <c r="AB48" s="182"/>
      <c r="AC48" s="219"/>
      <c r="AD48" s="182"/>
      <c r="AE48" s="219"/>
      <c r="AF48" s="182"/>
      <c r="AG48" s="219"/>
      <c r="AH48" s="230"/>
      <c r="AI48" s="182"/>
      <c r="AJ48" s="219"/>
      <c r="AK48" s="182"/>
      <c r="AL48" s="219"/>
      <c r="AM48" s="182"/>
      <c r="AN48" s="219"/>
      <c r="AO48" s="182"/>
      <c r="AP48" s="219"/>
      <c r="AQ48" s="182"/>
      <c r="AR48" s="219"/>
      <c r="AS48" s="230"/>
      <c r="AT48" s="182"/>
      <c r="AU48" s="219"/>
      <c r="AV48" s="182"/>
      <c r="AW48" s="219"/>
      <c r="AX48" s="182"/>
      <c r="AY48" s="219"/>
      <c r="AZ48" s="182"/>
      <c r="BA48" s="219"/>
      <c r="BB48" s="182"/>
      <c r="BC48" s="219"/>
      <c r="BD48" s="230"/>
      <c r="BE48" s="182"/>
      <c r="BF48" s="219"/>
      <c r="BG48" s="182"/>
      <c r="BH48" s="219"/>
      <c r="BI48" s="182"/>
      <c r="BJ48" s="219"/>
      <c r="BK48" s="182"/>
      <c r="BL48" s="219"/>
      <c r="BM48" s="182"/>
      <c r="BN48" s="219"/>
      <c r="BO48" s="230"/>
      <c r="BP48" s="182"/>
      <c r="BQ48" s="219"/>
      <c r="BR48" s="182"/>
      <c r="BS48" s="219"/>
      <c r="BT48" s="182"/>
      <c r="BU48" s="219"/>
      <c r="BV48" s="182"/>
      <c r="BW48" s="219"/>
      <c r="BX48" s="182"/>
      <c r="BY48" s="219"/>
      <c r="BZ48" s="230"/>
      <c r="CA48" s="182"/>
      <c r="CB48" s="219"/>
      <c r="CC48" s="182"/>
      <c r="CD48" s="219"/>
      <c r="CE48" s="182"/>
      <c r="CF48" s="219"/>
      <c r="CG48" s="182"/>
      <c r="CH48" s="219"/>
      <c r="CI48" s="182"/>
      <c r="CJ48" s="219"/>
      <c r="CK48" s="230"/>
      <c r="CL48" s="182"/>
      <c r="CM48" s="219"/>
      <c r="CN48" s="182"/>
      <c r="CO48" s="219"/>
      <c r="CP48" s="182"/>
      <c r="CQ48" s="219"/>
      <c r="CR48" s="182"/>
      <c r="CS48" s="219"/>
      <c r="CT48" s="182"/>
      <c r="CU48" s="219"/>
      <c r="CV48" s="230"/>
      <c r="CW48" s="182"/>
      <c r="CX48" s="219"/>
      <c r="CY48" s="182"/>
      <c r="CZ48" s="219"/>
      <c r="DA48" s="182"/>
      <c r="DB48" s="219"/>
      <c r="DC48" s="182"/>
      <c r="DD48" s="219"/>
      <c r="DE48" s="182"/>
      <c r="DF48" s="219"/>
      <c r="DG48" s="230"/>
      <c r="DH48" s="182"/>
      <c r="DI48" s="219"/>
      <c r="DJ48" s="182"/>
      <c r="DK48" s="219"/>
      <c r="DL48" s="182"/>
      <c r="DM48" s="219"/>
      <c r="DN48" s="182"/>
      <c r="DO48" s="219"/>
      <c r="DP48" s="182"/>
      <c r="DQ48" s="219"/>
      <c r="DR48" s="230"/>
      <c r="DS48" s="182"/>
      <c r="DT48" s="219"/>
      <c r="DU48" s="182"/>
      <c r="DV48" s="219"/>
      <c r="DW48" s="182"/>
      <c r="DX48" s="219"/>
      <c r="DY48" s="182"/>
      <c r="DZ48" s="219"/>
      <c r="EA48" s="182"/>
      <c r="EB48" s="219"/>
      <c r="EC48" s="230"/>
      <c r="ED48" s="182"/>
      <c r="EE48" s="219"/>
      <c r="EF48" s="182"/>
      <c r="EG48" s="219"/>
      <c r="EH48" s="182"/>
      <c r="EI48" s="219"/>
      <c r="EJ48" s="182"/>
      <c r="EK48" s="219"/>
      <c r="EL48" s="182"/>
      <c r="EM48" s="219"/>
      <c r="EN48" s="230"/>
      <c r="EO48" s="182"/>
      <c r="EP48" s="219"/>
      <c r="EQ48" s="182"/>
      <c r="ER48" s="219"/>
      <c r="ES48" s="182"/>
      <c r="ET48" s="219"/>
      <c r="EU48" s="182"/>
      <c r="EV48" s="219"/>
      <c r="EW48" s="182"/>
      <c r="EX48" s="219"/>
      <c r="EY48" s="230"/>
      <c r="EZ48" s="182"/>
      <c r="FA48" s="219"/>
      <c r="FB48" s="182"/>
      <c r="FC48" s="219"/>
      <c r="FD48" s="182"/>
      <c r="FE48" s="219"/>
      <c r="FF48" s="182"/>
      <c r="FG48" s="219"/>
      <c r="FH48" s="182"/>
      <c r="FI48" s="219"/>
      <c r="FJ48" s="230"/>
      <c r="FK48" s="182"/>
      <c r="FL48" s="219"/>
      <c r="FM48" s="182"/>
      <c r="FN48" s="219"/>
      <c r="FO48" s="182"/>
      <c r="FP48" s="219"/>
      <c r="FQ48" s="182"/>
      <c r="FR48" s="219"/>
      <c r="FS48" s="182"/>
      <c r="FT48" s="219"/>
      <c r="FU48" s="230"/>
      <c r="FV48" s="182"/>
      <c r="FW48" s="219"/>
      <c r="FX48" s="182"/>
      <c r="FY48" s="219"/>
      <c r="FZ48" s="182"/>
      <c r="GA48" s="219"/>
      <c r="GB48" s="182"/>
      <c r="GC48" s="219"/>
      <c r="GD48" s="182"/>
      <c r="GE48" s="219"/>
      <c r="GF48" s="230"/>
      <c r="GG48" s="182"/>
      <c r="GH48" s="219"/>
      <c r="GI48" s="182"/>
      <c r="GJ48" s="219"/>
      <c r="GK48" s="182"/>
      <c r="GL48" s="219"/>
      <c r="GM48" s="182"/>
      <c r="GN48" s="219"/>
      <c r="GO48" s="182"/>
      <c r="GP48" s="219"/>
      <c r="GQ48" s="230"/>
      <c r="GR48" s="182"/>
      <c r="GS48" s="219"/>
      <c r="GT48" s="182"/>
      <c r="GU48" s="219"/>
      <c r="GV48" s="182"/>
      <c r="GW48" s="219"/>
      <c r="GX48" s="182"/>
      <c r="GY48" s="219"/>
      <c r="GZ48" s="182"/>
      <c r="HA48" s="219"/>
      <c r="HB48" s="230"/>
      <c r="HC48" s="182"/>
      <c r="HD48" s="219"/>
      <c r="HE48" s="182"/>
      <c r="HF48" s="219"/>
      <c r="HG48" s="182"/>
      <c r="HH48" s="219"/>
      <c r="HI48" s="182"/>
      <c r="HJ48" s="219"/>
      <c r="HK48" s="182"/>
      <c r="HL48" s="219"/>
      <c r="HM48" s="230"/>
      <c r="HN48" s="182"/>
      <c r="HO48" s="219"/>
      <c r="HP48" s="182"/>
      <c r="HQ48" s="219"/>
      <c r="HR48" s="182"/>
      <c r="HS48" s="219"/>
      <c r="HT48" s="182"/>
      <c r="HU48" s="219"/>
      <c r="HV48" s="182"/>
      <c r="HW48" s="219"/>
      <c r="HX48" s="230"/>
      <c r="HY48" s="182"/>
      <c r="HZ48" s="219"/>
      <c r="IA48" s="182"/>
      <c r="IB48" s="219"/>
      <c r="IC48" s="182"/>
      <c r="ID48" s="219"/>
      <c r="IE48" s="182"/>
      <c r="IF48" s="219"/>
      <c r="IG48" s="182"/>
      <c r="IH48" s="219"/>
      <c r="II48" s="230"/>
      <c r="IJ48" s="182"/>
      <c r="IK48" s="219"/>
      <c r="IL48" s="182"/>
      <c r="IM48" s="219"/>
      <c r="IN48" s="182"/>
      <c r="IO48" s="219"/>
      <c r="IP48" s="182"/>
      <c r="IQ48" s="219"/>
      <c r="IR48" s="182"/>
      <c r="IS48" s="219"/>
      <c r="IT48" s="230"/>
      <c r="IU48" s="182"/>
      <c r="IV48" s="219"/>
    </row>
    <row r="49" spans="1:256" ht="6.75" customHeight="1" x14ac:dyDescent="0.2">
      <c r="A49" s="226"/>
      <c r="B49" s="225"/>
      <c r="C49" s="225"/>
      <c r="D49" s="222"/>
      <c r="E49" s="222"/>
      <c r="F49" s="222"/>
      <c r="G49" s="222"/>
      <c r="H49" s="227"/>
      <c r="I49" s="222"/>
      <c r="J49" s="222"/>
      <c r="K49" s="228"/>
    </row>
    <row r="50" spans="1:256" s="211" customFormat="1" ht="26.25" customHeight="1" x14ac:dyDescent="0.2">
      <c r="A50" s="204">
        <v>2009</v>
      </c>
      <c r="B50" s="205" t="s">
        <v>77</v>
      </c>
      <c r="C50" s="206"/>
      <c r="D50" s="206" t="s">
        <v>78</v>
      </c>
      <c r="E50" s="206"/>
      <c r="F50" s="206" t="s">
        <v>79</v>
      </c>
      <c r="G50" s="206"/>
      <c r="H50" s="207" t="s">
        <v>80</v>
      </c>
      <c r="I50" s="208"/>
      <c r="J50" s="206" t="s">
        <v>81</v>
      </c>
      <c r="K50" s="209"/>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c r="DA50" s="210"/>
      <c r="DB50" s="210"/>
      <c r="DC50" s="210"/>
      <c r="DD50" s="210"/>
      <c r="DE50" s="210"/>
      <c r="DF50" s="210"/>
      <c r="DG50" s="210"/>
      <c r="DH50" s="210"/>
      <c r="DI50" s="210"/>
      <c r="DJ50" s="210"/>
      <c r="DK50" s="210"/>
      <c r="DL50" s="210"/>
      <c r="DM50" s="210"/>
      <c r="DN50" s="210"/>
      <c r="DO50" s="210"/>
      <c r="DP50" s="210"/>
      <c r="DQ50" s="210"/>
      <c r="DR50" s="210"/>
      <c r="DS50" s="210"/>
      <c r="DT50" s="210"/>
      <c r="DU50" s="210"/>
      <c r="DV50" s="210"/>
      <c r="DW50" s="210"/>
      <c r="DX50" s="210"/>
      <c r="DY50" s="210"/>
      <c r="DZ50" s="210"/>
      <c r="EA50" s="210"/>
      <c r="EB50" s="210"/>
      <c r="EC50" s="210"/>
      <c r="ED50" s="210"/>
      <c r="EE50" s="210"/>
      <c r="EF50" s="210"/>
      <c r="EG50" s="210"/>
      <c r="EH50" s="210"/>
      <c r="EI50" s="210"/>
      <c r="EJ50" s="210"/>
      <c r="EK50" s="210"/>
      <c r="EL50" s="210"/>
      <c r="EM50" s="210"/>
      <c r="EN50" s="210"/>
      <c r="EO50" s="210"/>
      <c r="EP50" s="210"/>
      <c r="EQ50" s="210"/>
      <c r="ER50" s="210"/>
      <c r="ES50" s="210"/>
      <c r="ET50" s="210"/>
      <c r="EU50" s="210"/>
      <c r="EV50" s="210"/>
      <c r="EW50" s="210"/>
      <c r="EX50" s="210"/>
      <c r="EY50" s="210"/>
      <c r="EZ50" s="210"/>
      <c r="FA50" s="210"/>
      <c r="FB50" s="210"/>
      <c r="FC50" s="210"/>
      <c r="FD50" s="210"/>
      <c r="FE50" s="210"/>
      <c r="FF50" s="210"/>
      <c r="FG50" s="210"/>
      <c r="FH50" s="210"/>
      <c r="FI50" s="210"/>
      <c r="FJ50" s="210"/>
      <c r="FK50" s="210"/>
      <c r="FL50" s="210"/>
      <c r="FM50" s="210"/>
      <c r="FN50" s="210"/>
      <c r="FO50" s="210"/>
      <c r="FP50" s="210"/>
      <c r="FQ50" s="210"/>
      <c r="FR50" s="210"/>
      <c r="FS50" s="210"/>
      <c r="FT50" s="210"/>
      <c r="FU50" s="210"/>
      <c r="FV50" s="210"/>
      <c r="FW50" s="210"/>
      <c r="FX50" s="210"/>
      <c r="FY50" s="210"/>
      <c r="FZ50" s="210"/>
      <c r="GA50" s="210"/>
      <c r="GB50" s="210"/>
      <c r="GC50" s="210"/>
      <c r="GD50" s="210"/>
      <c r="GE50" s="210"/>
      <c r="GF50" s="210"/>
      <c r="GG50" s="210"/>
      <c r="GH50" s="210"/>
      <c r="GI50" s="210"/>
      <c r="GJ50" s="210"/>
      <c r="GK50" s="210"/>
      <c r="GL50" s="210"/>
      <c r="GM50" s="210"/>
      <c r="GN50" s="210"/>
      <c r="GO50" s="210"/>
      <c r="GP50" s="210"/>
      <c r="GQ50" s="210"/>
      <c r="GR50" s="210"/>
      <c r="GS50" s="210"/>
      <c r="GT50" s="210"/>
      <c r="GU50" s="210"/>
      <c r="GV50" s="210"/>
      <c r="GW50" s="210"/>
      <c r="GX50" s="210"/>
      <c r="GY50" s="210"/>
      <c r="GZ50" s="210"/>
      <c r="HA50" s="210"/>
      <c r="HB50" s="210"/>
      <c r="HC50" s="210"/>
      <c r="HD50" s="210"/>
      <c r="HE50" s="210"/>
      <c r="HF50" s="210"/>
      <c r="HG50" s="210"/>
      <c r="HH50" s="210"/>
      <c r="HI50" s="210"/>
      <c r="HJ50" s="210"/>
      <c r="HK50" s="210"/>
      <c r="HL50" s="210"/>
      <c r="HM50" s="210"/>
      <c r="HN50" s="210"/>
      <c r="HO50" s="210"/>
      <c r="HP50" s="210"/>
      <c r="HQ50" s="210"/>
      <c r="HR50" s="210"/>
      <c r="HS50" s="210"/>
      <c r="HT50" s="210"/>
      <c r="HU50" s="210"/>
      <c r="HV50" s="210"/>
      <c r="HW50" s="210"/>
      <c r="HX50" s="210"/>
      <c r="HY50" s="210"/>
      <c r="HZ50" s="210"/>
      <c r="IA50" s="210"/>
      <c r="IB50" s="210"/>
      <c r="IC50" s="210"/>
      <c r="ID50" s="210"/>
      <c r="IE50" s="210"/>
      <c r="IF50" s="210"/>
      <c r="IG50" s="210"/>
      <c r="IH50" s="210"/>
      <c r="II50" s="210"/>
      <c r="IJ50" s="210"/>
      <c r="IK50" s="210"/>
      <c r="IL50" s="210"/>
      <c r="IM50" s="210"/>
      <c r="IN50" s="210"/>
      <c r="IO50" s="210"/>
      <c r="IP50" s="210"/>
      <c r="IQ50" s="210"/>
      <c r="IR50" s="210"/>
      <c r="IS50" s="210"/>
      <c r="IT50" s="210"/>
      <c r="IU50" s="210"/>
      <c r="IV50" s="210"/>
    </row>
    <row r="51" spans="1:256" x14ac:dyDescent="0.2">
      <c r="A51" s="212" t="s">
        <v>82</v>
      </c>
      <c r="B51" s="213">
        <v>1473524</v>
      </c>
      <c r="C51" s="214">
        <v>7.545682255292159E-2</v>
      </c>
      <c r="D51" s="215">
        <v>115573</v>
      </c>
      <c r="E51" s="214">
        <v>5.746842662573322E-3</v>
      </c>
      <c r="F51" s="233" t="s">
        <v>83</v>
      </c>
      <c r="G51" s="216" t="s">
        <v>83</v>
      </c>
      <c r="H51" s="233" t="s">
        <v>83</v>
      </c>
      <c r="I51" s="216" t="s">
        <v>83</v>
      </c>
      <c r="J51" s="215">
        <v>1589097</v>
      </c>
      <c r="K51" s="217">
        <v>2.580844652558878E-2</v>
      </c>
      <c r="L51" s="230"/>
      <c r="M51" s="182"/>
      <c r="N51" s="219"/>
      <c r="O51" s="182"/>
      <c r="P51" s="219"/>
      <c r="Q51" s="182"/>
      <c r="R51" s="219"/>
      <c r="S51" s="182"/>
      <c r="T51" s="219"/>
      <c r="U51" s="182"/>
      <c r="V51" s="219"/>
      <c r="W51" s="230"/>
      <c r="X51" s="182"/>
      <c r="Y51" s="219"/>
      <c r="Z51" s="182"/>
      <c r="AA51" s="219"/>
      <c r="AB51" s="182"/>
      <c r="AC51" s="219"/>
      <c r="AD51" s="182"/>
      <c r="AE51" s="219"/>
      <c r="AF51" s="182"/>
      <c r="AG51" s="219"/>
      <c r="AH51" s="230"/>
      <c r="AI51" s="182"/>
      <c r="AJ51" s="219"/>
      <c r="AK51" s="182"/>
      <c r="AL51" s="219"/>
      <c r="AM51" s="182"/>
      <c r="AN51" s="219"/>
      <c r="AO51" s="182"/>
      <c r="AP51" s="219"/>
      <c r="AQ51" s="182"/>
      <c r="AR51" s="219"/>
      <c r="AS51" s="230"/>
      <c r="AT51" s="182"/>
      <c r="AU51" s="219"/>
      <c r="AV51" s="182"/>
      <c r="AW51" s="219"/>
      <c r="AX51" s="182"/>
      <c r="AY51" s="219"/>
      <c r="AZ51" s="182"/>
      <c r="BA51" s="219"/>
      <c r="BB51" s="182"/>
      <c r="BC51" s="219"/>
      <c r="BD51" s="230"/>
      <c r="BE51" s="182"/>
      <c r="BF51" s="219"/>
      <c r="BG51" s="182"/>
      <c r="BH51" s="219"/>
      <c r="BI51" s="182"/>
      <c r="BJ51" s="219"/>
      <c r="BK51" s="182"/>
      <c r="BL51" s="219"/>
      <c r="BM51" s="182"/>
      <c r="BN51" s="219"/>
      <c r="BO51" s="230"/>
      <c r="BP51" s="182"/>
      <c r="BQ51" s="219"/>
      <c r="BR51" s="182"/>
      <c r="BS51" s="219"/>
      <c r="BT51" s="182"/>
      <c r="BU51" s="219"/>
      <c r="BV51" s="182"/>
      <c r="BW51" s="219"/>
      <c r="BX51" s="182"/>
      <c r="BY51" s="219"/>
      <c r="BZ51" s="230"/>
      <c r="CA51" s="182"/>
      <c r="CB51" s="219"/>
      <c r="CC51" s="182"/>
      <c r="CD51" s="219"/>
      <c r="CE51" s="182"/>
      <c r="CF51" s="219"/>
      <c r="CG51" s="182"/>
      <c r="CH51" s="219"/>
      <c r="CI51" s="182"/>
      <c r="CJ51" s="219"/>
      <c r="CK51" s="230"/>
      <c r="CL51" s="182"/>
      <c r="CM51" s="219"/>
      <c r="CN51" s="182"/>
      <c r="CO51" s="219"/>
      <c r="CP51" s="182"/>
      <c r="CQ51" s="219"/>
      <c r="CR51" s="182"/>
      <c r="CS51" s="219"/>
      <c r="CT51" s="182"/>
      <c r="CU51" s="219"/>
      <c r="CV51" s="230"/>
      <c r="CW51" s="182"/>
      <c r="CX51" s="219"/>
      <c r="CY51" s="182"/>
      <c r="CZ51" s="219"/>
      <c r="DA51" s="182"/>
      <c r="DB51" s="219"/>
      <c r="DC51" s="182"/>
      <c r="DD51" s="219"/>
      <c r="DE51" s="182"/>
      <c r="DF51" s="219"/>
      <c r="DG51" s="230"/>
      <c r="DH51" s="182"/>
      <c r="DI51" s="219"/>
      <c r="DJ51" s="182"/>
      <c r="DK51" s="219"/>
      <c r="DL51" s="182"/>
      <c r="DM51" s="219"/>
      <c r="DN51" s="182"/>
      <c r="DO51" s="219"/>
      <c r="DP51" s="182"/>
      <c r="DQ51" s="219"/>
      <c r="DR51" s="230"/>
      <c r="DS51" s="182"/>
      <c r="DT51" s="219"/>
      <c r="DU51" s="182"/>
      <c r="DV51" s="219"/>
      <c r="DW51" s="182"/>
      <c r="DX51" s="219"/>
      <c r="DY51" s="182"/>
      <c r="DZ51" s="219"/>
      <c r="EA51" s="182"/>
      <c r="EB51" s="219"/>
      <c r="EC51" s="230"/>
      <c r="ED51" s="182"/>
      <c r="EE51" s="219"/>
      <c r="EF51" s="182"/>
      <c r="EG51" s="219"/>
      <c r="EH51" s="182"/>
      <c r="EI51" s="219"/>
      <c r="EJ51" s="182"/>
      <c r="EK51" s="219"/>
      <c r="EL51" s="182"/>
      <c r="EM51" s="219"/>
      <c r="EN51" s="230"/>
      <c r="EO51" s="182"/>
      <c r="EP51" s="219"/>
      <c r="EQ51" s="182"/>
      <c r="ER51" s="219"/>
      <c r="ES51" s="182"/>
      <c r="ET51" s="219"/>
      <c r="EU51" s="182"/>
      <c r="EV51" s="219"/>
      <c r="EW51" s="182"/>
      <c r="EX51" s="219"/>
      <c r="EY51" s="230"/>
      <c r="EZ51" s="182"/>
      <c r="FA51" s="219"/>
      <c r="FB51" s="182"/>
      <c r="FC51" s="219"/>
      <c r="FD51" s="182"/>
      <c r="FE51" s="219"/>
      <c r="FF51" s="182"/>
      <c r="FG51" s="219"/>
      <c r="FH51" s="182"/>
      <c r="FI51" s="219"/>
      <c r="FJ51" s="230"/>
      <c r="FK51" s="182"/>
      <c r="FL51" s="219"/>
      <c r="FM51" s="182"/>
      <c r="FN51" s="219"/>
      <c r="FO51" s="182"/>
      <c r="FP51" s="219"/>
      <c r="FQ51" s="182"/>
      <c r="FR51" s="219"/>
      <c r="FS51" s="182"/>
      <c r="FT51" s="219"/>
      <c r="FU51" s="230"/>
      <c r="FV51" s="182"/>
      <c r="FW51" s="219"/>
      <c r="FX51" s="182"/>
      <c r="FY51" s="219"/>
      <c r="FZ51" s="182"/>
      <c r="GA51" s="219"/>
      <c r="GB51" s="182"/>
      <c r="GC51" s="219"/>
      <c r="GD51" s="182"/>
      <c r="GE51" s="219"/>
      <c r="GF51" s="230"/>
      <c r="GG51" s="182"/>
      <c r="GH51" s="219"/>
      <c r="GI51" s="182"/>
      <c r="GJ51" s="219"/>
      <c r="GK51" s="182"/>
      <c r="GL51" s="219"/>
      <c r="GM51" s="182"/>
      <c r="GN51" s="219"/>
      <c r="GO51" s="182"/>
      <c r="GP51" s="219"/>
      <c r="GQ51" s="230"/>
      <c r="GR51" s="182"/>
      <c r="GS51" s="219"/>
      <c r="GT51" s="182"/>
      <c r="GU51" s="219"/>
      <c r="GV51" s="182"/>
      <c r="GW51" s="219"/>
      <c r="GX51" s="182"/>
      <c r="GY51" s="219"/>
      <c r="GZ51" s="182"/>
      <c r="HA51" s="219"/>
      <c r="HB51" s="230"/>
      <c r="HC51" s="182"/>
      <c r="HD51" s="219"/>
      <c r="HE51" s="182"/>
      <c r="HF51" s="219"/>
      <c r="HG51" s="182"/>
      <c r="HH51" s="219"/>
      <c r="HI51" s="182"/>
      <c r="HJ51" s="219"/>
      <c r="HK51" s="182"/>
      <c r="HL51" s="219"/>
      <c r="HM51" s="230"/>
      <c r="HN51" s="182"/>
      <c r="HO51" s="219"/>
      <c r="HP51" s="182"/>
      <c r="HQ51" s="219"/>
      <c r="HR51" s="182"/>
      <c r="HS51" s="219"/>
      <c r="HT51" s="182"/>
      <c r="HU51" s="219"/>
      <c r="HV51" s="182"/>
      <c r="HW51" s="219"/>
      <c r="HX51" s="230"/>
      <c r="HY51" s="182"/>
      <c r="HZ51" s="219"/>
      <c r="IA51" s="182"/>
      <c r="IB51" s="219"/>
      <c r="IC51" s="182"/>
      <c r="ID51" s="219"/>
      <c r="IE51" s="182"/>
      <c r="IF51" s="219"/>
      <c r="IG51" s="182"/>
      <c r="IH51" s="219"/>
      <c r="II51" s="230"/>
      <c r="IJ51" s="182"/>
      <c r="IK51" s="219"/>
      <c r="IL51" s="182"/>
      <c r="IM51" s="219"/>
      <c r="IN51" s="182"/>
      <c r="IO51" s="219"/>
      <c r="IP51" s="182"/>
      <c r="IQ51" s="219"/>
      <c r="IR51" s="182"/>
      <c r="IS51" s="219"/>
      <c r="IT51" s="230"/>
      <c r="IU51" s="182"/>
      <c r="IV51" s="219"/>
    </row>
    <row r="52" spans="1:256" x14ac:dyDescent="0.2">
      <c r="A52" s="234" t="s">
        <v>84</v>
      </c>
      <c r="B52" s="218" t="s">
        <v>83</v>
      </c>
      <c r="C52" s="218" t="s">
        <v>83</v>
      </c>
      <c r="D52" s="218" t="s">
        <v>83</v>
      </c>
      <c r="E52" s="218" t="s">
        <v>83</v>
      </c>
      <c r="F52" s="218" t="s">
        <v>83</v>
      </c>
      <c r="G52" s="218" t="s">
        <v>83</v>
      </c>
      <c r="H52" s="235">
        <v>10680</v>
      </c>
      <c r="I52" s="219">
        <v>3.7444057421233373E-3</v>
      </c>
      <c r="J52" s="182">
        <v>10680</v>
      </c>
      <c r="K52" s="220">
        <v>1.734533567763882E-4</v>
      </c>
      <c r="L52" s="230"/>
      <c r="M52" s="182"/>
      <c r="N52" s="219"/>
      <c r="O52" s="182"/>
      <c r="P52" s="219"/>
      <c r="Q52" s="182"/>
      <c r="R52" s="219"/>
      <c r="S52" s="218"/>
      <c r="T52" s="218"/>
      <c r="U52" s="182"/>
      <c r="V52" s="219"/>
      <c r="W52" s="230"/>
      <c r="X52" s="182"/>
      <c r="Y52" s="219"/>
      <c r="Z52" s="182"/>
      <c r="AA52" s="219"/>
      <c r="AB52" s="182"/>
      <c r="AC52" s="219"/>
      <c r="AD52" s="218"/>
      <c r="AE52" s="218"/>
      <c r="AF52" s="182"/>
      <c r="AG52" s="219"/>
      <c r="AH52" s="230"/>
      <c r="AI52" s="182"/>
      <c r="AJ52" s="219"/>
      <c r="AK52" s="182"/>
      <c r="AL52" s="219"/>
      <c r="AM52" s="182"/>
      <c r="AN52" s="219"/>
      <c r="AO52" s="218"/>
      <c r="AP52" s="218"/>
      <c r="AQ52" s="182"/>
      <c r="AR52" s="219"/>
      <c r="AS52" s="230"/>
      <c r="AT52" s="182"/>
      <c r="AU52" s="219"/>
      <c r="AV52" s="182"/>
      <c r="AW52" s="219"/>
      <c r="AX52" s="182"/>
      <c r="AY52" s="219"/>
      <c r="AZ52" s="218"/>
      <c r="BA52" s="218"/>
      <c r="BB52" s="182"/>
      <c r="BC52" s="219"/>
      <c r="BD52" s="230"/>
      <c r="BE52" s="182"/>
      <c r="BF52" s="219"/>
      <c r="BG52" s="182"/>
      <c r="BH52" s="219"/>
      <c r="BI52" s="182"/>
      <c r="BJ52" s="219"/>
      <c r="BK52" s="218"/>
      <c r="BL52" s="218"/>
      <c r="BM52" s="182"/>
      <c r="BN52" s="219"/>
      <c r="BO52" s="230"/>
      <c r="BP52" s="182"/>
      <c r="BQ52" s="219"/>
      <c r="BR52" s="182"/>
      <c r="BS52" s="219"/>
      <c r="BT52" s="182"/>
      <c r="BU52" s="219"/>
      <c r="BV52" s="218"/>
      <c r="BW52" s="218"/>
      <c r="BX52" s="182"/>
      <c r="BY52" s="219"/>
      <c r="BZ52" s="230"/>
      <c r="CA52" s="182"/>
      <c r="CB52" s="219"/>
      <c r="CC52" s="182"/>
      <c r="CD52" s="219"/>
      <c r="CE52" s="182"/>
      <c r="CF52" s="219"/>
      <c r="CG52" s="218"/>
      <c r="CH52" s="218"/>
      <c r="CI52" s="182"/>
      <c r="CJ52" s="219"/>
      <c r="CK52" s="230"/>
      <c r="CL52" s="182"/>
      <c r="CM52" s="219"/>
      <c r="CN52" s="182"/>
      <c r="CO52" s="219"/>
      <c r="CP52" s="182"/>
      <c r="CQ52" s="219"/>
      <c r="CR52" s="218"/>
      <c r="CS52" s="218"/>
      <c r="CT52" s="182"/>
      <c r="CU52" s="219"/>
      <c r="CV52" s="230"/>
      <c r="CW52" s="182"/>
      <c r="CX52" s="219"/>
      <c r="CY52" s="182"/>
      <c r="CZ52" s="219"/>
      <c r="DA52" s="182"/>
      <c r="DB52" s="219"/>
      <c r="DC52" s="218"/>
      <c r="DD52" s="218"/>
      <c r="DE52" s="182"/>
      <c r="DF52" s="219"/>
      <c r="DG52" s="230"/>
      <c r="DH52" s="182"/>
      <c r="DI52" s="219"/>
      <c r="DJ52" s="182"/>
      <c r="DK52" s="219"/>
      <c r="DL52" s="182"/>
      <c r="DM52" s="219"/>
      <c r="DN52" s="218"/>
      <c r="DO52" s="218"/>
      <c r="DP52" s="182"/>
      <c r="DQ52" s="219"/>
      <c r="DR52" s="230"/>
      <c r="DS52" s="182"/>
      <c r="DT52" s="219"/>
      <c r="DU52" s="182"/>
      <c r="DV52" s="219"/>
      <c r="DW52" s="182"/>
      <c r="DX52" s="219"/>
      <c r="DY52" s="218"/>
      <c r="DZ52" s="218"/>
      <c r="EA52" s="182"/>
      <c r="EB52" s="219"/>
      <c r="EC52" s="230"/>
      <c r="ED52" s="182"/>
      <c r="EE52" s="219"/>
      <c r="EF52" s="182"/>
      <c r="EG52" s="219"/>
      <c r="EH52" s="182"/>
      <c r="EI52" s="219"/>
      <c r="EJ52" s="218"/>
      <c r="EK52" s="218"/>
      <c r="EL52" s="182"/>
      <c r="EM52" s="219"/>
      <c r="EN52" s="230"/>
      <c r="EO52" s="182"/>
      <c r="EP52" s="219"/>
      <c r="EQ52" s="182"/>
      <c r="ER52" s="219"/>
      <c r="ES52" s="182"/>
      <c r="ET52" s="219"/>
      <c r="EU52" s="218"/>
      <c r="EV52" s="218"/>
      <c r="EW52" s="182"/>
      <c r="EX52" s="219"/>
      <c r="EY52" s="230"/>
      <c r="EZ52" s="182"/>
      <c r="FA52" s="219"/>
      <c r="FB52" s="182"/>
      <c r="FC52" s="219"/>
      <c r="FD52" s="182"/>
      <c r="FE52" s="219"/>
      <c r="FF52" s="218"/>
      <c r="FG52" s="218"/>
      <c r="FH52" s="182"/>
      <c r="FI52" s="219"/>
      <c r="FJ52" s="230"/>
      <c r="FK52" s="182"/>
      <c r="FL52" s="219"/>
      <c r="FM52" s="182"/>
      <c r="FN52" s="219"/>
      <c r="FO52" s="182"/>
      <c r="FP52" s="219"/>
      <c r="FQ52" s="218"/>
      <c r="FR52" s="218"/>
      <c r="FS52" s="182"/>
      <c r="FT52" s="219"/>
      <c r="FU52" s="230"/>
      <c r="FV52" s="182"/>
      <c r="FW52" s="219"/>
      <c r="FX52" s="182"/>
      <c r="FY52" s="219"/>
      <c r="FZ52" s="182"/>
      <c r="GA52" s="219"/>
      <c r="GB52" s="218"/>
      <c r="GC52" s="218"/>
      <c r="GD52" s="182"/>
      <c r="GE52" s="219"/>
      <c r="GF52" s="230"/>
      <c r="GG52" s="182"/>
      <c r="GH52" s="219"/>
      <c r="GI52" s="182"/>
      <c r="GJ52" s="219"/>
      <c r="GK52" s="182"/>
      <c r="GL52" s="219"/>
      <c r="GM52" s="218"/>
      <c r="GN52" s="218"/>
      <c r="GO52" s="182"/>
      <c r="GP52" s="219"/>
      <c r="GQ52" s="230"/>
      <c r="GR52" s="182"/>
      <c r="GS52" s="219"/>
      <c r="GT52" s="182"/>
      <c r="GU52" s="219"/>
      <c r="GV52" s="182"/>
      <c r="GW52" s="219"/>
      <c r="GX52" s="218"/>
      <c r="GY52" s="218"/>
      <c r="GZ52" s="182"/>
      <c r="HA52" s="219"/>
      <c r="HB52" s="230"/>
      <c r="HC52" s="182"/>
      <c r="HD52" s="219"/>
      <c r="HE52" s="182"/>
      <c r="HF52" s="219"/>
      <c r="HG52" s="182"/>
      <c r="HH52" s="219"/>
      <c r="HI52" s="218"/>
      <c r="HJ52" s="218"/>
      <c r="HK52" s="182"/>
      <c r="HL52" s="219"/>
      <c r="HM52" s="230"/>
      <c r="HN52" s="182"/>
      <c r="HO52" s="219"/>
      <c r="HP52" s="182"/>
      <c r="HQ52" s="219"/>
      <c r="HR52" s="182"/>
      <c r="HS52" s="219"/>
      <c r="HT52" s="218"/>
      <c r="HU52" s="218"/>
      <c r="HV52" s="182"/>
      <c r="HW52" s="219"/>
      <c r="HX52" s="230"/>
      <c r="HY52" s="182"/>
      <c r="HZ52" s="219"/>
      <c r="IA52" s="182"/>
      <c r="IB52" s="219"/>
      <c r="IC52" s="182"/>
      <c r="ID52" s="219"/>
      <c r="IE52" s="218"/>
      <c r="IF52" s="218"/>
      <c r="IG52" s="182"/>
      <c r="IH52" s="219"/>
      <c r="II52" s="230"/>
      <c r="IJ52" s="182"/>
      <c r="IK52" s="219"/>
      <c r="IL52" s="182"/>
      <c r="IM52" s="219"/>
      <c r="IN52" s="182"/>
      <c r="IO52" s="219"/>
      <c r="IP52" s="218"/>
      <c r="IQ52" s="218"/>
      <c r="IR52" s="182"/>
      <c r="IS52" s="219"/>
      <c r="IT52" s="230"/>
      <c r="IU52" s="182"/>
      <c r="IV52" s="219"/>
    </row>
    <row r="53" spans="1:256" x14ac:dyDescent="0.2">
      <c r="A53" s="212" t="s">
        <v>85</v>
      </c>
      <c r="B53" s="231">
        <v>1903112</v>
      </c>
      <c r="C53" s="219">
        <v>9.7455341400842957E-2</v>
      </c>
      <c r="D53" s="182">
        <v>140596</v>
      </c>
      <c r="E53" s="219">
        <v>6.9911059761982369E-3</v>
      </c>
      <c r="F53" s="182">
        <v>6330412</v>
      </c>
      <c r="G53" s="219">
        <v>0.33175204987674878</v>
      </c>
      <c r="H53" s="218" t="s">
        <v>83</v>
      </c>
      <c r="I53" s="218" t="s">
        <v>83</v>
      </c>
      <c r="J53" s="182">
        <v>8374120</v>
      </c>
      <c r="K53" s="220">
        <v>0.13600367266369737</v>
      </c>
      <c r="L53" s="230"/>
      <c r="M53" s="182"/>
      <c r="N53" s="219"/>
      <c r="O53" s="182"/>
      <c r="P53" s="219"/>
      <c r="Q53" s="182"/>
      <c r="R53" s="219"/>
      <c r="S53" s="218"/>
      <c r="T53" s="218"/>
      <c r="U53" s="182"/>
      <c r="V53" s="219"/>
      <c r="W53" s="230"/>
      <c r="X53" s="182"/>
      <c r="Y53" s="219"/>
      <c r="Z53" s="182"/>
      <c r="AA53" s="219"/>
      <c r="AB53" s="182"/>
      <c r="AC53" s="219"/>
      <c r="AD53" s="218"/>
      <c r="AE53" s="218"/>
      <c r="AF53" s="182"/>
      <c r="AG53" s="219"/>
      <c r="AH53" s="230"/>
      <c r="AI53" s="182"/>
      <c r="AJ53" s="219"/>
      <c r="AK53" s="182"/>
      <c r="AL53" s="219"/>
      <c r="AM53" s="182"/>
      <c r="AN53" s="219"/>
      <c r="AO53" s="218"/>
      <c r="AP53" s="218"/>
      <c r="AQ53" s="182"/>
      <c r="AR53" s="219"/>
      <c r="AS53" s="230"/>
      <c r="AT53" s="182"/>
      <c r="AU53" s="219"/>
      <c r="AV53" s="182"/>
      <c r="AW53" s="219"/>
      <c r="AX53" s="182"/>
      <c r="AY53" s="219"/>
      <c r="AZ53" s="218"/>
      <c r="BA53" s="218"/>
      <c r="BB53" s="182"/>
      <c r="BC53" s="219"/>
      <c r="BD53" s="230"/>
      <c r="BE53" s="182"/>
      <c r="BF53" s="219"/>
      <c r="BG53" s="182"/>
      <c r="BH53" s="219"/>
      <c r="BI53" s="182"/>
      <c r="BJ53" s="219"/>
      <c r="BK53" s="218"/>
      <c r="BL53" s="218"/>
      <c r="BM53" s="182"/>
      <c r="BN53" s="219"/>
      <c r="BO53" s="230"/>
      <c r="BP53" s="182"/>
      <c r="BQ53" s="219"/>
      <c r="BR53" s="182"/>
      <c r="BS53" s="219"/>
      <c r="BT53" s="182"/>
      <c r="BU53" s="219"/>
      <c r="BV53" s="218"/>
      <c r="BW53" s="218"/>
      <c r="BX53" s="182"/>
      <c r="BY53" s="219"/>
      <c r="BZ53" s="230"/>
      <c r="CA53" s="182"/>
      <c r="CB53" s="219"/>
      <c r="CC53" s="182"/>
      <c r="CD53" s="219"/>
      <c r="CE53" s="182"/>
      <c r="CF53" s="219"/>
      <c r="CG53" s="218"/>
      <c r="CH53" s="218"/>
      <c r="CI53" s="182"/>
      <c r="CJ53" s="219"/>
      <c r="CK53" s="230"/>
      <c r="CL53" s="182"/>
      <c r="CM53" s="219"/>
      <c r="CN53" s="182"/>
      <c r="CO53" s="219"/>
      <c r="CP53" s="182"/>
      <c r="CQ53" s="219"/>
      <c r="CR53" s="218"/>
      <c r="CS53" s="218"/>
      <c r="CT53" s="182"/>
      <c r="CU53" s="219"/>
      <c r="CV53" s="230"/>
      <c r="CW53" s="182"/>
      <c r="CX53" s="219"/>
      <c r="CY53" s="182"/>
      <c r="CZ53" s="219"/>
      <c r="DA53" s="182"/>
      <c r="DB53" s="219"/>
      <c r="DC53" s="218"/>
      <c r="DD53" s="218"/>
      <c r="DE53" s="182"/>
      <c r="DF53" s="219"/>
      <c r="DG53" s="230"/>
      <c r="DH53" s="182"/>
      <c r="DI53" s="219"/>
      <c r="DJ53" s="182"/>
      <c r="DK53" s="219"/>
      <c r="DL53" s="182"/>
      <c r="DM53" s="219"/>
      <c r="DN53" s="218"/>
      <c r="DO53" s="218"/>
      <c r="DP53" s="182"/>
      <c r="DQ53" s="219"/>
      <c r="DR53" s="230"/>
      <c r="DS53" s="182"/>
      <c r="DT53" s="219"/>
      <c r="DU53" s="182"/>
      <c r="DV53" s="219"/>
      <c r="DW53" s="182"/>
      <c r="DX53" s="219"/>
      <c r="DY53" s="218"/>
      <c r="DZ53" s="218"/>
      <c r="EA53" s="182"/>
      <c r="EB53" s="219"/>
      <c r="EC53" s="230"/>
      <c r="ED53" s="182"/>
      <c r="EE53" s="219"/>
      <c r="EF53" s="182"/>
      <c r="EG53" s="219"/>
      <c r="EH53" s="182"/>
      <c r="EI53" s="219"/>
      <c r="EJ53" s="218"/>
      <c r="EK53" s="218"/>
      <c r="EL53" s="182"/>
      <c r="EM53" s="219"/>
      <c r="EN53" s="230"/>
      <c r="EO53" s="182"/>
      <c r="EP53" s="219"/>
      <c r="EQ53" s="182"/>
      <c r="ER53" s="219"/>
      <c r="ES53" s="182"/>
      <c r="ET53" s="219"/>
      <c r="EU53" s="218"/>
      <c r="EV53" s="218"/>
      <c r="EW53" s="182"/>
      <c r="EX53" s="219"/>
      <c r="EY53" s="230"/>
      <c r="EZ53" s="182"/>
      <c r="FA53" s="219"/>
      <c r="FB53" s="182"/>
      <c r="FC53" s="219"/>
      <c r="FD53" s="182"/>
      <c r="FE53" s="219"/>
      <c r="FF53" s="218"/>
      <c r="FG53" s="218"/>
      <c r="FH53" s="182"/>
      <c r="FI53" s="219"/>
      <c r="FJ53" s="230"/>
      <c r="FK53" s="182"/>
      <c r="FL53" s="219"/>
      <c r="FM53" s="182"/>
      <c r="FN53" s="219"/>
      <c r="FO53" s="182"/>
      <c r="FP53" s="219"/>
      <c r="FQ53" s="218"/>
      <c r="FR53" s="218"/>
      <c r="FS53" s="182"/>
      <c r="FT53" s="219"/>
      <c r="FU53" s="230"/>
      <c r="FV53" s="182"/>
      <c r="FW53" s="219"/>
      <c r="FX53" s="182"/>
      <c r="FY53" s="219"/>
      <c r="FZ53" s="182"/>
      <c r="GA53" s="219"/>
      <c r="GB53" s="218"/>
      <c r="GC53" s="218"/>
      <c r="GD53" s="182"/>
      <c r="GE53" s="219"/>
      <c r="GF53" s="230"/>
      <c r="GG53" s="182"/>
      <c r="GH53" s="219"/>
      <c r="GI53" s="182"/>
      <c r="GJ53" s="219"/>
      <c r="GK53" s="182"/>
      <c r="GL53" s="219"/>
      <c r="GM53" s="218"/>
      <c r="GN53" s="218"/>
      <c r="GO53" s="182"/>
      <c r="GP53" s="219"/>
      <c r="GQ53" s="230"/>
      <c r="GR53" s="182"/>
      <c r="GS53" s="219"/>
      <c r="GT53" s="182"/>
      <c r="GU53" s="219"/>
      <c r="GV53" s="182"/>
      <c r="GW53" s="219"/>
      <c r="GX53" s="218"/>
      <c r="GY53" s="218"/>
      <c r="GZ53" s="182"/>
      <c r="HA53" s="219"/>
      <c r="HB53" s="230"/>
      <c r="HC53" s="182"/>
      <c r="HD53" s="219"/>
      <c r="HE53" s="182"/>
      <c r="HF53" s="219"/>
      <c r="HG53" s="182"/>
      <c r="HH53" s="219"/>
      <c r="HI53" s="218"/>
      <c r="HJ53" s="218"/>
      <c r="HK53" s="182"/>
      <c r="HL53" s="219"/>
      <c r="HM53" s="230"/>
      <c r="HN53" s="182"/>
      <c r="HO53" s="219"/>
      <c r="HP53" s="182"/>
      <c r="HQ53" s="219"/>
      <c r="HR53" s="182"/>
      <c r="HS53" s="219"/>
      <c r="HT53" s="218"/>
      <c r="HU53" s="218"/>
      <c r="HV53" s="182"/>
      <c r="HW53" s="219"/>
      <c r="HX53" s="230"/>
      <c r="HY53" s="182"/>
      <c r="HZ53" s="219"/>
      <c r="IA53" s="182"/>
      <c r="IB53" s="219"/>
      <c r="IC53" s="182"/>
      <c r="ID53" s="219"/>
      <c r="IE53" s="218"/>
      <c r="IF53" s="218"/>
      <c r="IG53" s="182"/>
      <c r="IH53" s="219"/>
      <c r="II53" s="230"/>
      <c r="IJ53" s="182"/>
      <c r="IK53" s="219"/>
      <c r="IL53" s="182"/>
      <c r="IM53" s="219"/>
      <c r="IN53" s="182"/>
      <c r="IO53" s="219"/>
      <c r="IP53" s="218"/>
      <c r="IQ53" s="218"/>
      <c r="IR53" s="182"/>
      <c r="IS53" s="219"/>
      <c r="IT53" s="230"/>
      <c r="IU53" s="182"/>
      <c r="IV53" s="219"/>
    </row>
    <row r="54" spans="1:256" x14ac:dyDescent="0.2">
      <c r="A54" s="212" t="s">
        <v>86</v>
      </c>
      <c r="B54" s="221">
        <v>16151406</v>
      </c>
      <c r="C54" s="219">
        <v>0.82708783604623548</v>
      </c>
      <c r="D54" s="182">
        <v>19854526</v>
      </c>
      <c r="E54" s="219">
        <v>0.98726205136122847</v>
      </c>
      <c r="F54" s="182">
        <v>12751345</v>
      </c>
      <c r="G54" s="219">
        <v>0.66824795012325122</v>
      </c>
      <c r="H54" s="182">
        <v>2841575</v>
      </c>
      <c r="I54" s="219">
        <v>0.99625559425787669</v>
      </c>
      <c r="J54" s="182">
        <v>51598852</v>
      </c>
      <c r="K54" s="220">
        <v>0.8380144274539375</v>
      </c>
      <c r="L54" s="230"/>
      <c r="M54" s="182"/>
      <c r="N54" s="219"/>
      <c r="O54" s="182"/>
      <c r="P54" s="219"/>
      <c r="Q54" s="182"/>
      <c r="R54" s="219"/>
      <c r="S54" s="182"/>
      <c r="T54" s="219"/>
      <c r="U54" s="182"/>
      <c r="V54" s="219"/>
      <c r="W54" s="230"/>
      <c r="X54" s="182"/>
      <c r="Y54" s="219"/>
      <c r="Z54" s="182"/>
      <c r="AA54" s="219"/>
      <c r="AB54" s="182"/>
      <c r="AC54" s="219"/>
      <c r="AD54" s="182"/>
      <c r="AE54" s="219"/>
      <c r="AF54" s="182"/>
      <c r="AG54" s="219"/>
      <c r="AH54" s="230"/>
      <c r="AI54" s="182"/>
      <c r="AJ54" s="219"/>
      <c r="AK54" s="182"/>
      <c r="AL54" s="219"/>
      <c r="AM54" s="182"/>
      <c r="AN54" s="219"/>
      <c r="AO54" s="182"/>
      <c r="AP54" s="219"/>
      <c r="AQ54" s="182"/>
      <c r="AR54" s="219"/>
      <c r="AS54" s="230"/>
      <c r="AT54" s="182"/>
      <c r="AU54" s="219"/>
      <c r="AV54" s="182"/>
      <c r="AW54" s="219"/>
      <c r="AX54" s="182"/>
      <c r="AY54" s="219"/>
      <c r="AZ54" s="182"/>
      <c r="BA54" s="219"/>
      <c r="BB54" s="182"/>
      <c r="BC54" s="219"/>
      <c r="BD54" s="230"/>
      <c r="BE54" s="182"/>
      <c r="BF54" s="219"/>
      <c r="BG54" s="182"/>
      <c r="BH54" s="219"/>
      <c r="BI54" s="182"/>
      <c r="BJ54" s="219"/>
      <c r="BK54" s="182"/>
      <c r="BL54" s="219"/>
      <c r="BM54" s="182"/>
      <c r="BN54" s="219"/>
      <c r="BO54" s="230"/>
      <c r="BP54" s="182"/>
      <c r="BQ54" s="219"/>
      <c r="BR54" s="182"/>
      <c r="BS54" s="219"/>
      <c r="BT54" s="182"/>
      <c r="BU54" s="219"/>
      <c r="BV54" s="182"/>
      <c r="BW54" s="219"/>
      <c r="BX54" s="182"/>
      <c r="BY54" s="219"/>
      <c r="BZ54" s="230"/>
      <c r="CA54" s="182"/>
      <c r="CB54" s="219"/>
      <c r="CC54" s="182"/>
      <c r="CD54" s="219"/>
      <c r="CE54" s="182"/>
      <c r="CF54" s="219"/>
      <c r="CG54" s="182"/>
      <c r="CH54" s="219"/>
      <c r="CI54" s="182"/>
      <c r="CJ54" s="219"/>
      <c r="CK54" s="230"/>
      <c r="CL54" s="182"/>
      <c r="CM54" s="219"/>
      <c r="CN54" s="182"/>
      <c r="CO54" s="219"/>
      <c r="CP54" s="182"/>
      <c r="CQ54" s="219"/>
      <c r="CR54" s="182"/>
      <c r="CS54" s="219"/>
      <c r="CT54" s="182"/>
      <c r="CU54" s="219"/>
      <c r="CV54" s="230"/>
      <c r="CW54" s="182"/>
      <c r="CX54" s="219"/>
      <c r="CY54" s="182"/>
      <c r="CZ54" s="219"/>
      <c r="DA54" s="182"/>
      <c r="DB54" s="219"/>
      <c r="DC54" s="182"/>
      <c r="DD54" s="219"/>
      <c r="DE54" s="182"/>
      <c r="DF54" s="219"/>
      <c r="DG54" s="230"/>
      <c r="DH54" s="182"/>
      <c r="DI54" s="219"/>
      <c r="DJ54" s="182"/>
      <c r="DK54" s="219"/>
      <c r="DL54" s="182"/>
      <c r="DM54" s="219"/>
      <c r="DN54" s="182"/>
      <c r="DO54" s="219"/>
      <c r="DP54" s="182"/>
      <c r="DQ54" s="219"/>
      <c r="DR54" s="230"/>
      <c r="DS54" s="182"/>
      <c r="DT54" s="219"/>
      <c r="DU54" s="182"/>
      <c r="DV54" s="219"/>
      <c r="DW54" s="182"/>
      <c r="DX54" s="219"/>
      <c r="DY54" s="182"/>
      <c r="DZ54" s="219"/>
      <c r="EA54" s="182"/>
      <c r="EB54" s="219"/>
      <c r="EC54" s="230"/>
      <c r="ED54" s="182"/>
      <c r="EE54" s="219"/>
      <c r="EF54" s="182"/>
      <c r="EG54" s="219"/>
      <c r="EH54" s="182"/>
      <c r="EI54" s="219"/>
      <c r="EJ54" s="182"/>
      <c r="EK54" s="219"/>
      <c r="EL54" s="182"/>
      <c r="EM54" s="219"/>
      <c r="EN54" s="230"/>
      <c r="EO54" s="182"/>
      <c r="EP54" s="219"/>
      <c r="EQ54" s="182"/>
      <c r="ER54" s="219"/>
      <c r="ES54" s="182"/>
      <c r="ET54" s="219"/>
      <c r="EU54" s="182"/>
      <c r="EV54" s="219"/>
      <c r="EW54" s="182"/>
      <c r="EX54" s="219"/>
      <c r="EY54" s="230"/>
      <c r="EZ54" s="182"/>
      <c r="FA54" s="219"/>
      <c r="FB54" s="182"/>
      <c r="FC54" s="219"/>
      <c r="FD54" s="182"/>
      <c r="FE54" s="219"/>
      <c r="FF54" s="182"/>
      <c r="FG54" s="219"/>
      <c r="FH54" s="182"/>
      <c r="FI54" s="219"/>
      <c r="FJ54" s="230"/>
      <c r="FK54" s="182"/>
      <c r="FL54" s="219"/>
      <c r="FM54" s="182"/>
      <c r="FN54" s="219"/>
      <c r="FO54" s="182"/>
      <c r="FP54" s="219"/>
      <c r="FQ54" s="182"/>
      <c r="FR54" s="219"/>
      <c r="FS54" s="182"/>
      <c r="FT54" s="219"/>
      <c r="FU54" s="230"/>
      <c r="FV54" s="182"/>
      <c r="FW54" s="219"/>
      <c r="FX54" s="182"/>
      <c r="FY54" s="219"/>
      <c r="FZ54" s="182"/>
      <c r="GA54" s="219"/>
      <c r="GB54" s="182"/>
      <c r="GC54" s="219"/>
      <c r="GD54" s="182"/>
      <c r="GE54" s="219"/>
      <c r="GF54" s="230"/>
      <c r="GG54" s="182"/>
      <c r="GH54" s="219"/>
      <c r="GI54" s="182"/>
      <c r="GJ54" s="219"/>
      <c r="GK54" s="182"/>
      <c r="GL54" s="219"/>
      <c r="GM54" s="182"/>
      <c r="GN54" s="219"/>
      <c r="GO54" s="182"/>
      <c r="GP54" s="219"/>
      <c r="GQ54" s="230"/>
      <c r="GR54" s="182"/>
      <c r="GS54" s="219"/>
      <c r="GT54" s="182"/>
      <c r="GU54" s="219"/>
      <c r="GV54" s="182"/>
      <c r="GW54" s="219"/>
      <c r="GX54" s="182"/>
      <c r="GY54" s="219"/>
      <c r="GZ54" s="182"/>
      <c r="HA54" s="219"/>
      <c r="HB54" s="230"/>
      <c r="HC54" s="182"/>
      <c r="HD54" s="219"/>
      <c r="HE54" s="182"/>
      <c r="HF54" s="219"/>
      <c r="HG54" s="182"/>
      <c r="HH54" s="219"/>
      <c r="HI54" s="182"/>
      <c r="HJ54" s="219"/>
      <c r="HK54" s="182"/>
      <c r="HL54" s="219"/>
      <c r="HM54" s="230"/>
      <c r="HN54" s="182"/>
      <c r="HO54" s="219"/>
      <c r="HP54" s="182"/>
      <c r="HQ54" s="219"/>
      <c r="HR54" s="182"/>
      <c r="HS54" s="219"/>
      <c r="HT54" s="182"/>
      <c r="HU54" s="219"/>
      <c r="HV54" s="182"/>
      <c r="HW54" s="219"/>
      <c r="HX54" s="230"/>
      <c r="HY54" s="182"/>
      <c r="HZ54" s="219"/>
      <c r="IA54" s="182"/>
      <c r="IB54" s="219"/>
      <c r="IC54" s="182"/>
      <c r="ID54" s="219"/>
      <c r="IE54" s="182"/>
      <c r="IF54" s="219"/>
      <c r="IG54" s="182"/>
      <c r="IH54" s="219"/>
      <c r="II54" s="230"/>
      <c r="IJ54" s="182"/>
      <c r="IK54" s="219"/>
      <c r="IL54" s="182"/>
      <c r="IM54" s="219"/>
      <c r="IN54" s="182"/>
      <c r="IO54" s="219"/>
      <c r="IP54" s="182"/>
      <c r="IQ54" s="219"/>
      <c r="IR54" s="182"/>
      <c r="IS54" s="219"/>
      <c r="IT54" s="230"/>
      <c r="IU54" s="182"/>
      <c r="IV54" s="219"/>
    </row>
    <row r="55" spans="1:256" x14ac:dyDescent="0.2">
      <c r="A55" s="223" t="s">
        <v>87</v>
      </c>
      <c r="B55" s="231">
        <v>19528042</v>
      </c>
      <c r="C55" s="214">
        <v>1</v>
      </c>
      <c r="D55" s="215">
        <v>20110695</v>
      </c>
      <c r="E55" s="214">
        <v>1</v>
      </c>
      <c r="F55" s="215">
        <v>19081757</v>
      </c>
      <c r="G55" s="214">
        <v>1</v>
      </c>
      <c r="H55" s="225">
        <v>2852255</v>
      </c>
      <c r="I55" s="224">
        <v>1</v>
      </c>
      <c r="J55" s="225">
        <v>61572749</v>
      </c>
      <c r="K55" s="217">
        <v>1</v>
      </c>
      <c r="L55" s="230"/>
      <c r="M55" s="232"/>
      <c r="N55" s="219"/>
      <c r="O55" s="182"/>
      <c r="P55" s="219"/>
      <c r="Q55" s="182"/>
      <c r="R55" s="219"/>
      <c r="S55" s="182"/>
      <c r="T55" s="219"/>
      <c r="U55" s="182"/>
      <c r="V55" s="219"/>
      <c r="W55" s="230"/>
      <c r="X55" s="182"/>
      <c r="Y55" s="219"/>
      <c r="Z55" s="182"/>
      <c r="AA55" s="219"/>
      <c r="AB55" s="182"/>
      <c r="AC55" s="219"/>
      <c r="AD55" s="182"/>
      <c r="AE55" s="219"/>
      <c r="AF55" s="182"/>
      <c r="AG55" s="219"/>
      <c r="AH55" s="230"/>
      <c r="AI55" s="182"/>
      <c r="AJ55" s="219"/>
      <c r="AK55" s="182"/>
      <c r="AL55" s="219"/>
      <c r="AM55" s="182"/>
      <c r="AN55" s="219"/>
      <c r="AO55" s="182"/>
      <c r="AP55" s="219"/>
      <c r="AQ55" s="182"/>
      <c r="AR55" s="219"/>
      <c r="AS55" s="230"/>
      <c r="AT55" s="182"/>
      <c r="AU55" s="219"/>
      <c r="AV55" s="182"/>
      <c r="AW55" s="219"/>
      <c r="AX55" s="182"/>
      <c r="AY55" s="219"/>
      <c r="AZ55" s="182"/>
      <c r="BA55" s="219"/>
      <c r="BB55" s="182"/>
      <c r="BC55" s="219"/>
      <c r="BD55" s="230"/>
      <c r="BE55" s="182"/>
      <c r="BF55" s="219"/>
      <c r="BG55" s="182"/>
      <c r="BH55" s="219"/>
      <c r="BI55" s="182"/>
      <c r="BJ55" s="219"/>
      <c r="BK55" s="182"/>
      <c r="BL55" s="219"/>
      <c r="BM55" s="182"/>
      <c r="BN55" s="219"/>
      <c r="BO55" s="230"/>
      <c r="BP55" s="182"/>
      <c r="BQ55" s="219"/>
      <c r="BR55" s="182"/>
      <c r="BS55" s="219"/>
      <c r="BT55" s="182"/>
      <c r="BU55" s="219"/>
      <c r="BV55" s="182"/>
      <c r="BW55" s="219"/>
      <c r="BX55" s="182"/>
      <c r="BY55" s="219"/>
      <c r="BZ55" s="230"/>
      <c r="CA55" s="182"/>
      <c r="CB55" s="219"/>
      <c r="CC55" s="182"/>
      <c r="CD55" s="219"/>
      <c r="CE55" s="182"/>
      <c r="CF55" s="219"/>
      <c r="CG55" s="182"/>
      <c r="CH55" s="219"/>
      <c r="CI55" s="182"/>
      <c r="CJ55" s="219"/>
      <c r="CK55" s="230"/>
      <c r="CL55" s="182"/>
      <c r="CM55" s="219"/>
      <c r="CN55" s="182"/>
      <c r="CO55" s="219"/>
      <c r="CP55" s="182"/>
      <c r="CQ55" s="219"/>
      <c r="CR55" s="182"/>
      <c r="CS55" s="219"/>
      <c r="CT55" s="182"/>
      <c r="CU55" s="219"/>
      <c r="CV55" s="230"/>
      <c r="CW55" s="182"/>
      <c r="CX55" s="219"/>
      <c r="CY55" s="182"/>
      <c r="CZ55" s="219"/>
      <c r="DA55" s="182"/>
      <c r="DB55" s="219"/>
      <c r="DC55" s="182"/>
      <c r="DD55" s="219"/>
      <c r="DE55" s="182"/>
      <c r="DF55" s="219"/>
      <c r="DG55" s="230"/>
      <c r="DH55" s="182"/>
      <c r="DI55" s="219"/>
      <c r="DJ55" s="182"/>
      <c r="DK55" s="219"/>
      <c r="DL55" s="182"/>
      <c r="DM55" s="219"/>
      <c r="DN55" s="182"/>
      <c r="DO55" s="219"/>
      <c r="DP55" s="182"/>
      <c r="DQ55" s="219"/>
      <c r="DR55" s="230"/>
      <c r="DS55" s="182"/>
      <c r="DT55" s="219"/>
      <c r="DU55" s="182"/>
      <c r="DV55" s="219"/>
      <c r="DW55" s="182"/>
      <c r="DX55" s="219"/>
      <c r="DY55" s="182"/>
      <c r="DZ55" s="219"/>
      <c r="EA55" s="182"/>
      <c r="EB55" s="219"/>
      <c r="EC55" s="230"/>
      <c r="ED55" s="182"/>
      <c r="EE55" s="219"/>
      <c r="EF55" s="182"/>
      <c r="EG55" s="219"/>
      <c r="EH55" s="182"/>
      <c r="EI55" s="219"/>
      <c r="EJ55" s="182"/>
      <c r="EK55" s="219"/>
      <c r="EL55" s="182"/>
      <c r="EM55" s="219"/>
      <c r="EN55" s="230"/>
      <c r="EO55" s="182"/>
      <c r="EP55" s="219"/>
      <c r="EQ55" s="182"/>
      <c r="ER55" s="219"/>
      <c r="ES55" s="182"/>
      <c r="ET55" s="219"/>
      <c r="EU55" s="182"/>
      <c r="EV55" s="219"/>
      <c r="EW55" s="182"/>
      <c r="EX55" s="219"/>
      <c r="EY55" s="230"/>
      <c r="EZ55" s="182"/>
      <c r="FA55" s="219"/>
      <c r="FB55" s="182"/>
      <c r="FC55" s="219"/>
      <c r="FD55" s="182"/>
      <c r="FE55" s="219"/>
      <c r="FF55" s="182"/>
      <c r="FG55" s="219"/>
      <c r="FH55" s="182"/>
      <c r="FI55" s="219"/>
      <c r="FJ55" s="230"/>
      <c r="FK55" s="182"/>
      <c r="FL55" s="219"/>
      <c r="FM55" s="182"/>
      <c r="FN55" s="219"/>
      <c r="FO55" s="182"/>
      <c r="FP55" s="219"/>
      <c r="FQ55" s="182"/>
      <c r="FR55" s="219"/>
      <c r="FS55" s="182"/>
      <c r="FT55" s="219"/>
      <c r="FU55" s="230"/>
      <c r="FV55" s="182"/>
      <c r="FW55" s="219"/>
      <c r="FX55" s="182"/>
      <c r="FY55" s="219"/>
      <c r="FZ55" s="182"/>
      <c r="GA55" s="219"/>
      <c r="GB55" s="182"/>
      <c r="GC55" s="219"/>
      <c r="GD55" s="182"/>
      <c r="GE55" s="219"/>
      <c r="GF55" s="230"/>
      <c r="GG55" s="182"/>
      <c r="GH55" s="219"/>
      <c r="GI55" s="182"/>
      <c r="GJ55" s="219"/>
      <c r="GK55" s="182"/>
      <c r="GL55" s="219"/>
      <c r="GM55" s="182"/>
      <c r="GN55" s="219"/>
      <c r="GO55" s="182"/>
      <c r="GP55" s="219"/>
      <c r="GQ55" s="230"/>
      <c r="GR55" s="182"/>
      <c r="GS55" s="219"/>
      <c r="GT55" s="182"/>
      <c r="GU55" s="219"/>
      <c r="GV55" s="182"/>
      <c r="GW55" s="219"/>
      <c r="GX55" s="182"/>
      <c r="GY55" s="219"/>
      <c r="GZ55" s="182"/>
      <c r="HA55" s="219"/>
      <c r="HB55" s="230"/>
      <c r="HC55" s="182"/>
      <c r="HD55" s="219"/>
      <c r="HE55" s="182"/>
      <c r="HF55" s="219"/>
      <c r="HG55" s="182"/>
      <c r="HH55" s="219"/>
      <c r="HI55" s="182"/>
      <c r="HJ55" s="219"/>
      <c r="HK55" s="182"/>
      <c r="HL55" s="219"/>
      <c r="HM55" s="230"/>
      <c r="HN55" s="182"/>
      <c r="HO55" s="219"/>
      <c r="HP55" s="182"/>
      <c r="HQ55" s="219"/>
      <c r="HR55" s="182"/>
      <c r="HS55" s="219"/>
      <c r="HT55" s="182"/>
      <c r="HU55" s="219"/>
      <c r="HV55" s="182"/>
      <c r="HW55" s="219"/>
      <c r="HX55" s="230"/>
      <c r="HY55" s="182"/>
      <c r="HZ55" s="219"/>
      <c r="IA55" s="182"/>
      <c r="IB55" s="219"/>
      <c r="IC55" s="182"/>
      <c r="ID55" s="219"/>
      <c r="IE55" s="182"/>
      <c r="IF55" s="219"/>
      <c r="IG55" s="182"/>
      <c r="IH55" s="219"/>
      <c r="II55" s="230"/>
      <c r="IJ55" s="182"/>
      <c r="IK55" s="219"/>
      <c r="IL55" s="182"/>
      <c r="IM55" s="219"/>
      <c r="IN55" s="182"/>
      <c r="IO55" s="219"/>
      <c r="IP55" s="182"/>
      <c r="IQ55" s="219"/>
      <c r="IR55" s="182"/>
      <c r="IS55" s="219"/>
      <c r="IT55" s="230"/>
      <c r="IU55" s="182"/>
      <c r="IV55" s="219"/>
    </row>
    <row r="56" spans="1:256" ht="6.75" customHeight="1" x14ac:dyDescent="0.2">
      <c r="A56" s="226"/>
      <c r="B56" s="236"/>
      <c r="C56" s="225"/>
      <c r="D56" s="236"/>
      <c r="E56" s="225"/>
      <c r="F56" s="236"/>
      <c r="G56" s="225"/>
      <c r="H56" s="210"/>
      <c r="I56" s="222"/>
      <c r="J56" s="222"/>
      <c r="K56" s="228"/>
      <c r="M56" s="182"/>
    </row>
    <row r="57" spans="1:256" s="211" customFormat="1" ht="26.25" customHeight="1" x14ac:dyDescent="0.2">
      <c r="A57" s="204">
        <v>2008</v>
      </c>
      <c r="B57" s="205" t="s">
        <v>77</v>
      </c>
      <c r="C57" s="206"/>
      <c r="D57" s="206" t="s">
        <v>78</v>
      </c>
      <c r="E57" s="206"/>
      <c r="F57" s="206" t="s">
        <v>79</v>
      </c>
      <c r="G57" s="206"/>
      <c r="H57" s="207" t="s">
        <v>80</v>
      </c>
      <c r="I57" s="208"/>
      <c r="J57" s="206" t="s">
        <v>81</v>
      </c>
      <c r="K57" s="209"/>
      <c r="L57" s="237"/>
      <c r="M57" s="182"/>
      <c r="S57" s="238"/>
      <c r="T57" s="232"/>
      <c r="W57" s="237"/>
      <c r="AD57" s="238"/>
      <c r="AE57" s="232"/>
      <c r="AH57" s="237"/>
      <c r="AO57" s="238"/>
      <c r="AP57" s="232"/>
      <c r="AS57" s="237"/>
      <c r="AZ57" s="238"/>
      <c r="BA57" s="232"/>
      <c r="BD57" s="237"/>
      <c r="BK57" s="238"/>
      <c r="BL57" s="232"/>
      <c r="BO57" s="237"/>
      <c r="BV57" s="238"/>
      <c r="BW57" s="232"/>
      <c r="BZ57" s="237"/>
      <c r="CG57" s="238"/>
      <c r="CH57" s="232"/>
      <c r="CK57" s="237"/>
      <c r="CR57" s="238"/>
      <c r="CS57" s="232"/>
      <c r="CV57" s="237"/>
      <c r="DC57" s="238"/>
      <c r="DD57" s="232"/>
      <c r="DG57" s="237"/>
      <c r="DN57" s="238"/>
      <c r="DO57" s="232"/>
      <c r="DR57" s="237"/>
      <c r="DY57" s="238"/>
      <c r="DZ57" s="232"/>
      <c r="EC57" s="237"/>
      <c r="EJ57" s="238"/>
      <c r="EK57" s="232"/>
      <c r="EN57" s="237"/>
      <c r="EU57" s="238"/>
      <c r="EV57" s="232"/>
      <c r="EY57" s="237"/>
      <c r="FF57" s="238"/>
      <c r="FG57" s="232"/>
      <c r="FJ57" s="237"/>
      <c r="FQ57" s="238"/>
      <c r="FR57" s="232"/>
      <c r="FU57" s="237"/>
      <c r="GB57" s="238"/>
      <c r="GC57" s="232"/>
      <c r="GF57" s="237"/>
      <c r="GM57" s="238"/>
      <c r="GN57" s="232"/>
      <c r="GQ57" s="237"/>
      <c r="GX57" s="238"/>
      <c r="GY57" s="232"/>
      <c r="HB57" s="237"/>
      <c r="HI57" s="238"/>
      <c r="HJ57" s="232"/>
      <c r="HM57" s="237"/>
      <c r="HT57" s="238"/>
      <c r="HU57" s="232"/>
      <c r="HX57" s="237"/>
      <c r="IE57" s="238"/>
      <c r="IF57" s="232"/>
      <c r="II57" s="237"/>
      <c r="IP57" s="238"/>
      <c r="IQ57" s="232"/>
      <c r="IT57" s="237"/>
    </row>
    <row r="58" spans="1:256" x14ac:dyDescent="0.2">
      <c r="A58" s="212" t="s">
        <v>82</v>
      </c>
      <c r="B58" s="213">
        <v>1494109</v>
      </c>
      <c r="C58" s="214">
        <v>7.3613707192736674E-2</v>
      </c>
      <c r="D58" s="215">
        <v>149800</v>
      </c>
      <c r="E58" s="214">
        <v>6.9270869074728007E-3</v>
      </c>
      <c r="F58" s="233" t="s">
        <v>83</v>
      </c>
      <c r="G58" s="216" t="s">
        <v>83</v>
      </c>
      <c r="H58" s="233" t="s">
        <v>83</v>
      </c>
      <c r="I58" s="216" t="s">
        <v>83</v>
      </c>
      <c r="J58" s="215">
        <v>1643909</v>
      </c>
      <c r="K58" s="217">
        <v>2.6090126952634306E-2</v>
      </c>
      <c r="L58" s="230"/>
      <c r="M58" s="182"/>
      <c r="N58" s="219"/>
      <c r="O58" s="182"/>
      <c r="P58" s="219"/>
      <c r="Q58" s="182"/>
      <c r="R58" s="219"/>
      <c r="S58" s="182"/>
      <c r="T58" s="219"/>
      <c r="U58" s="182"/>
      <c r="V58" s="219"/>
      <c r="W58" s="230"/>
      <c r="X58" s="182"/>
      <c r="Y58" s="219"/>
      <c r="Z58" s="182"/>
      <c r="AA58" s="219"/>
      <c r="AB58" s="182"/>
      <c r="AC58" s="219"/>
      <c r="AD58" s="182"/>
      <c r="AE58" s="219"/>
      <c r="AF58" s="182"/>
      <c r="AG58" s="219"/>
      <c r="AH58" s="230"/>
      <c r="AI58" s="182"/>
      <c r="AJ58" s="219"/>
      <c r="AK58" s="182"/>
      <c r="AL58" s="219"/>
      <c r="AM58" s="182"/>
      <c r="AN58" s="219"/>
      <c r="AO58" s="182"/>
      <c r="AP58" s="219"/>
      <c r="AQ58" s="182"/>
      <c r="AR58" s="219"/>
      <c r="AS58" s="230"/>
      <c r="AT58" s="182"/>
      <c r="AU58" s="219"/>
      <c r="AV58" s="182"/>
      <c r="AW58" s="219"/>
      <c r="AX58" s="182"/>
      <c r="AY58" s="219"/>
      <c r="AZ58" s="182"/>
      <c r="BA58" s="219"/>
      <c r="BB58" s="182"/>
      <c r="BC58" s="219"/>
      <c r="BD58" s="230"/>
      <c r="BE58" s="182"/>
      <c r="BF58" s="219"/>
      <c r="BG58" s="182"/>
      <c r="BH58" s="219"/>
      <c r="BI58" s="182"/>
      <c r="BJ58" s="219"/>
      <c r="BK58" s="182"/>
      <c r="BL58" s="219"/>
      <c r="BM58" s="182"/>
      <c r="BN58" s="219"/>
      <c r="BO58" s="230"/>
      <c r="BP58" s="182"/>
      <c r="BQ58" s="219"/>
      <c r="BR58" s="182"/>
      <c r="BS58" s="219"/>
      <c r="BT58" s="182"/>
      <c r="BU58" s="219"/>
      <c r="BV58" s="182"/>
      <c r="BW58" s="219"/>
      <c r="BX58" s="182"/>
      <c r="BY58" s="219"/>
      <c r="BZ58" s="230"/>
      <c r="CA58" s="182"/>
      <c r="CB58" s="219"/>
      <c r="CC58" s="182"/>
      <c r="CD58" s="219"/>
      <c r="CE58" s="182"/>
      <c r="CF58" s="219"/>
      <c r="CG58" s="182"/>
      <c r="CH58" s="219"/>
      <c r="CI58" s="182"/>
      <c r="CJ58" s="219"/>
      <c r="CK58" s="230"/>
      <c r="CL58" s="182"/>
      <c r="CM58" s="219"/>
      <c r="CN58" s="182"/>
      <c r="CO58" s="219"/>
      <c r="CP58" s="182"/>
      <c r="CQ58" s="219"/>
      <c r="CR58" s="182"/>
      <c r="CS58" s="219"/>
      <c r="CT58" s="182"/>
      <c r="CU58" s="219"/>
      <c r="CV58" s="230"/>
      <c r="CW58" s="182"/>
      <c r="CX58" s="219"/>
      <c r="CY58" s="182"/>
      <c r="CZ58" s="219"/>
      <c r="DA58" s="182"/>
      <c r="DB58" s="219"/>
      <c r="DC58" s="182"/>
      <c r="DD58" s="219"/>
      <c r="DE58" s="182"/>
      <c r="DF58" s="219"/>
      <c r="DG58" s="230"/>
      <c r="DH58" s="182"/>
      <c r="DI58" s="219"/>
      <c r="DJ58" s="182"/>
      <c r="DK58" s="219"/>
      <c r="DL58" s="182"/>
      <c r="DM58" s="219"/>
      <c r="DN58" s="182"/>
      <c r="DO58" s="219"/>
      <c r="DP58" s="182"/>
      <c r="DQ58" s="219"/>
      <c r="DR58" s="230"/>
      <c r="DS58" s="182"/>
      <c r="DT58" s="219"/>
      <c r="DU58" s="182"/>
      <c r="DV58" s="219"/>
      <c r="DW58" s="182"/>
      <c r="DX58" s="219"/>
      <c r="DY58" s="182"/>
      <c r="DZ58" s="219"/>
      <c r="EA58" s="182"/>
      <c r="EB58" s="219"/>
      <c r="EC58" s="230"/>
      <c r="ED58" s="182"/>
      <c r="EE58" s="219"/>
      <c r="EF58" s="182"/>
      <c r="EG58" s="219"/>
      <c r="EH58" s="182"/>
      <c r="EI58" s="219"/>
      <c r="EJ58" s="182"/>
      <c r="EK58" s="219"/>
      <c r="EL58" s="182"/>
      <c r="EM58" s="219"/>
      <c r="EN58" s="230"/>
      <c r="EO58" s="182"/>
      <c r="EP58" s="219"/>
      <c r="EQ58" s="182"/>
      <c r="ER58" s="219"/>
      <c r="ES58" s="182"/>
      <c r="ET58" s="219"/>
      <c r="EU58" s="182"/>
      <c r="EV58" s="219"/>
      <c r="EW58" s="182"/>
      <c r="EX58" s="219"/>
      <c r="EY58" s="230"/>
      <c r="EZ58" s="182"/>
      <c r="FA58" s="219"/>
      <c r="FB58" s="182"/>
      <c r="FC58" s="219"/>
      <c r="FD58" s="182"/>
      <c r="FE58" s="219"/>
      <c r="FF58" s="182"/>
      <c r="FG58" s="219"/>
      <c r="FH58" s="182"/>
      <c r="FI58" s="219"/>
      <c r="FJ58" s="230"/>
      <c r="FK58" s="182"/>
      <c r="FL58" s="219"/>
      <c r="FM58" s="182"/>
      <c r="FN58" s="219"/>
      <c r="FO58" s="182"/>
      <c r="FP58" s="219"/>
      <c r="FQ58" s="182"/>
      <c r="FR58" s="219"/>
      <c r="FS58" s="182"/>
      <c r="FT58" s="219"/>
      <c r="FU58" s="230"/>
      <c r="FV58" s="182"/>
      <c r="FW58" s="219"/>
      <c r="FX58" s="182"/>
      <c r="FY58" s="219"/>
      <c r="FZ58" s="182"/>
      <c r="GA58" s="219"/>
      <c r="GB58" s="182"/>
      <c r="GC58" s="219"/>
      <c r="GD58" s="182"/>
      <c r="GE58" s="219"/>
      <c r="GF58" s="230"/>
      <c r="GG58" s="182"/>
      <c r="GH58" s="219"/>
      <c r="GI58" s="182"/>
      <c r="GJ58" s="219"/>
      <c r="GK58" s="182"/>
      <c r="GL58" s="219"/>
      <c r="GM58" s="182"/>
      <c r="GN58" s="219"/>
      <c r="GO58" s="182"/>
      <c r="GP58" s="219"/>
      <c r="GQ58" s="230"/>
      <c r="GR58" s="182"/>
      <c r="GS58" s="219"/>
      <c r="GT58" s="182"/>
      <c r="GU58" s="219"/>
      <c r="GV58" s="182"/>
      <c r="GW58" s="219"/>
      <c r="GX58" s="182"/>
      <c r="GY58" s="219"/>
      <c r="GZ58" s="182"/>
      <c r="HA58" s="219"/>
      <c r="HB58" s="230"/>
      <c r="HC58" s="182"/>
      <c r="HD58" s="219"/>
      <c r="HE58" s="182"/>
      <c r="HF58" s="219"/>
      <c r="HG58" s="182"/>
      <c r="HH58" s="219"/>
      <c r="HI58" s="182"/>
      <c r="HJ58" s="219"/>
      <c r="HK58" s="182"/>
      <c r="HL58" s="219"/>
      <c r="HM58" s="230"/>
      <c r="HN58" s="182"/>
      <c r="HO58" s="219"/>
      <c r="HP58" s="182"/>
      <c r="HQ58" s="219"/>
      <c r="HR58" s="182"/>
      <c r="HS58" s="219"/>
      <c r="HT58" s="182"/>
      <c r="HU58" s="219"/>
      <c r="HV58" s="182"/>
      <c r="HW58" s="219"/>
      <c r="HX58" s="230"/>
      <c r="HY58" s="182"/>
      <c r="HZ58" s="219"/>
      <c r="IA58" s="182"/>
      <c r="IB58" s="219"/>
      <c r="IC58" s="182"/>
      <c r="ID58" s="219"/>
      <c r="IE58" s="182"/>
      <c r="IF58" s="219"/>
      <c r="IG58" s="182"/>
      <c r="IH58" s="219"/>
      <c r="II58" s="230"/>
      <c r="IJ58" s="182"/>
      <c r="IK58" s="219"/>
      <c r="IL58" s="182"/>
      <c r="IM58" s="219"/>
      <c r="IN58" s="182"/>
      <c r="IO58" s="219"/>
      <c r="IP58" s="182"/>
      <c r="IQ58" s="219"/>
      <c r="IR58" s="182"/>
      <c r="IS58" s="219"/>
      <c r="IT58" s="230"/>
      <c r="IU58" s="182"/>
      <c r="IV58" s="219"/>
    </row>
    <row r="59" spans="1:256" x14ac:dyDescent="0.2">
      <c r="A59" s="212" t="s">
        <v>85</v>
      </c>
      <c r="B59" s="231">
        <v>723920</v>
      </c>
      <c r="C59" s="219">
        <v>3.5667032934656E-2</v>
      </c>
      <c r="D59" s="182">
        <v>201327</v>
      </c>
      <c r="E59" s="219">
        <v>9.3098105862535144E-3</v>
      </c>
      <c r="F59" s="182">
        <v>6651025</v>
      </c>
      <c r="G59" s="219">
        <v>0.375260554311525</v>
      </c>
      <c r="H59" s="218" t="s">
        <v>83</v>
      </c>
      <c r="I59" s="218" t="s">
        <v>83</v>
      </c>
      <c r="J59" s="182">
        <v>7576272</v>
      </c>
      <c r="K59" s="220">
        <v>0.12024138702792468</v>
      </c>
      <c r="L59" s="230"/>
      <c r="M59" s="182"/>
      <c r="N59" s="219"/>
      <c r="O59" s="182"/>
      <c r="P59" s="219"/>
      <c r="Q59" s="182"/>
      <c r="R59" s="219"/>
      <c r="S59" s="218"/>
      <c r="T59" s="218"/>
      <c r="U59" s="182"/>
      <c r="V59" s="219"/>
      <c r="W59" s="230"/>
      <c r="X59" s="182"/>
      <c r="Y59" s="219"/>
      <c r="Z59" s="182"/>
      <c r="AA59" s="219"/>
      <c r="AB59" s="182"/>
      <c r="AC59" s="219"/>
      <c r="AD59" s="218"/>
      <c r="AE59" s="218"/>
      <c r="AF59" s="182"/>
      <c r="AG59" s="219"/>
      <c r="AH59" s="230"/>
      <c r="AI59" s="182"/>
      <c r="AJ59" s="219"/>
      <c r="AK59" s="182"/>
      <c r="AL59" s="219"/>
      <c r="AM59" s="182"/>
      <c r="AN59" s="219"/>
      <c r="AO59" s="218"/>
      <c r="AP59" s="218"/>
      <c r="AQ59" s="182"/>
      <c r="AR59" s="219"/>
      <c r="AS59" s="230"/>
      <c r="AT59" s="182"/>
      <c r="AU59" s="219"/>
      <c r="AV59" s="182"/>
      <c r="AW59" s="219"/>
      <c r="AX59" s="182"/>
      <c r="AY59" s="219"/>
      <c r="AZ59" s="218"/>
      <c r="BA59" s="218"/>
      <c r="BB59" s="182"/>
      <c r="BC59" s="219"/>
      <c r="BD59" s="230"/>
      <c r="BE59" s="182"/>
      <c r="BF59" s="219"/>
      <c r="BG59" s="182"/>
      <c r="BH59" s="219"/>
      <c r="BI59" s="182"/>
      <c r="BJ59" s="219"/>
      <c r="BK59" s="218"/>
      <c r="BL59" s="218"/>
      <c r="BM59" s="182"/>
      <c r="BN59" s="219"/>
      <c r="BO59" s="230"/>
      <c r="BP59" s="182"/>
      <c r="BQ59" s="219"/>
      <c r="BR59" s="182"/>
      <c r="BS59" s="219"/>
      <c r="BT59" s="182"/>
      <c r="BU59" s="219"/>
      <c r="BV59" s="218"/>
      <c r="BW59" s="218"/>
      <c r="BX59" s="182"/>
      <c r="BY59" s="219"/>
      <c r="BZ59" s="230"/>
      <c r="CA59" s="182"/>
      <c r="CB59" s="219"/>
      <c r="CC59" s="182"/>
      <c r="CD59" s="219"/>
      <c r="CE59" s="182"/>
      <c r="CF59" s="219"/>
      <c r="CG59" s="218"/>
      <c r="CH59" s="218"/>
      <c r="CI59" s="182"/>
      <c r="CJ59" s="219"/>
      <c r="CK59" s="230"/>
      <c r="CL59" s="182"/>
      <c r="CM59" s="219"/>
      <c r="CN59" s="182"/>
      <c r="CO59" s="219"/>
      <c r="CP59" s="182"/>
      <c r="CQ59" s="219"/>
      <c r="CR59" s="218"/>
      <c r="CS59" s="218"/>
      <c r="CT59" s="182"/>
      <c r="CU59" s="219"/>
      <c r="CV59" s="230"/>
      <c r="CW59" s="182"/>
      <c r="CX59" s="219"/>
      <c r="CY59" s="182"/>
      <c r="CZ59" s="219"/>
      <c r="DA59" s="182"/>
      <c r="DB59" s="219"/>
      <c r="DC59" s="218"/>
      <c r="DD59" s="218"/>
      <c r="DE59" s="182"/>
      <c r="DF59" s="219"/>
      <c r="DG59" s="230"/>
      <c r="DH59" s="182"/>
      <c r="DI59" s="219"/>
      <c r="DJ59" s="182"/>
      <c r="DK59" s="219"/>
      <c r="DL59" s="182"/>
      <c r="DM59" s="219"/>
      <c r="DN59" s="218"/>
      <c r="DO59" s="218"/>
      <c r="DP59" s="182"/>
      <c r="DQ59" s="219"/>
      <c r="DR59" s="230"/>
      <c r="DS59" s="182"/>
      <c r="DT59" s="219"/>
      <c r="DU59" s="182"/>
      <c r="DV59" s="219"/>
      <c r="DW59" s="182"/>
      <c r="DX59" s="219"/>
      <c r="DY59" s="218"/>
      <c r="DZ59" s="218"/>
      <c r="EA59" s="182"/>
      <c r="EB59" s="219"/>
      <c r="EC59" s="230"/>
      <c r="ED59" s="182"/>
      <c r="EE59" s="219"/>
      <c r="EF59" s="182"/>
      <c r="EG59" s="219"/>
      <c r="EH59" s="182"/>
      <c r="EI59" s="219"/>
      <c r="EJ59" s="218"/>
      <c r="EK59" s="218"/>
      <c r="EL59" s="182"/>
      <c r="EM59" s="219"/>
      <c r="EN59" s="230"/>
      <c r="EO59" s="182"/>
      <c r="EP59" s="219"/>
      <c r="EQ59" s="182"/>
      <c r="ER59" s="219"/>
      <c r="ES59" s="182"/>
      <c r="ET59" s="219"/>
      <c r="EU59" s="218"/>
      <c r="EV59" s="218"/>
      <c r="EW59" s="182"/>
      <c r="EX59" s="219"/>
      <c r="EY59" s="230"/>
      <c r="EZ59" s="182"/>
      <c r="FA59" s="219"/>
      <c r="FB59" s="182"/>
      <c r="FC59" s="219"/>
      <c r="FD59" s="182"/>
      <c r="FE59" s="219"/>
      <c r="FF59" s="218"/>
      <c r="FG59" s="218"/>
      <c r="FH59" s="182"/>
      <c r="FI59" s="219"/>
      <c r="FJ59" s="230"/>
      <c r="FK59" s="182"/>
      <c r="FL59" s="219"/>
      <c r="FM59" s="182"/>
      <c r="FN59" s="219"/>
      <c r="FO59" s="182"/>
      <c r="FP59" s="219"/>
      <c r="FQ59" s="218"/>
      <c r="FR59" s="218"/>
      <c r="FS59" s="182"/>
      <c r="FT59" s="219"/>
      <c r="FU59" s="230"/>
      <c r="FV59" s="182"/>
      <c r="FW59" s="219"/>
      <c r="FX59" s="182"/>
      <c r="FY59" s="219"/>
      <c r="FZ59" s="182"/>
      <c r="GA59" s="219"/>
      <c r="GB59" s="218"/>
      <c r="GC59" s="218"/>
      <c r="GD59" s="182"/>
      <c r="GE59" s="219"/>
      <c r="GF59" s="230"/>
      <c r="GG59" s="182"/>
      <c r="GH59" s="219"/>
      <c r="GI59" s="182"/>
      <c r="GJ59" s="219"/>
      <c r="GK59" s="182"/>
      <c r="GL59" s="219"/>
      <c r="GM59" s="218"/>
      <c r="GN59" s="218"/>
      <c r="GO59" s="182"/>
      <c r="GP59" s="219"/>
      <c r="GQ59" s="230"/>
      <c r="GR59" s="182"/>
      <c r="GS59" s="219"/>
      <c r="GT59" s="182"/>
      <c r="GU59" s="219"/>
      <c r="GV59" s="182"/>
      <c r="GW59" s="219"/>
      <c r="GX59" s="218"/>
      <c r="GY59" s="218"/>
      <c r="GZ59" s="182"/>
      <c r="HA59" s="219"/>
      <c r="HB59" s="230"/>
      <c r="HC59" s="182"/>
      <c r="HD59" s="219"/>
      <c r="HE59" s="182"/>
      <c r="HF59" s="219"/>
      <c r="HG59" s="182"/>
      <c r="HH59" s="219"/>
      <c r="HI59" s="218"/>
      <c r="HJ59" s="218"/>
      <c r="HK59" s="182"/>
      <c r="HL59" s="219"/>
      <c r="HM59" s="230"/>
      <c r="HN59" s="182"/>
      <c r="HO59" s="219"/>
      <c r="HP59" s="182"/>
      <c r="HQ59" s="219"/>
      <c r="HR59" s="182"/>
      <c r="HS59" s="219"/>
      <c r="HT59" s="218"/>
      <c r="HU59" s="218"/>
      <c r="HV59" s="182"/>
      <c r="HW59" s="219"/>
      <c r="HX59" s="230"/>
      <c r="HY59" s="182"/>
      <c r="HZ59" s="219"/>
      <c r="IA59" s="182"/>
      <c r="IB59" s="219"/>
      <c r="IC59" s="182"/>
      <c r="ID59" s="219"/>
      <c r="IE59" s="218"/>
      <c r="IF59" s="218"/>
      <c r="IG59" s="182"/>
      <c r="IH59" s="219"/>
      <c r="II59" s="230"/>
      <c r="IJ59" s="182"/>
      <c r="IK59" s="219"/>
      <c r="IL59" s="182"/>
      <c r="IM59" s="219"/>
      <c r="IN59" s="182"/>
      <c r="IO59" s="219"/>
      <c r="IP59" s="218"/>
      <c r="IQ59" s="218"/>
      <c r="IR59" s="182"/>
      <c r="IS59" s="219"/>
      <c r="IT59" s="230"/>
      <c r="IU59" s="182"/>
      <c r="IV59" s="219"/>
    </row>
    <row r="60" spans="1:256" x14ac:dyDescent="0.2">
      <c r="A60" s="212" t="s">
        <v>86</v>
      </c>
      <c r="B60" s="221">
        <v>18078585</v>
      </c>
      <c r="C60" s="219">
        <v>0.89071925987260736</v>
      </c>
      <c r="D60" s="182">
        <v>21274125</v>
      </c>
      <c r="E60" s="219">
        <v>0.98376310250627363</v>
      </c>
      <c r="F60" s="182">
        <v>11072727</v>
      </c>
      <c r="G60" s="219">
        <v>0.62473944568847495</v>
      </c>
      <c r="H60" s="182">
        <v>3363236</v>
      </c>
      <c r="I60" s="219">
        <v>1</v>
      </c>
      <c r="J60" s="182">
        <v>53788673</v>
      </c>
      <c r="K60" s="220">
        <v>0.85366848601944101</v>
      </c>
      <c r="L60" s="230"/>
      <c r="M60" s="182"/>
      <c r="N60" s="219"/>
      <c r="O60" s="182"/>
      <c r="P60" s="219"/>
      <c r="Q60" s="182"/>
      <c r="R60" s="219"/>
      <c r="S60" s="182"/>
      <c r="T60" s="219"/>
      <c r="U60" s="182"/>
      <c r="V60" s="219"/>
      <c r="W60" s="230"/>
      <c r="X60" s="182"/>
      <c r="Y60" s="219"/>
      <c r="Z60" s="182"/>
      <c r="AA60" s="219"/>
      <c r="AB60" s="182"/>
      <c r="AC60" s="219"/>
      <c r="AD60" s="182"/>
      <c r="AE60" s="219"/>
      <c r="AF60" s="182"/>
      <c r="AG60" s="219"/>
      <c r="AH60" s="230"/>
      <c r="AI60" s="182"/>
      <c r="AJ60" s="219"/>
      <c r="AK60" s="182"/>
      <c r="AL60" s="219"/>
      <c r="AM60" s="182"/>
      <c r="AN60" s="219"/>
      <c r="AO60" s="182"/>
      <c r="AP60" s="219"/>
      <c r="AQ60" s="182"/>
      <c r="AR60" s="219"/>
      <c r="AS60" s="230"/>
      <c r="AT60" s="182"/>
      <c r="AU60" s="219"/>
      <c r="AV60" s="182"/>
      <c r="AW60" s="219"/>
      <c r="AX60" s="182"/>
      <c r="AY60" s="219"/>
      <c r="AZ60" s="182"/>
      <c r="BA60" s="219"/>
      <c r="BB60" s="182"/>
      <c r="BC60" s="219"/>
      <c r="BD60" s="230"/>
      <c r="BE60" s="182"/>
      <c r="BF60" s="219"/>
      <c r="BG60" s="182"/>
      <c r="BH60" s="219"/>
      <c r="BI60" s="182"/>
      <c r="BJ60" s="219"/>
      <c r="BK60" s="182"/>
      <c r="BL60" s="219"/>
      <c r="BM60" s="182"/>
      <c r="BN60" s="219"/>
      <c r="BO60" s="230"/>
      <c r="BP60" s="182"/>
      <c r="BQ60" s="219"/>
      <c r="BR60" s="182"/>
      <c r="BS60" s="219"/>
      <c r="BT60" s="182"/>
      <c r="BU60" s="219"/>
      <c r="BV60" s="182"/>
      <c r="BW60" s="219"/>
      <c r="BX60" s="182"/>
      <c r="BY60" s="219"/>
      <c r="BZ60" s="230"/>
      <c r="CA60" s="182"/>
      <c r="CB60" s="219"/>
      <c r="CC60" s="182"/>
      <c r="CD60" s="219"/>
      <c r="CE60" s="182"/>
      <c r="CF60" s="219"/>
      <c r="CG60" s="182"/>
      <c r="CH60" s="219"/>
      <c r="CI60" s="182"/>
      <c r="CJ60" s="219"/>
      <c r="CK60" s="230"/>
      <c r="CL60" s="182"/>
      <c r="CM60" s="219"/>
      <c r="CN60" s="182"/>
      <c r="CO60" s="219"/>
      <c r="CP60" s="182"/>
      <c r="CQ60" s="219"/>
      <c r="CR60" s="182"/>
      <c r="CS60" s="219"/>
      <c r="CT60" s="182"/>
      <c r="CU60" s="219"/>
      <c r="CV60" s="230"/>
      <c r="CW60" s="182"/>
      <c r="CX60" s="219"/>
      <c r="CY60" s="182"/>
      <c r="CZ60" s="219"/>
      <c r="DA60" s="182"/>
      <c r="DB60" s="219"/>
      <c r="DC60" s="182"/>
      <c r="DD60" s="219"/>
      <c r="DE60" s="182"/>
      <c r="DF60" s="219"/>
      <c r="DG60" s="230"/>
      <c r="DH60" s="182"/>
      <c r="DI60" s="219"/>
      <c r="DJ60" s="182"/>
      <c r="DK60" s="219"/>
      <c r="DL60" s="182"/>
      <c r="DM60" s="219"/>
      <c r="DN60" s="182"/>
      <c r="DO60" s="219"/>
      <c r="DP60" s="182"/>
      <c r="DQ60" s="219"/>
      <c r="DR60" s="230"/>
      <c r="DS60" s="182"/>
      <c r="DT60" s="219"/>
      <c r="DU60" s="182"/>
      <c r="DV60" s="219"/>
      <c r="DW60" s="182"/>
      <c r="DX60" s="219"/>
      <c r="DY60" s="182"/>
      <c r="DZ60" s="219"/>
      <c r="EA60" s="182"/>
      <c r="EB60" s="219"/>
      <c r="EC60" s="230"/>
      <c r="ED60" s="182"/>
      <c r="EE60" s="219"/>
      <c r="EF60" s="182"/>
      <c r="EG60" s="219"/>
      <c r="EH60" s="182"/>
      <c r="EI60" s="219"/>
      <c r="EJ60" s="182"/>
      <c r="EK60" s="219"/>
      <c r="EL60" s="182"/>
      <c r="EM60" s="219"/>
      <c r="EN60" s="230"/>
      <c r="EO60" s="182"/>
      <c r="EP60" s="219"/>
      <c r="EQ60" s="182"/>
      <c r="ER60" s="219"/>
      <c r="ES60" s="182"/>
      <c r="ET60" s="219"/>
      <c r="EU60" s="182"/>
      <c r="EV60" s="219"/>
      <c r="EW60" s="182"/>
      <c r="EX60" s="219"/>
      <c r="EY60" s="230"/>
      <c r="EZ60" s="182"/>
      <c r="FA60" s="219"/>
      <c r="FB60" s="182"/>
      <c r="FC60" s="219"/>
      <c r="FD60" s="182"/>
      <c r="FE60" s="219"/>
      <c r="FF60" s="182"/>
      <c r="FG60" s="219"/>
      <c r="FH60" s="182"/>
      <c r="FI60" s="219"/>
      <c r="FJ60" s="230"/>
      <c r="FK60" s="182"/>
      <c r="FL60" s="219"/>
      <c r="FM60" s="182"/>
      <c r="FN60" s="219"/>
      <c r="FO60" s="182"/>
      <c r="FP60" s="219"/>
      <c r="FQ60" s="182"/>
      <c r="FR60" s="219"/>
      <c r="FS60" s="182"/>
      <c r="FT60" s="219"/>
      <c r="FU60" s="230"/>
      <c r="FV60" s="182"/>
      <c r="FW60" s="219"/>
      <c r="FX60" s="182"/>
      <c r="FY60" s="219"/>
      <c r="FZ60" s="182"/>
      <c r="GA60" s="219"/>
      <c r="GB60" s="182"/>
      <c r="GC60" s="219"/>
      <c r="GD60" s="182"/>
      <c r="GE60" s="219"/>
      <c r="GF60" s="230"/>
      <c r="GG60" s="182"/>
      <c r="GH60" s="219"/>
      <c r="GI60" s="182"/>
      <c r="GJ60" s="219"/>
      <c r="GK60" s="182"/>
      <c r="GL60" s="219"/>
      <c r="GM60" s="182"/>
      <c r="GN60" s="219"/>
      <c r="GO60" s="182"/>
      <c r="GP60" s="219"/>
      <c r="GQ60" s="230"/>
      <c r="GR60" s="182"/>
      <c r="GS60" s="219"/>
      <c r="GT60" s="182"/>
      <c r="GU60" s="219"/>
      <c r="GV60" s="182"/>
      <c r="GW60" s="219"/>
      <c r="GX60" s="182"/>
      <c r="GY60" s="219"/>
      <c r="GZ60" s="182"/>
      <c r="HA60" s="219"/>
      <c r="HB60" s="230"/>
      <c r="HC60" s="182"/>
      <c r="HD60" s="219"/>
      <c r="HE60" s="182"/>
      <c r="HF60" s="219"/>
      <c r="HG60" s="182"/>
      <c r="HH60" s="219"/>
      <c r="HI60" s="182"/>
      <c r="HJ60" s="219"/>
      <c r="HK60" s="182"/>
      <c r="HL60" s="219"/>
      <c r="HM60" s="230"/>
      <c r="HN60" s="182"/>
      <c r="HO60" s="219"/>
      <c r="HP60" s="182"/>
      <c r="HQ60" s="219"/>
      <c r="HR60" s="182"/>
      <c r="HS60" s="219"/>
      <c r="HT60" s="182"/>
      <c r="HU60" s="219"/>
      <c r="HV60" s="182"/>
      <c r="HW60" s="219"/>
      <c r="HX60" s="230"/>
      <c r="HY60" s="182"/>
      <c r="HZ60" s="219"/>
      <c r="IA60" s="182"/>
      <c r="IB60" s="219"/>
      <c r="IC60" s="182"/>
      <c r="ID60" s="219"/>
      <c r="IE60" s="182"/>
      <c r="IF60" s="219"/>
      <c r="IG60" s="182"/>
      <c r="IH60" s="219"/>
      <c r="II60" s="230"/>
      <c r="IJ60" s="182"/>
      <c r="IK60" s="219"/>
      <c r="IL60" s="182"/>
      <c r="IM60" s="219"/>
      <c r="IN60" s="182"/>
      <c r="IO60" s="219"/>
      <c r="IP60" s="182"/>
      <c r="IQ60" s="219"/>
      <c r="IR60" s="182"/>
      <c r="IS60" s="219"/>
      <c r="IT60" s="230"/>
      <c r="IU60" s="182"/>
      <c r="IV60" s="219"/>
    </row>
    <row r="61" spans="1:256" x14ac:dyDescent="0.2">
      <c r="A61" s="223" t="s">
        <v>87</v>
      </c>
      <c r="B61" s="231">
        <v>20296614</v>
      </c>
      <c r="C61" s="214">
        <v>1</v>
      </c>
      <c r="D61" s="215">
        <v>21625252</v>
      </c>
      <c r="E61" s="214">
        <v>1</v>
      </c>
      <c r="F61" s="215">
        <v>17723752</v>
      </c>
      <c r="G61" s="214">
        <v>1</v>
      </c>
      <c r="H61" s="225">
        <v>3363236</v>
      </c>
      <c r="I61" s="224">
        <v>1</v>
      </c>
      <c r="J61" s="225">
        <v>63008854</v>
      </c>
      <c r="K61" s="217">
        <v>1</v>
      </c>
      <c r="L61" s="230"/>
      <c r="N61" s="219"/>
      <c r="O61" s="182"/>
      <c r="P61" s="219"/>
      <c r="Q61" s="182"/>
      <c r="R61" s="219"/>
      <c r="S61" s="182"/>
      <c r="T61" s="219"/>
      <c r="U61" s="182"/>
      <c r="V61" s="219"/>
      <c r="W61" s="230"/>
      <c r="X61" s="182"/>
      <c r="Y61" s="219"/>
      <c r="Z61" s="182"/>
      <c r="AA61" s="219"/>
      <c r="AB61" s="182"/>
      <c r="AC61" s="219"/>
      <c r="AD61" s="182"/>
      <c r="AE61" s="219"/>
      <c r="AF61" s="182"/>
      <c r="AG61" s="219"/>
      <c r="AH61" s="230"/>
      <c r="AI61" s="182"/>
      <c r="AJ61" s="219"/>
      <c r="AK61" s="182"/>
      <c r="AL61" s="219"/>
      <c r="AM61" s="182"/>
      <c r="AN61" s="219"/>
      <c r="AO61" s="182"/>
      <c r="AP61" s="219"/>
      <c r="AQ61" s="182"/>
      <c r="AR61" s="219"/>
      <c r="AS61" s="230"/>
      <c r="AT61" s="182"/>
      <c r="AU61" s="219"/>
      <c r="AV61" s="182"/>
      <c r="AW61" s="219"/>
      <c r="AX61" s="182"/>
      <c r="AY61" s="219"/>
      <c r="AZ61" s="182"/>
      <c r="BA61" s="219"/>
      <c r="BB61" s="182"/>
      <c r="BC61" s="219"/>
      <c r="BD61" s="230"/>
      <c r="BE61" s="182"/>
      <c r="BF61" s="219"/>
      <c r="BG61" s="182"/>
      <c r="BH61" s="219"/>
      <c r="BI61" s="182"/>
      <c r="BJ61" s="219"/>
      <c r="BK61" s="182"/>
      <c r="BL61" s="219"/>
      <c r="BM61" s="182"/>
      <c r="BN61" s="219"/>
      <c r="BO61" s="230"/>
      <c r="BP61" s="182"/>
      <c r="BQ61" s="219"/>
      <c r="BR61" s="182"/>
      <c r="BS61" s="219"/>
      <c r="BT61" s="182"/>
      <c r="BU61" s="219"/>
      <c r="BV61" s="182"/>
      <c r="BW61" s="219"/>
      <c r="BX61" s="182"/>
      <c r="BY61" s="219"/>
      <c r="BZ61" s="230"/>
      <c r="CA61" s="182"/>
      <c r="CB61" s="219"/>
      <c r="CC61" s="182"/>
      <c r="CD61" s="219"/>
      <c r="CE61" s="182"/>
      <c r="CF61" s="219"/>
      <c r="CG61" s="182"/>
      <c r="CH61" s="219"/>
      <c r="CI61" s="182"/>
      <c r="CJ61" s="219"/>
      <c r="CK61" s="230"/>
      <c r="CL61" s="182"/>
      <c r="CM61" s="219"/>
      <c r="CN61" s="182"/>
      <c r="CO61" s="219"/>
      <c r="CP61" s="182"/>
      <c r="CQ61" s="219"/>
      <c r="CR61" s="182"/>
      <c r="CS61" s="219"/>
      <c r="CT61" s="182"/>
      <c r="CU61" s="219"/>
      <c r="CV61" s="230"/>
      <c r="CW61" s="182"/>
      <c r="CX61" s="219"/>
      <c r="CY61" s="182"/>
      <c r="CZ61" s="219"/>
      <c r="DA61" s="182"/>
      <c r="DB61" s="219"/>
      <c r="DC61" s="182"/>
      <c r="DD61" s="219"/>
      <c r="DE61" s="182"/>
      <c r="DF61" s="219"/>
      <c r="DG61" s="230"/>
      <c r="DH61" s="182"/>
      <c r="DI61" s="219"/>
      <c r="DJ61" s="182"/>
      <c r="DK61" s="219"/>
      <c r="DL61" s="182"/>
      <c r="DM61" s="219"/>
      <c r="DN61" s="182"/>
      <c r="DO61" s="219"/>
      <c r="DP61" s="182"/>
      <c r="DQ61" s="219"/>
      <c r="DR61" s="230"/>
      <c r="DS61" s="182"/>
      <c r="DT61" s="219"/>
      <c r="DU61" s="182"/>
      <c r="DV61" s="219"/>
      <c r="DW61" s="182"/>
      <c r="DX61" s="219"/>
      <c r="DY61" s="182"/>
      <c r="DZ61" s="219"/>
      <c r="EA61" s="182"/>
      <c r="EB61" s="219"/>
      <c r="EC61" s="230"/>
      <c r="ED61" s="182"/>
      <c r="EE61" s="219"/>
      <c r="EF61" s="182"/>
      <c r="EG61" s="219"/>
      <c r="EH61" s="182"/>
      <c r="EI61" s="219"/>
      <c r="EJ61" s="182"/>
      <c r="EK61" s="219"/>
      <c r="EL61" s="182"/>
      <c r="EM61" s="219"/>
      <c r="EN61" s="230"/>
      <c r="EO61" s="182"/>
      <c r="EP61" s="219"/>
      <c r="EQ61" s="182"/>
      <c r="ER61" s="219"/>
      <c r="ES61" s="182"/>
      <c r="ET61" s="219"/>
      <c r="EU61" s="182"/>
      <c r="EV61" s="219"/>
      <c r="EW61" s="182"/>
      <c r="EX61" s="219"/>
      <c r="EY61" s="230"/>
      <c r="EZ61" s="182"/>
      <c r="FA61" s="219"/>
      <c r="FB61" s="182"/>
      <c r="FC61" s="219"/>
      <c r="FD61" s="182"/>
      <c r="FE61" s="219"/>
      <c r="FF61" s="182"/>
      <c r="FG61" s="219"/>
      <c r="FH61" s="182"/>
      <c r="FI61" s="219"/>
      <c r="FJ61" s="230"/>
      <c r="FK61" s="182"/>
      <c r="FL61" s="219"/>
      <c r="FM61" s="182"/>
      <c r="FN61" s="219"/>
      <c r="FO61" s="182"/>
      <c r="FP61" s="219"/>
      <c r="FQ61" s="182"/>
      <c r="FR61" s="219"/>
      <c r="FS61" s="182"/>
      <c r="FT61" s="219"/>
      <c r="FU61" s="230"/>
      <c r="FV61" s="182"/>
      <c r="FW61" s="219"/>
      <c r="FX61" s="182"/>
      <c r="FY61" s="219"/>
      <c r="FZ61" s="182"/>
      <c r="GA61" s="219"/>
      <c r="GB61" s="182"/>
      <c r="GC61" s="219"/>
      <c r="GD61" s="182"/>
      <c r="GE61" s="219"/>
      <c r="GF61" s="230"/>
      <c r="GG61" s="182"/>
      <c r="GH61" s="219"/>
      <c r="GI61" s="182"/>
      <c r="GJ61" s="219"/>
      <c r="GK61" s="182"/>
      <c r="GL61" s="219"/>
      <c r="GM61" s="182"/>
      <c r="GN61" s="219"/>
      <c r="GO61" s="182"/>
      <c r="GP61" s="219"/>
      <c r="GQ61" s="230"/>
      <c r="GR61" s="182"/>
      <c r="GS61" s="219"/>
      <c r="GT61" s="182"/>
      <c r="GU61" s="219"/>
      <c r="GV61" s="182"/>
      <c r="GW61" s="219"/>
      <c r="GX61" s="182"/>
      <c r="GY61" s="219"/>
      <c r="GZ61" s="182"/>
      <c r="HA61" s="219"/>
      <c r="HB61" s="230"/>
      <c r="HC61" s="182"/>
      <c r="HD61" s="219"/>
      <c r="HE61" s="182"/>
      <c r="HF61" s="219"/>
      <c r="HG61" s="182"/>
      <c r="HH61" s="219"/>
      <c r="HI61" s="182"/>
      <c r="HJ61" s="219"/>
      <c r="HK61" s="182"/>
      <c r="HL61" s="219"/>
      <c r="HM61" s="230"/>
      <c r="HN61" s="182"/>
      <c r="HO61" s="219"/>
      <c r="HP61" s="182"/>
      <c r="HQ61" s="219"/>
      <c r="HR61" s="182"/>
      <c r="HS61" s="219"/>
      <c r="HT61" s="182"/>
      <c r="HU61" s="219"/>
      <c r="HV61" s="182"/>
      <c r="HW61" s="219"/>
      <c r="HX61" s="230"/>
      <c r="HY61" s="182"/>
      <c r="HZ61" s="219"/>
      <c r="IA61" s="182"/>
      <c r="IB61" s="219"/>
      <c r="IC61" s="182"/>
      <c r="ID61" s="219"/>
      <c r="IE61" s="182"/>
      <c r="IF61" s="219"/>
      <c r="IG61" s="182"/>
      <c r="IH61" s="219"/>
      <c r="II61" s="230"/>
      <c r="IJ61" s="182"/>
      <c r="IK61" s="219"/>
      <c r="IL61" s="182"/>
      <c r="IM61" s="219"/>
      <c r="IN61" s="182"/>
      <c r="IO61" s="219"/>
      <c r="IP61" s="182"/>
      <c r="IQ61" s="219"/>
      <c r="IR61" s="182"/>
      <c r="IS61" s="219"/>
      <c r="IT61" s="230"/>
      <c r="IU61" s="182"/>
      <c r="IV61" s="219"/>
    </row>
    <row r="62" spans="1:256" ht="6.75" customHeight="1" x14ac:dyDescent="0.2">
      <c r="A62" s="226"/>
      <c r="B62" s="236"/>
      <c r="C62" s="225"/>
      <c r="D62" s="236"/>
      <c r="E62" s="225"/>
      <c r="F62" s="236"/>
      <c r="G62" s="225"/>
      <c r="H62" s="210"/>
      <c r="I62" s="222"/>
      <c r="J62" s="222"/>
      <c r="K62" s="228"/>
      <c r="L62" s="230"/>
      <c r="N62" s="182"/>
      <c r="P62" s="182"/>
      <c r="R62" s="182"/>
      <c r="T62" s="182"/>
      <c r="U62" s="182"/>
      <c r="W62" s="230"/>
      <c r="Y62" s="182"/>
      <c r="AA62" s="182"/>
      <c r="AC62" s="182"/>
      <c r="AE62" s="182"/>
      <c r="AF62" s="182"/>
      <c r="AH62" s="230"/>
      <c r="AJ62" s="182"/>
      <c r="AL62" s="182"/>
      <c r="AN62" s="182"/>
      <c r="AP62" s="182"/>
      <c r="AQ62" s="182"/>
      <c r="AS62" s="230"/>
      <c r="AU62" s="182"/>
      <c r="AW62" s="182"/>
      <c r="AY62" s="182"/>
      <c r="BA62" s="182"/>
      <c r="BB62" s="182"/>
      <c r="BD62" s="230"/>
      <c r="BF62" s="182"/>
      <c r="BH62" s="182"/>
      <c r="BJ62" s="182"/>
      <c r="BL62" s="182"/>
      <c r="BM62" s="182"/>
      <c r="BO62" s="230"/>
      <c r="BQ62" s="182"/>
      <c r="BS62" s="182"/>
      <c r="BU62" s="182"/>
      <c r="BW62" s="182"/>
      <c r="BX62" s="182"/>
      <c r="BZ62" s="230"/>
      <c r="CB62" s="182"/>
      <c r="CD62" s="182"/>
      <c r="CF62" s="182"/>
      <c r="CH62" s="182"/>
      <c r="CI62" s="182"/>
      <c r="CK62" s="230"/>
      <c r="CM62" s="182"/>
      <c r="CO62" s="182"/>
      <c r="CQ62" s="182"/>
      <c r="CS62" s="182"/>
      <c r="CT62" s="182"/>
      <c r="CV62" s="230"/>
      <c r="CX62" s="182"/>
      <c r="CZ62" s="182"/>
      <c r="DB62" s="182"/>
      <c r="DD62" s="182"/>
      <c r="DE62" s="182"/>
      <c r="DG62" s="230"/>
      <c r="DI62" s="182"/>
      <c r="DK62" s="182"/>
      <c r="DM62" s="182"/>
      <c r="DO62" s="182"/>
      <c r="DP62" s="182"/>
      <c r="DR62" s="230"/>
      <c r="DT62" s="182"/>
      <c r="DV62" s="182"/>
      <c r="DX62" s="182"/>
      <c r="DZ62" s="182"/>
      <c r="EA62" s="182"/>
      <c r="EC62" s="230"/>
      <c r="EE62" s="182"/>
      <c r="EG62" s="182"/>
      <c r="EI62" s="182"/>
      <c r="EK62" s="182"/>
      <c r="EL62" s="182"/>
      <c r="EN62" s="230"/>
      <c r="EP62" s="182"/>
      <c r="ER62" s="182"/>
      <c r="ET62" s="182"/>
      <c r="EV62" s="182"/>
      <c r="EW62" s="182"/>
      <c r="EY62" s="230"/>
      <c r="FA62" s="182"/>
      <c r="FC62" s="182"/>
      <c r="FE62" s="182"/>
      <c r="FG62" s="182"/>
      <c r="FH62" s="182"/>
      <c r="FJ62" s="230"/>
      <c r="FL62" s="182"/>
      <c r="FN62" s="182"/>
      <c r="FP62" s="182"/>
      <c r="FR62" s="182"/>
      <c r="FS62" s="182"/>
      <c r="FU62" s="230"/>
      <c r="FW62" s="182"/>
      <c r="FY62" s="182"/>
      <c r="GA62" s="182"/>
      <c r="GC62" s="182"/>
      <c r="GD62" s="182"/>
      <c r="GF62" s="230"/>
      <c r="GH62" s="182"/>
      <c r="GJ62" s="182"/>
      <c r="GL62" s="182"/>
      <c r="GN62" s="182"/>
      <c r="GO62" s="182"/>
      <c r="GQ62" s="230"/>
      <c r="GS62" s="182"/>
      <c r="GU62" s="182"/>
      <c r="GW62" s="182"/>
      <c r="GY62" s="182"/>
      <c r="GZ62" s="182"/>
      <c r="HB62" s="230"/>
      <c r="HD62" s="182"/>
      <c r="HF62" s="182"/>
      <c r="HH62" s="182"/>
      <c r="HJ62" s="182"/>
      <c r="HK62" s="182"/>
      <c r="HM62" s="230"/>
      <c r="HO62" s="182"/>
      <c r="HQ62" s="182"/>
      <c r="HS62" s="182"/>
      <c r="HU62" s="182"/>
      <c r="HV62" s="182"/>
      <c r="HX62" s="230"/>
      <c r="HZ62" s="182"/>
      <c r="IB62" s="182"/>
      <c r="ID62" s="182"/>
      <c r="IF62" s="182"/>
      <c r="IG62" s="182"/>
      <c r="II62" s="230"/>
      <c r="IK62" s="182"/>
      <c r="IM62" s="182"/>
      <c r="IO62" s="182"/>
      <c r="IQ62" s="182"/>
      <c r="IR62" s="182"/>
      <c r="IT62" s="230"/>
      <c r="IV62" s="182"/>
    </row>
    <row r="63" spans="1:256" s="211" customFormat="1" ht="26.25" customHeight="1" x14ac:dyDescent="0.2">
      <c r="A63" s="204">
        <v>2007</v>
      </c>
      <c r="B63" s="205" t="s">
        <v>77</v>
      </c>
      <c r="C63" s="206"/>
      <c r="D63" s="206" t="s">
        <v>78</v>
      </c>
      <c r="E63" s="206"/>
      <c r="F63" s="206" t="s">
        <v>79</v>
      </c>
      <c r="G63" s="206"/>
      <c r="H63" s="207" t="s">
        <v>80</v>
      </c>
      <c r="I63" s="208"/>
      <c r="J63" s="206" t="s">
        <v>81</v>
      </c>
      <c r="K63" s="209"/>
      <c r="L63" s="210"/>
      <c r="M63" s="210"/>
      <c r="N63" s="210"/>
      <c r="O63" s="210"/>
      <c r="P63" s="210"/>
      <c r="Q63" s="210"/>
      <c r="R63" s="210"/>
      <c r="S63" s="210"/>
      <c r="T63" s="210"/>
      <c r="U63" s="210"/>
      <c r="V63" s="210"/>
      <c r="W63" s="210"/>
      <c r="X63" s="210"/>
      <c r="Y63" s="210"/>
      <c r="Z63" s="210"/>
      <c r="AA63" s="210"/>
      <c r="AB63" s="210"/>
      <c r="AC63" s="210"/>
      <c r="AD63" s="210"/>
      <c r="AE63" s="210"/>
      <c r="AF63" s="210"/>
      <c r="AG63" s="210"/>
      <c r="AH63" s="210"/>
      <c r="AI63" s="210"/>
      <c r="AJ63" s="210"/>
      <c r="AK63" s="210"/>
      <c r="AL63" s="210"/>
      <c r="AM63" s="210"/>
      <c r="AN63" s="210"/>
      <c r="AO63" s="210"/>
      <c r="AP63" s="210"/>
      <c r="AQ63" s="210"/>
      <c r="AR63" s="210"/>
      <c r="AS63" s="210"/>
      <c r="AT63" s="210"/>
      <c r="AU63" s="210"/>
      <c r="AV63" s="210"/>
      <c r="AW63" s="210"/>
      <c r="AX63" s="210"/>
      <c r="AY63" s="210"/>
      <c r="AZ63" s="210"/>
      <c r="BA63" s="210"/>
      <c r="BB63" s="210"/>
      <c r="BC63" s="210"/>
      <c r="BD63" s="210"/>
      <c r="BE63" s="210"/>
      <c r="BF63" s="210"/>
      <c r="BG63" s="210"/>
      <c r="BH63" s="210"/>
      <c r="BI63" s="210"/>
      <c r="BJ63" s="210"/>
      <c r="BK63" s="210"/>
      <c r="BL63" s="210"/>
      <c r="BM63" s="210"/>
      <c r="BN63" s="210"/>
      <c r="BO63" s="210"/>
      <c r="BP63" s="210"/>
      <c r="BQ63" s="210"/>
      <c r="BR63" s="210"/>
      <c r="BS63" s="210"/>
      <c r="BT63" s="210"/>
      <c r="BU63" s="210"/>
      <c r="BV63" s="210"/>
      <c r="BW63" s="210"/>
      <c r="BX63" s="210"/>
      <c r="BY63" s="210"/>
      <c r="BZ63" s="210"/>
      <c r="CA63" s="210"/>
      <c r="CB63" s="210"/>
      <c r="CC63" s="210"/>
      <c r="CD63" s="210"/>
      <c r="CE63" s="210"/>
      <c r="CF63" s="210"/>
      <c r="CG63" s="210"/>
      <c r="CH63" s="210"/>
      <c r="CI63" s="210"/>
      <c r="CJ63" s="210"/>
      <c r="CK63" s="210"/>
      <c r="CL63" s="210"/>
      <c r="CM63" s="210"/>
      <c r="CN63" s="210"/>
      <c r="CO63" s="210"/>
      <c r="CP63" s="210"/>
      <c r="CQ63" s="210"/>
      <c r="CR63" s="210"/>
      <c r="CS63" s="210"/>
      <c r="CT63" s="210"/>
      <c r="CU63" s="210"/>
      <c r="CV63" s="210"/>
      <c r="CW63" s="210"/>
      <c r="CX63" s="210"/>
      <c r="CY63" s="210"/>
      <c r="CZ63" s="210"/>
      <c r="DA63" s="210"/>
      <c r="DB63" s="210"/>
      <c r="DC63" s="210"/>
      <c r="DD63" s="210"/>
      <c r="DE63" s="210"/>
      <c r="DF63" s="210"/>
      <c r="DG63" s="210"/>
      <c r="DH63" s="210"/>
      <c r="DI63" s="210"/>
      <c r="DJ63" s="210"/>
      <c r="DK63" s="210"/>
      <c r="DL63" s="210"/>
      <c r="DM63" s="210"/>
      <c r="DN63" s="210"/>
      <c r="DO63" s="210"/>
      <c r="DP63" s="210"/>
      <c r="DQ63" s="210"/>
      <c r="DR63" s="210"/>
      <c r="DS63" s="210"/>
      <c r="DT63" s="210"/>
      <c r="DU63" s="210"/>
      <c r="DV63" s="210"/>
      <c r="DW63" s="210"/>
      <c r="DX63" s="210"/>
      <c r="DY63" s="210"/>
      <c r="DZ63" s="210"/>
      <c r="EA63" s="210"/>
      <c r="EB63" s="210"/>
      <c r="EC63" s="210"/>
      <c r="ED63" s="210"/>
      <c r="EE63" s="210"/>
      <c r="EF63" s="210"/>
      <c r="EG63" s="210"/>
      <c r="EH63" s="210"/>
      <c r="EI63" s="210"/>
      <c r="EJ63" s="210"/>
      <c r="EK63" s="210"/>
      <c r="EL63" s="210"/>
      <c r="EM63" s="210"/>
      <c r="EN63" s="210"/>
      <c r="EO63" s="210"/>
      <c r="EP63" s="210"/>
      <c r="EQ63" s="210"/>
      <c r="ER63" s="210"/>
      <c r="ES63" s="210"/>
      <c r="ET63" s="210"/>
      <c r="EU63" s="210"/>
      <c r="EV63" s="210"/>
      <c r="EW63" s="210"/>
      <c r="EX63" s="210"/>
      <c r="EY63" s="210"/>
      <c r="EZ63" s="210"/>
      <c r="FA63" s="210"/>
      <c r="FB63" s="210"/>
      <c r="FC63" s="210"/>
      <c r="FD63" s="210"/>
      <c r="FE63" s="210"/>
      <c r="FF63" s="210"/>
      <c r="FG63" s="210"/>
      <c r="FH63" s="210"/>
      <c r="FI63" s="210"/>
      <c r="FJ63" s="210"/>
      <c r="FK63" s="210"/>
      <c r="FL63" s="210"/>
      <c r="FM63" s="210"/>
      <c r="FN63" s="210"/>
      <c r="FO63" s="210"/>
      <c r="FP63" s="210"/>
      <c r="FQ63" s="210"/>
      <c r="FR63" s="210"/>
      <c r="FS63" s="210"/>
      <c r="FT63" s="210"/>
      <c r="FU63" s="210"/>
      <c r="FV63" s="210"/>
      <c r="FW63" s="210"/>
      <c r="FX63" s="210"/>
      <c r="FY63" s="210"/>
      <c r="FZ63" s="210"/>
      <c r="GA63" s="210"/>
      <c r="GB63" s="210"/>
      <c r="GC63" s="210"/>
      <c r="GD63" s="210"/>
      <c r="GE63" s="210"/>
      <c r="GF63" s="210"/>
      <c r="GG63" s="210"/>
      <c r="GH63" s="210"/>
      <c r="GI63" s="210"/>
      <c r="GJ63" s="210"/>
      <c r="GK63" s="210"/>
      <c r="GL63" s="210"/>
      <c r="GM63" s="210"/>
      <c r="GN63" s="210"/>
      <c r="GO63" s="210"/>
      <c r="GP63" s="210"/>
      <c r="GQ63" s="210"/>
      <c r="GR63" s="210"/>
      <c r="GS63" s="210"/>
      <c r="GT63" s="210"/>
      <c r="GU63" s="210"/>
      <c r="GV63" s="210"/>
      <c r="GW63" s="210"/>
      <c r="GX63" s="210"/>
      <c r="GY63" s="210"/>
      <c r="GZ63" s="210"/>
      <c r="HA63" s="210"/>
      <c r="HB63" s="210"/>
      <c r="HC63" s="210"/>
      <c r="HD63" s="210"/>
      <c r="HE63" s="210"/>
      <c r="HF63" s="210"/>
      <c r="HG63" s="210"/>
      <c r="HH63" s="210"/>
      <c r="HI63" s="210"/>
      <c r="HJ63" s="210"/>
      <c r="HK63" s="210"/>
      <c r="HL63" s="210"/>
      <c r="HM63" s="210"/>
      <c r="HN63" s="210"/>
      <c r="HO63" s="210"/>
      <c r="HP63" s="210"/>
      <c r="HQ63" s="210"/>
      <c r="HR63" s="210"/>
      <c r="HS63" s="210"/>
      <c r="HT63" s="210"/>
      <c r="HU63" s="210"/>
      <c r="HV63" s="210"/>
      <c r="HW63" s="210"/>
      <c r="HX63" s="210"/>
      <c r="HY63" s="210"/>
      <c r="HZ63" s="210"/>
      <c r="IA63" s="210"/>
      <c r="IB63" s="210"/>
      <c r="IC63" s="210"/>
      <c r="ID63" s="210"/>
      <c r="IE63" s="210"/>
      <c r="IF63" s="210"/>
      <c r="IG63" s="210"/>
      <c r="IH63" s="210"/>
      <c r="II63" s="210"/>
      <c r="IJ63" s="210"/>
      <c r="IK63" s="210"/>
      <c r="IL63" s="210"/>
      <c r="IM63" s="210"/>
      <c r="IN63" s="210"/>
      <c r="IO63" s="210"/>
      <c r="IP63" s="210"/>
      <c r="IQ63" s="210"/>
      <c r="IR63" s="210"/>
      <c r="IS63" s="210"/>
      <c r="IT63" s="210"/>
      <c r="IU63" s="210"/>
      <c r="IV63" s="210"/>
    </row>
    <row r="64" spans="1:256" x14ac:dyDescent="0.2">
      <c r="A64" s="212" t="s">
        <v>82</v>
      </c>
      <c r="B64" s="213">
        <v>1149706</v>
      </c>
      <c r="C64" s="214">
        <f>B64/B$67</f>
        <v>6.096567815147217E-2</v>
      </c>
      <c r="D64" s="215">
        <v>96065</v>
      </c>
      <c r="E64" s="214">
        <f>D64/D$67</f>
        <v>4.9598641586322189E-3</v>
      </c>
      <c r="F64" s="233" t="s">
        <v>83</v>
      </c>
      <c r="G64" s="216" t="s">
        <v>83</v>
      </c>
      <c r="H64" s="233" t="s">
        <v>83</v>
      </c>
      <c r="I64" s="216" t="s">
        <v>83</v>
      </c>
      <c r="J64" s="215">
        <v>1245771</v>
      </c>
      <c r="K64" s="217">
        <v>2.1058488007285481E-2</v>
      </c>
    </row>
    <row r="65" spans="1:256" x14ac:dyDescent="0.2">
      <c r="A65" s="212" t="s">
        <v>85</v>
      </c>
      <c r="B65" s="231">
        <v>596486</v>
      </c>
      <c r="C65" s="219">
        <f t="shared" ref="C65:E67" si="26">B65/B$67</f>
        <v>3.1629976270332615E-2</v>
      </c>
      <c r="D65" s="182">
        <v>256045</v>
      </c>
      <c r="E65" s="219">
        <f t="shared" si="26"/>
        <v>1.3219678535335308E-2</v>
      </c>
      <c r="F65" s="182">
        <v>6780663</v>
      </c>
      <c r="G65" s="219">
        <f>F65/F$67</f>
        <v>0.38824429904965602</v>
      </c>
      <c r="H65" s="218" t="s">
        <v>83</v>
      </c>
      <c r="I65" s="218" t="s">
        <v>83</v>
      </c>
      <c r="J65" s="182">
        <v>7633194</v>
      </c>
      <c r="K65" s="220">
        <v>0.12903135833655099</v>
      </c>
    </row>
    <row r="66" spans="1:256" x14ac:dyDescent="0.2">
      <c r="A66" s="212" t="s">
        <v>86</v>
      </c>
      <c r="B66" s="221">
        <v>17112058</v>
      </c>
      <c r="C66" s="219">
        <f t="shared" si="26"/>
        <v>0.90740434557819527</v>
      </c>
      <c r="D66" s="182">
        <v>19016364</v>
      </c>
      <c r="E66" s="219">
        <f t="shared" si="26"/>
        <v>0.98182045730603251</v>
      </c>
      <c r="F66" s="182">
        <v>10684276</v>
      </c>
      <c r="G66" s="219">
        <f>F66/F$67</f>
        <v>0.61175570095034404</v>
      </c>
      <c r="H66" s="182">
        <v>3466003</v>
      </c>
      <c r="I66" s="219">
        <f>H66/H$67</f>
        <v>1</v>
      </c>
      <c r="J66" s="182">
        <v>50278701</v>
      </c>
      <c r="K66" s="220">
        <v>0.84991015365616351</v>
      </c>
    </row>
    <row r="67" spans="1:256" x14ac:dyDescent="0.2">
      <c r="A67" s="223" t="s">
        <v>87</v>
      </c>
      <c r="B67" s="231">
        <v>18858250</v>
      </c>
      <c r="C67" s="214">
        <f t="shared" si="26"/>
        <v>1</v>
      </c>
      <c r="D67" s="215">
        <v>19368474</v>
      </c>
      <c r="E67" s="214">
        <f t="shared" si="26"/>
        <v>1</v>
      </c>
      <c r="F67" s="215">
        <v>17464939</v>
      </c>
      <c r="G67" s="214">
        <f>F67/F$67</f>
        <v>1</v>
      </c>
      <c r="H67" s="225">
        <v>3466003</v>
      </c>
      <c r="I67" s="224">
        <f>H67/H$67</f>
        <v>1</v>
      </c>
      <c r="J67" s="225">
        <v>59157666</v>
      </c>
      <c r="K67" s="217">
        <v>1</v>
      </c>
    </row>
    <row r="68" spans="1:256" ht="6.75" customHeight="1" x14ac:dyDescent="0.2">
      <c r="A68" s="226"/>
      <c r="B68" s="236"/>
      <c r="C68" s="225"/>
      <c r="D68" s="236"/>
      <c r="E68" s="225"/>
      <c r="F68" s="236"/>
      <c r="G68" s="225"/>
      <c r="H68" s="210"/>
      <c r="I68" s="222"/>
      <c r="J68" s="222"/>
      <c r="K68" s="228"/>
    </row>
    <row r="69" spans="1:256" s="211" customFormat="1" ht="26.25" customHeight="1" x14ac:dyDescent="0.2">
      <c r="A69" s="204">
        <v>2006</v>
      </c>
      <c r="B69" s="205" t="s">
        <v>77</v>
      </c>
      <c r="C69" s="206"/>
      <c r="D69" s="206" t="s">
        <v>78</v>
      </c>
      <c r="E69" s="206"/>
      <c r="F69" s="206" t="s">
        <v>79</v>
      </c>
      <c r="G69" s="206"/>
      <c r="H69" s="207" t="s">
        <v>80</v>
      </c>
      <c r="I69" s="208"/>
      <c r="J69" s="206" t="s">
        <v>81</v>
      </c>
      <c r="K69" s="209"/>
      <c r="L69" s="237"/>
      <c r="S69" s="238"/>
      <c r="T69" s="232"/>
      <c r="W69" s="237"/>
      <c r="AD69" s="238"/>
      <c r="AE69" s="232"/>
      <c r="AH69" s="237"/>
      <c r="AO69" s="238"/>
      <c r="AP69" s="232"/>
      <c r="AS69" s="237"/>
      <c r="AZ69" s="238"/>
      <c r="BA69" s="232"/>
      <c r="BD69" s="237"/>
      <c r="BK69" s="238"/>
      <c r="BL69" s="232"/>
      <c r="BO69" s="237"/>
      <c r="BV69" s="238"/>
      <c r="BW69" s="232"/>
      <c r="BZ69" s="237"/>
      <c r="CG69" s="238"/>
      <c r="CH69" s="232"/>
      <c r="CK69" s="237"/>
      <c r="CR69" s="238"/>
      <c r="CS69" s="232"/>
      <c r="CV69" s="237"/>
      <c r="DC69" s="238"/>
      <c r="DD69" s="232"/>
      <c r="DG69" s="237"/>
      <c r="DN69" s="238"/>
      <c r="DO69" s="232"/>
      <c r="DR69" s="237"/>
      <c r="DY69" s="238"/>
      <c r="DZ69" s="232"/>
      <c r="EC69" s="237"/>
      <c r="EJ69" s="238"/>
      <c r="EK69" s="232"/>
      <c r="EN69" s="237"/>
      <c r="EU69" s="238"/>
      <c r="EV69" s="232"/>
      <c r="EY69" s="237"/>
      <c r="FF69" s="238"/>
      <c r="FG69" s="232"/>
      <c r="FJ69" s="237"/>
      <c r="FQ69" s="238"/>
      <c r="FR69" s="232"/>
      <c r="FU69" s="237"/>
      <c r="GB69" s="238"/>
      <c r="GC69" s="232"/>
      <c r="GF69" s="237"/>
      <c r="GM69" s="238"/>
      <c r="GN69" s="232"/>
      <c r="GQ69" s="237"/>
      <c r="GX69" s="238"/>
      <c r="GY69" s="232"/>
      <c r="HB69" s="237"/>
      <c r="HI69" s="238"/>
      <c r="HJ69" s="232"/>
      <c r="HM69" s="237"/>
      <c r="HT69" s="238"/>
      <c r="HU69" s="232"/>
      <c r="HX69" s="237"/>
      <c r="IE69" s="238"/>
      <c r="IF69" s="232"/>
      <c r="II69" s="237"/>
      <c r="IP69" s="238"/>
      <c r="IQ69" s="232"/>
      <c r="IT69" s="237"/>
    </row>
    <row r="70" spans="1:256" x14ac:dyDescent="0.2">
      <c r="A70" s="212" t="s">
        <v>82</v>
      </c>
      <c r="B70" s="213">
        <v>1113647</v>
      </c>
      <c r="C70" s="214">
        <f>B70/B$73</f>
        <v>5.1368045461015671E-2</v>
      </c>
      <c r="D70" s="215">
        <v>112470</v>
      </c>
      <c r="E70" s="214">
        <f>D70/D$73</f>
        <v>5.2991663766267889E-3</v>
      </c>
      <c r="F70" s="233" t="s">
        <v>83</v>
      </c>
      <c r="G70" s="216" t="s">
        <v>83</v>
      </c>
      <c r="H70" s="215">
        <v>3237</v>
      </c>
      <c r="I70" s="214">
        <f>H70/H$73</f>
        <v>1.0325487302712856E-3</v>
      </c>
      <c r="J70" s="215">
        <v>1229354</v>
      </c>
      <c r="K70" s="217">
        <v>1.9239099419332738E-2</v>
      </c>
      <c r="L70" s="230"/>
      <c r="M70" s="182"/>
      <c r="N70" s="219"/>
      <c r="O70" s="182"/>
      <c r="P70" s="219"/>
      <c r="Q70" s="182"/>
      <c r="R70" s="219"/>
      <c r="S70" s="182"/>
      <c r="T70" s="219"/>
      <c r="U70" s="182"/>
      <c r="V70" s="219"/>
      <c r="W70" s="230"/>
      <c r="X70" s="182"/>
      <c r="Y70" s="219"/>
      <c r="Z70" s="182"/>
      <c r="AA70" s="219"/>
      <c r="AB70" s="182"/>
      <c r="AC70" s="219"/>
      <c r="AD70" s="182"/>
      <c r="AE70" s="219"/>
      <c r="AF70" s="182"/>
      <c r="AG70" s="219"/>
      <c r="AH70" s="230"/>
      <c r="AI70" s="182"/>
      <c r="AJ70" s="219"/>
      <c r="AK70" s="182"/>
      <c r="AL70" s="219"/>
      <c r="AM70" s="182"/>
      <c r="AN70" s="219"/>
      <c r="AO70" s="182"/>
      <c r="AP70" s="219"/>
      <c r="AQ70" s="182"/>
      <c r="AR70" s="219"/>
      <c r="AS70" s="230"/>
      <c r="AT70" s="182"/>
      <c r="AU70" s="219"/>
      <c r="AV70" s="182"/>
      <c r="AW70" s="219"/>
      <c r="AX70" s="182"/>
      <c r="AY70" s="219"/>
      <c r="AZ70" s="182"/>
      <c r="BA70" s="219"/>
      <c r="BB70" s="182"/>
      <c r="BC70" s="219"/>
      <c r="BD70" s="230"/>
      <c r="BE70" s="182"/>
      <c r="BF70" s="219"/>
      <c r="BG70" s="182"/>
      <c r="BH70" s="219"/>
      <c r="BI70" s="182"/>
      <c r="BJ70" s="219"/>
      <c r="BK70" s="182"/>
      <c r="BL70" s="219"/>
      <c r="BM70" s="182"/>
      <c r="BN70" s="219"/>
      <c r="BO70" s="230"/>
      <c r="BP70" s="182"/>
      <c r="BQ70" s="219"/>
      <c r="BR70" s="182"/>
      <c r="BS70" s="219"/>
      <c r="BT70" s="182"/>
      <c r="BU70" s="219"/>
      <c r="BV70" s="182"/>
      <c r="BW70" s="219"/>
      <c r="BX70" s="182"/>
      <c r="BY70" s="219"/>
      <c r="BZ70" s="230"/>
      <c r="CA70" s="182"/>
      <c r="CB70" s="219"/>
      <c r="CC70" s="182"/>
      <c r="CD70" s="219"/>
      <c r="CE70" s="182"/>
      <c r="CF70" s="219"/>
      <c r="CG70" s="182"/>
      <c r="CH70" s="219"/>
      <c r="CI70" s="182"/>
      <c r="CJ70" s="219"/>
      <c r="CK70" s="230"/>
      <c r="CL70" s="182"/>
      <c r="CM70" s="219"/>
      <c r="CN70" s="182"/>
      <c r="CO70" s="219"/>
      <c r="CP70" s="182"/>
      <c r="CQ70" s="219"/>
      <c r="CR70" s="182"/>
      <c r="CS70" s="219"/>
      <c r="CT70" s="182"/>
      <c r="CU70" s="219"/>
      <c r="CV70" s="230"/>
      <c r="CW70" s="182"/>
      <c r="CX70" s="219"/>
      <c r="CY70" s="182"/>
      <c r="CZ70" s="219"/>
      <c r="DA70" s="182"/>
      <c r="DB70" s="219"/>
      <c r="DC70" s="182"/>
      <c r="DD70" s="219"/>
      <c r="DE70" s="182"/>
      <c r="DF70" s="219"/>
      <c r="DG70" s="230"/>
      <c r="DH70" s="182"/>
      <c r="DI70" s="219"/>
      <c r="DJ70" s="182"/>
      <c r="DK70" s="219"/>
      <c r="DL70" s="182"/>
      <c r="DM70" s="219"/>
      <c r="DN70" s="182"/>
      <c r="DO70" s="219"/>
      <c r="DP70" s="182"/>
      <c r="DQ70" s="219"/>
      <c r="DR70" s="230"/>
      <c r="DS70" s="182"/>
      <c r="DT70" s="219"/>
      <c r="DU70" s="182"/>
      <c r="DV70" s="219"/>
      <c r="DW70" s="182"/>
      <c r="DX70" s="219"/>
      <c r="DY70" s="182"/>
      <c r="DZ70" s="219"/>
      <c r="EA70" s="182"/>
      <c r="EB70" s="219"/>
      <c r="EC70" s="230"/>
      <c r="ED70" s="182"/>
      <c r="EE70" s="219"/>
      <c r="EF70" s="182"/>
      <c r="EG70" s="219"/>
      <c r="EH70" s="182"/>
      <c r="EI70" s="219"/>
      <c r="EJ70" s="182"/>
      <c r="EK70" s="219"/>
      <c r="EL70" s="182"/>
      <c r="EM70" s="219"/>
      <c r="EN70" s="230"/>
      <c r="EO70" s="182"/>
      <c r="EP70" s="219"/>
      <c r="EQ70" s="182"/>
      <c r="ER70" s="219"/>
      <c r="ES70" s="182"/>
      <c r="ET70" s="219"/>
      <c r="EU70" s="182"/>
      <c r="EV70" s="219"/>
      <c r="EW70" s="182"/>
      <c r="EX70" s="219"/>
      <c r="EY70" s="230"/>
      <c r="EZ70" s="182"/>
      <c r="FA70" s="219"/>
      <c r="FB70" s="182"/>
      <c r="FC70" s="219"/>
      <c r="FD70" s="182"/>
      <c r="FE70" s="219"/>
      <c r="FF70" s="182"/>
      <c r="FG70" s="219"/>
      <c r="FH70" s="182"/>
      <c r="FI70" s="219"/>
      <c r="FJ70" s="230"/>
      <c r="FK70" s="182"/>
      <c r="FL70" s="219"/>
      <c r="FM70" s="182"/>
      <c r="FN70" s="219"/>
      <c r="FO70" s="182"/>
      <c r="FP70" s="219"/>
      <c r="FQ70" s="182"/>
      <c r="FR70" s="219"/>
      <c r="FS70" s="182"/>
      <c r="FT70" s="219"/>
      <c r="FU70" s="230"/>
      <c r="FV70" s="182"/>
      <c r="FW70" s="219"/>
      <c r="FX70" s="182"/>
      <c r="FY70" s="219"/>
      <c r="FZ70" s="182"/>
      <c r="GA70" s="219"/>
      <c r="GB70" s="182"/>
      <c r="GC70" s="219"/>
      <c r="GD70" s="182"/>
      <c r="GE70" s="219"/>
      <c r="GF70" s="230"/>
      <c r="GG70" s="182"/>
      <c r="GH70" s="219"/>
      <c r="GI70" s="182"/>
      <c r="GJ70" s="219"/>
      <c r="GK70" s="182"/>
      <c r="GL70" s="219"/>
      <c r="GM70" s="182"/>
      <c r="GN70" s="219"/>
      <c r="GO70" s="182"/>
      <c r="GP70" s="219"/>
      <c r="GQ70" s="230"/>
      <c r="GR70" s="182"/>
      <c r="GS70" s="219"/>
      <c r="GT70" s="182"/>
      <c r="GU70" s="219"/>
      <c r="GV70" s="182"/>
      <c r="GW70" s="219"/>
      <c r="GX70" s="182"/>
      <c r="GY70" s="219"/>
      <c r="GZ70" s="182"/>
      <c r="HA70" s="219"/>
      <c r="HB70" s="230"/>
      <c r="HC70" s="182"/>
      <c r="HD70" s="219"/>
      <c r="HE70" s="182"/>
      <c r="HF70" s="219"/>
      <c r="HG70" s="182"/>
      <c r="HH70" s="219"/>
      <c r="HI70" s="182"/>
      <c r="HJ70" s="219"/>
      <c r="HK70" s="182"/>
      <c r="HL70" s="219"/>
      <c r="HM70" s="230"/>
      <c r="HN70" s="182"/>
      <c r="HO70" s="219"/>
      <c r="HP70" s="182"/>
      <c r="HQ70" s="219"/>
      <c r="HR70" s="182"/>
      <c r="HS70" s="219"/>
      <c r="HT70" s="182"/>
      <c r="HU70" s="219"/>
      <c r="HV70" s="182"/>
      <c r="HW70" s="219"/>
      <c r="HX70" s="230"/>
      <c r="HY70" s="182"/>
      <c r="HZ70" s="219"/>
      <c r="IA70" s="182"/>
      <c r="IB70" s="219"/>
      <c r="IC70" s="182"/>
      <c r="ID70" s="219"/>
      <c r="IE70" s="182"/>
      <c r="IF70" s="219"/>
      <c r="IG70" s="182"/>
      <c r="IH70" s="219"/>
      <c r="II70" s="230"/>
      <c r="IJ70" s="182"/>
      <c r="IK70" s="219"/>
      <c r="IL70" s="182"/>
      <c r="IM70" s="219"/>
      <c r="IN70" s="182"/>
      <c r="IO70" s="219"/>
      <c r="IP70" s="182"/>
      <c r="IQ70" s="219"/>
      <c r="IR70" s="182"/>
      <c r="IS70" s="219"/>
      <c r="IT70" s="230"/>
      <c r="IU70" s="182"/>
      <c r="IV70" s="219"/>
    </row>
    <row r="71" spans="1:256" x14ac:dyDescent="0.2">
      <c r="A71" s="212" t="s">
        <v>85</v>
      </c>
      <c r="B71" s="231">
        <v>803508</v>
      </c>
      <c r="C71" s="219">
        <f>B71/B$73</f>
        <v>3.7062583989621291E-2</v>
      </c>
      <c r="D71" s="182">
        <v>273267</v>
      </c>
      <c r="E71" s="219">
        <f>D71/D$73</f>
        <v>1.2875320514285346E-2</v>
      </c>
      <c r="F71" s="182">
        <v>7549617</v>
      </c>
      <c r="G71" s="219">
        <f>F71/F$73</f>
        <v>0.4227129773812448</v>
      </c>
      <c r="H71" s="218" t="s">
        <v>83</v>
      </c>
      <c r="I71" s="218" t="s">
        <v>83</v>
      </c>
      <c r="J71" s="182">
        <v>8626392</v>
      </c>
      <c r="K71" s="220">
        <v>0.13500099509021532</v>
      </c>
      <c r="L71" s="230"/>
      <c r="M71" s="182"/>
      <c r="N71" s="219"/>
      <c r="O71" s="182"/>
      <c r="P71" s="219"/>
      <c r="Q71" s="182"/>
      <c r="R71" s="219"/>
      <c r="S71" s="218"/>
      <c r="T71" s="218"/>
      <c r="U71" s="182"/>
      <c r="V71" s="219"/>
      <c r="W71" s="230"/>
      <c r="X71" s="182"/>
      <c r="Y71" s="219"/>
      <c r="Z71" s="182"/>
      <c r="AA71" s="219"/>
      <c r="AB71" s="182"/>
      <c r="AC71" s="219"/>
      <c r="AD71" s="218"/>
      <c r="AE71" s="218"/>
      <c r="AF71" s="182"/>
      <c r="AG71" s="219"/>
      <c r="AH71" s="230"/>
      <c r="AI71" s="182"/>
      <c r="AJ71" s="219"/>
      <c r="AK71" s="182"/>
      <c r="AL71" s="219"/>
      <c r="AM71" s="182"/>
      <c r="AN71" s="219"/>
      <c r="AO71" s="218"/>
      <c r="AP71" s="218"/>
      <c r="AQ71" s="182"/>
      <c r="AR71" s="219"/>
      <c r="AS71" s="230"/>
      <c r="AT71" s="182"/>
      <c r="AU71" s="219"/>
      <c r="AV71" s="182"/>
      <c r="AW71" s="219"/>
      <c r="AX71" s="182"/>
      <c r="AY71" s="219"/>
      <c r="AZ71" s="218"/>
      <c r="BA71" s="218"/>
      <c r="BB71" s="182"/>
      <c r="BC71" s="219"/>
      <c r="BD71" s="230"/>
      <c r="BE71" s="182"/>
      <c r="BF71" s="219"/>
      <c r="BG71" s="182"/>
      <c r="BH71" s="219"/>
      <c r="BI71" s="182"/>
      <c r="BJ71" s="219"/>
      <c r="BK71" s="218"/>
      <c r="BL71" s="218"/>
      <c r="BM71" s="182"/>
      <c r="BN71" s="219"/>
      <c r="BO71" s="230"/>
      <c r="BP71" s="182"/>
      <c r="BQ71" s="219"/>
      <c r="BR71" s="182"/>
      <c r="BS71" s="219"/>
      <c r="BT71" s="182"/>
      <c r="BU71" s="219"/>
      <c r="BV71" s="218"/>
      <c r="BW71" s="218"/>
      <c r="BX71" s="182"/>
      <c r="BY71" s="219"/>
      <c r="BZ71" s="230"/>
      <c r="CA71" s="182"/>
      <c r="CB71" s="219"/>
      <c r="CC71" s="182"/>
      <c r="CD71" s="219"/>
      <c r="CE71" s="182"/>
      <c r="CF71" s="219"/>
      <c r="CG71" s="218"/>
      <c r="CH71" s="218"/>
      <c r="CI71" s="182"/>
      <c r="CJ71" s="219"/>
      <c r="CK71" s="230"/>
      <c r="CL71" s="182"/>
      <c r="CM71" s="219"/>
      <c r="CN71" s="182"/>
      <c r="CO71" s="219"/>
      <c r="CP71" s="182"/>
      <c r="CQ71" s="219"/>
      <c r="CR71" s="218"/>
      <c r="CS71" s="218"/>
      <c r="CT71" s="182"/>
      <c r="CU71" s="219"/>
      <c r="CV71" s="230"/>
      <c r="CW71" s="182"/>
      <c r="CX71" s="219"/>
      <c r="CY71" s="182"/>
      <c r="CZ71" s="219"/>
      <c r="DA71" s="182"/>
      <c r="DB71" s="219"/>
      <c r="DC71" s="218"/>
      <c r="DD71" s="218"/>
      <c r="DE71" s="182"/>
      <c r="DF71" s="219"/>
      <c r="DG71" s="230"/>
      <c r="DH71" s="182"/>
      <c r="DI71" s="219"/>
      <c r="DJ71" s="182"/>
      <c r="DK71" s="219"/>
      <c r="DL71" s="182"/>
      <c r="DM71" s="219"/>
      <c r="DN71" s="218"/>
      <c r="DO71" s="218"/>
      <c r="DP71" s="182"/>
      <c r="DQ71" s="219"/>
      <c r="DR71" s="230"/>
      <c r="DS71" s="182"/>
      <c r="DT71" s="219"/>
      <c r="DU71" s="182"/>
      <c r="DV71" s="219"/>
      <c r="DW71" s="182"/>
      <c r="DX71" s="219"/>
      <c r="DY71" s="218"/>
      <c r="DZ71" s="218"/>
      <c r="EA71" s="182"/>
      <c r="EB71" s="219"/>
      <c r="EC71" s="230"/>
      <c r="ED71" s="182"/>
      <c r="EE71" s="219"/>
      <c r="EF71" s="182"/>
      <c r="EG71" s="219"/>
      <c r="EH71" s="182"/>
      <c r="EI71" s="219"/>
      <c r="EJ71" s="218"/>
      <c r="EK71" s="218"/>
      <c r="EL71" s="182"/>
      <c r="EM71" s="219"/>
      <c r="EN71" s="230"/>
      <c r="EO71" s="182"/>
      <c r="EP71" s="219"/>
      <c r="EQ71" s="182"/>
      <c r="ER71" s="219"/>
      <c r="ES71" s="182"/>
      <c r="ET71" s="219"/>
      <c r="EU71" s="218"/>
      <c r="EV71" s="218"/>
      <c r="EW71" s="182"/>
      <c r="EX71" s="219"/>
      <c r="EY71" s="230"/>
      <c r="EZ71" s="182"/>
      <c r="FA71" s="219"/>
      <c r="FB71" s="182"/>
      <c r="FC71" s="219"/>
      <c r="FD71" s="182"/>
      <c r="FE71" s="219"/>
      <c r="FF71" s="218"/>
      <c r="FG71" s="218"/>
      <c r="FH71" s="182"/>
      <c r="FI71" s="219"/>
      <c r="FJ71" s="230"/>
      <c r="FK71" s="182"/>
      <c r="FL71" s="219"/>
      <c r="FM71" s="182"/>
      <c r="FN71" s="219"/>
      <c r="FO71" s="182"/>
      <c r="FP71" s="219"/>
      <c r="FQ71" s="218"/>
      <c r="FR71" s="218"/>
      <c r="FS71" s="182"/>
      <c r="FT71" s="219"/>
      <c r="FU71" s="230"/>
      <c r="FV71" s="182"/>
      <c r="FW71" s="219"/>
      <c r="FX71" s="182"/>
      <c r="FY71" s="219"/>
      <c r="FZ71" s="182"/>
      <c r="GA71" s="219"/>
      <c r="GB71" s="218"/>
      <c r="GC71" s="218"/>
      <c r="GD71" s="182"/>
      <c r="GE71" s="219"/>
      <c r="GF71" s="230"/>
      <c r="GG71" s="182"/>
      <c r="GH71" s="219"/>
      <c r="GI71" s="182"/>
      <c r="GJ71" s="219"/>
      <c r="GK71" s="182"/>
      <c r="GL71" s="219"/>
      <c r="GM71" s="218"/>
      <c r="GN71" s="218"/>
      <c r="GO71" s="182"/>
      <c r="GP71" s="219"/>
      <c r="GQ71" s="230"/>
      <c r="GR71" s="182"/>
      <c r="GS71" s="219"/>
      <c r="GT71" s="182"/>
      <c r="GU71" s="219"/>
      <c r="GV71" s="182"/>
      <c r="GW71" s="219"/>
      <c r="GX71" s="218"/>
      <c r="GY71" s="218"/>
      <c r="GZ71" s="182"/>
      <c r="HA71" s="219"/>
      <c r="HB71" s="230"/>
      <c r="HC71" s="182"/>
      <c r="HD71" s="219"/>
      <c r="HE71" s="182"/>
      <c r="HF71" s="219"/>
      <c r="HG71" s="182"/>
      <c r="HH71" s="219"/>
      <c r="HI71" s="218"/>
      <c r="HJ71" s="218"/>
      <c r="HK71" s="182"/>
      <c r="HL71" s="219"/>
      <c r="HM71" s="230"/>
      <c r="HN71" s="182"/>
      <c r="HO71" s="219"/>
      <c r="HP71" s="182"/>
      <c r="HQ71" s="219"/>
      <c r="HR71" s="182"/>
      <c r="HS71" s="219"/>
      <c r="HT71" s="218"/>
      <c r="HU71" s="218"/>
      <c r="HV71" s="182"/>
      <c r="HW71" s="219"/>
      <c r="HX71" s="230"/>
      <c r="HY71" s="182"/>
      <c r="HZ71" s="219"/>
      <c r="IA71" s="182"/>
      <c r="IB71" s="219"/>
      <c r="IC71" s="182"/>
      <c r="ID71" s="219"/>
      <c r="IE71" s="218"/>
      <c r="IF71" s="218"/>
      <c r="IG71" s="182"/>
      <c r="IH71" s="219"/>
      <c r="II71" s="230"/>
      <c r="IJ71" s="182"/>
      <c r="IK71" s="219"/>
      <c r="IL71" s="182"/>
      <c r="IM71" s="219"/>
      <c r="IN71" s="182"/>
      <c r="IO71" s="219"/>
      <c r="IP71" s="218"/>
      <c r="IQ71" s="218"/>
      <c r="IR71" s="182"/>
      <c r="IS71" s="219"/>
      <c r="IT71" s="230"/>
      <c r="IU71" s="182"/>
      <c r="IV71" s="219"/>
    </row>
    <row r="72" spans="1:256" x14ac:dyDescent="0.2">
      <c r="A72" s="212" t="s">
        <v>86</v>
      </c>
      <c r="B72" s="221">
        <v>19762607</v>
      </c>
      <c r="C72" s="219">
        <f>B72/B$73</f>
        <v>0.91156937054936304</v>
      </c>
      <c r="D72" s="182">
        <v>20838356</v>
      </c>
      <c r="E72" s="219">
        <f>D72/D$73</f>
        <v>0.98182551310908783</v>
      </c>
      <c r="F72" s="182">
        <v>10310296</v>
      </c>
      <c r="G72" s="219">
        <f>F72/F$73</f>
        <v>0.5772870226187552</v>
      </c>
      <c r="H72" s="182">
        <v>3131724</v>
      </c>
      <c r="I72" s="219">
        <f>H72/H$73</f>
        <v>0.99896745126972875</v>
      </c>
      <c r="J72" s="182">
        <v>54042983</v>
      </c>
      <c r="K72" s="220">
        <v>0.84575990549045188</v>
      </c>
      <c r="L72" s="230"/>
      <c r="M72" s="182"/>
      <c r="N72" s="219"/>
      <c r="O72" s="182"/>
      <c r="P72" s="219"/>
      <c r="Q72" s="182"/>
      <c r="R72" s="219"/>
      <c r="S72" s="182"/>
      <c r="T72" s="219"/>
      <c r="U72" s="182"/>
      <c r="V72" s="219"/>
      <c r="W72" s="230"/>
      <c r="X72" s="182"/>
      <c r="Y72" s="219"/>
      <c r="Z72" s="182"/>
      <c r="AA72" s="219"/>
      <c r="AB72" s="182"/>
      <c r="AC72" s="219"/>
      <c r="AD72" s="182"/>
      <c r="AE72" s="219"/>
      <c r="AF72" s="182"/>
      <c r="AG72" s="219"/>
      <c r="AH72" s="230"/>
      <c r="AI72" s="182"/>
      <c r="AJ72" s="219"/>
      <c r="AK72" s="182"/>
      <c r="AL72" s="219"/>
      <c r="AM72" s="182"/>
      <c r="AN72" s="219"/>
      <c r="AO72" s="182"/>
      <c r="AP72" s="219"/>
      <c r="AQ72" s="182"/>
      <c r="AR72" s="219"/>
      <c r="AS72" s="230"/>
      <c r="AT72" s="182"/>
      <c r="AU72" s="219"/>
      <c r="AV72" s="182"/>
      <c r="AW72" s="219"/>
      <c r="AX72" s="182"/>
      <c r="AY72" s="219"/>
      <c r="AZ72" s="182"/>
      <c r="BA72" s="219"/>
      <c r="BB72" s="182"/>
      <c r="BC72" s="219"/>
      <c r="BD72" s="230"/>
      <c r="BE72" s="182"/>
      <c r="BF72" s="219"/>
      <c r="BG72" s="182"/>
      <c r="BH72" s="219"/>
      <c r="BI72" s="182"/>
      <c r="BJ72" s="219"/>
      <c r="BK72" s="182"/>
      <c r="BL72" s="219"/>
      <c r="BM72" s="182"/>
      <c r="BN72" s="219"/>
      <c r="BO72" s="230"/>
      <c r="BP72" s="182"/>
      <c r="BQ72" s="219"/>
      <c r="BR72" s="182"/>
      <c r="BS72" s="219"/>
      <c r="BT72" s="182"/>
      <c r="BU72" s="219"/>
      <c r="BV72" s="182"/>
      <c r="BW72" s="219"/>
      <c r="BX72" s="182"/>
      <c r="BY72" s="219"/>
      <c r="BZ72" s="230"/>
      <c r="CA72" s="182"/>
      <c r="CB72" s="219"/>
      <c r="CC72" s="182"/>
      <c r="CD72" s="219"/>
      <c r="CE72" s="182"/>
      <c r="CF72" s="219"/>
      <c r="CG72" s="182"/>
      <c r="CH72" s="219"/>
      <c r="CI72" s="182"/>
      <c r="CJ72" s="219"/>
      <c r="CK72" s="230"/>
      <c r="CL72" s="182"/>
      <c r="CM72" s="219"/>
      <c r="CN72" s="182"/>
      <c r="CO72" s="219"/>
      <c r="CP72" s="182"/>
      <c r="CQ72" s="219"/>
      <c r="CR72" s="182"/>
      <c r="CS72" s="219"/>
      <c r="CT72" s="182"/>
      <c r="CU72" s="219"/>
      <c r="CV72" s="230"/>
      <c r="CW72" s="182"/>
      <c r="CX72" s="219"/>
      <c r="CY72" s="182"/>
      <c r="CZ72" s="219"/>
      <c r="DA72" s="182"/>
      <c r="DB72" s="219"/>
      <c r="DC72" s="182"/>
      <c r="DD72" s="219"/>
      <c r="DE72" s="182"/>
      <c r="DF72" s="219"/>
      <c r="DG72" s="230"/>
      <c r="DH72" s="182"/>
      <c r="DI72" s="219"/>
      <c r="DJ72" s="182"/>
      <c r="DK72" s="219"/>
      <c r="DL72" s="182"/>
      <c r="DM72" s="219"/>
      <c r="DN72" s="182"/>
      <c r="DO72" s="219"/>
      <c r="DP72" s="182"/>
      <c r="DQ72" s="219"/>
      <c r="DR72" s="230"/>
      <c r="DS72" s="182"/>
      <c r="DT72" s="219"/>
      <c r="DU72" s="182"/>
      <c r="DV72" s="219"/>
      <c r="DW72" s="182"/>
      <c r="DX72" s="219"/>
      <c r="DY72" s="182"/>
      <c r="DZ72" s="219"/>
      <c r="EA72" s="182"/>
      <c r="EB72" s="219"/>
      <c r="EC72" s="230"/>
      <c r="ED72" s="182"/>
      <c r="EE72" s="219"/>
      <c r="EF72" s="182"/>
      <c r="EG72" s="219"/>
      <c r="EH72" s="182"/>
      <c r="EI72" s="219"/>
      <c r="EJ72" s="182"/>
      <c r="EK72" s="219"/>
      <c r="EL72" s="182"/>
      <c r="EM72" s="219"/>
      <c r="EN72" s="230"/>
      <c r="EO72" s="182"/>
      <c r="EP72" s="219"/>
      <c r="EQ72" s="182"/>
      <c r="ER72" s="219"/>
      <c r="ES72" s="182"/>
      <c r="ET72" s="219"/>
      <c r="EU72" s="182"/>
      <c r="EV72" s="219"/>
      <c r="EW72" s="182"/>
      <c r="EX72" s="219"/>
      <c r="EY72" s="230"/>
      <c r="EZ72" s="182"/>
      <c r="FA72" s="219"/>
      <c r="FB72" s="182"/>
      <c r="FC72" s="219"/>
      <c r="FD72" s="182"/>
      <c r="FE72" s="219"/>
      <c r="FF72" s="182"/>
      <c r="FG72" s="219"/>
      <c r="FH72" s="182"/>
      <c r="FI72" s="219"/>
      <c r="FJ72" s="230"/>
      <c r="FK72" s="182"/>
      <c r="FL72" s="219"/>
      <c r="FM72" s="182"/>
      <c r="FN72" s="219"/>
      <c r="FO72" s="182"/>
      <c r="FP72" s="219"/>
      <c r="FQ72" s="182"/>
      <c r="FR72" s="219"/>
      <c r="FS72" s="182"/>
      <c r="FT72" s="219"/>
      <c r="FU72" s="230"/>
      <c r="FV72" s="182"/>
      <c r="FW72" s="219"/>
      <c r="FX72" s="182"/>
      <c r="FY72" s="219"/>
      <c r="FZ72" s="182"/>
      <c r="GA72" s="219"/>
      <c r="GB72" s="182"/>
      <c r="GC72" s="219"/>
      <c r="GD72" s="182"/>
      <c r="GE72" s="219"/>
      <c r="GF72" s="230"/>
      <c r="GG72" s="182"/>
      <c r="GH72" s="219"/>
      <c r="GI72" s="182"/>
      <c r="GJ72" s="219"/>
      <c r="GK72" s="182"/>
      <c r="GL72" s="219"/>
      <c r="GM72" s="182"/>
      <c r="GN72" s="219"/>
      <c r="GO72" s="182"/>
      <c r="GP72" s="219"/>
      <c r="GQ72" s="230"/>
      <c r="GR72" s="182"/>
      <c r="GS72" s="219"/>
      <c r="GT72" s="182"/>
      <c r="GU72" s="219"/>
      <c r="GV72" s="182"/>
      <c r="GW72" s="219"/>
      <c r="GX72" s="182"/>
      <c r="GY72" s="219"/>
      <c r="GZ72" s="182"/>
      <c r="HA72" s="219"/>
      <c r="HB72" s="230"/>
      <c r="HC72" s="182"/>
      <c r="HD72" s="219"/>
      <c r="HE72" s="182"/>
      <c r="HF72" s="219"/>
      <c r="HG72" s="182"/>
      <c r="HH72" s="219"/>
      <c r="HI72" s="182"/>
      <c r="HJ72" s="219"/>
      <c r="HK72" s="182"/>
      <c r="HL72" s="219"/>
      <c r="HM72" s="230"/>
      <c r="HN72" s="182"/>
      <c r="HO72" s="219"/>
      <c r="HP72" s="182"/>
      <c r="HQ72" s="219"/>
      <c r="HR72" s="182"/>
      <c r="HS72" s="219"/>
      <c r="HT72" s="182"/>
      <c r="HU72" s="219"/>
      <c r="HV72" s="182"/>
      <c r="HW72" s="219"/>
      <c r="HX72" s="230"/>
      <c r="HY72" s="182"/>
      <c r="HZ72" s="219"/>
      <c r="IA72" s="182"/>
      <c r="IB72" s="219"/>
      <c r="IC72" s="182"/>
      <c r="ID72" s="219"/>
      <c r="IE72" s="182"/>
      <c r="IF72" s="219"/>
      <c r="IG72" s="182"/>
      <c r="IH72" s="219"/>
      <c r="II72" s="230"/>
      <c r="IJ72" s="182"/>
      <c r="IK72" s="219"/>
      <c r="IL72" s="182"/>
      <c r="IM72" s="219"/>
      <c r="IN72" s="182"/>
      <c r="IO72" s="219"/>
      <c r="IP72" s="182"/>
      <c r="IQ72" s="219"/>
      <c r="IR72" s="182"/>
      <c r="IS72" s="219"/>
      <c r="IT72" s="230"/>
      <c r="IU72" s="182"/>
      <c r="IV72" s="219"/>
    </row>
    <row r="73" spans="1:256" x14ac:dyDescent="0.2">
      <c r="A73" s="223" t="s">
        <v>87</v>
      </c>
      <c r="B73" s="231">
        <v>21679762</v>
      </c>
      <c r="C73" s="214">
        <f>B73/B$73</f>
        <v>1</v>
      </c>
      <c r="D73" s="215">
        <v>21224093</v>
      </c>
      <c r="E73" s="214">
        <f>D73/D$73</f>
        <v>1</v>
      </c>
      <c r="F73" s="215">
        <v>17859913</v>
      </c>
      <c r="G73" s="214">
        <f>F73/F$73</f>
        <v>1</v>
      </c>
      <c r="H73" s="225">
        <v>3134961</v>
      </c>
      <c r="I73" s="224">
        <f>H73/H$73</f>
        <v>1</v>
      </c>
      <c r="J73" s="225">
        <v>63898729</v>
      </c>
      <c r="K73" s="217">
        <v>1</v>
      </c>
      <c r="L73" s="230"/>
      <c r="M73" s="182"/>
      <c r="N73" s="219"/>
      <c r="O73" s="182"/>
      <c r="P73" s="219"/>
      <c r="Q73" s="182"/>
      <c r="R73" s="219"/>
      <c r="S73" s="182"/>
      <c r="T73" s="219"/>
      <c r="U73" s="182"/>
      <c r="V73" s="219"/>
      <c r="W73" s="230"/>
      <c r="X73" s="182"/>
      <c r="Y73" s="219"/>
      <c r="Z73" s="182"/>
      <c r="AA73" s="219"/>
      <c r="AB73" s="182"/>
      <c r="AC73" s="219"/>
      <c r="AD73" s="182"/>
      <c r="AE73" s="219"/>
      <c r="AF73" s="182"/>
      <c r="AG73" s="219"/>
      <c r="AH73" s="230"/>
      <c r="AI73" s="182"/>
      <c r="AJ73" s="219"/>
      <c r="AK73" s="182"/>
      <c r="AL73" s="219"/>
      <c r="AM73" s="182"/>
      <c r="AN73" s="219"/>
      <c r="AO73" s="182"/>
      <c r="AP73" s="219"/>
      <c r="AQ73" s="182"/>
      <c r="AR73" s="219"/>
      <c r="AS73" s="230"/>
      <c r="AT73" s="182"/>
      <c r="AU73" s="219"/>
      <c r="AV73" s="182"/>
      <c r="AW73" s="219"/>
      <c r="AX73" s="182"/>
      <c r="AY73" s="219"/>
      <c r="AZ73" s="182"/>
      <c r="BA73" s="219"/>
      <c r="BB73" s="182"/>
      <c r="BC73" s="219"/>
      <c r="BD73" s="230"/>
      <c r="BE73" s="182"/>
      <c r="BF73" s="219"/>
      <c r="BG73" s="182"/>
      <c r="BH73" s="219"/>
      <c r="BI73" s="182"/>
      <c r="BJ73" s="219"/>
      <c r="BK73" s="182"/>
      <c r="BL73" s="219"/>
      <c r="BM73" s="182"/>
      <c r="BN73" s="219"/>
      <c r="BO73" s="230"/>
      <c r="BP73" s="182"/>
      <c r="BQ73" s="219"/>
      <c r="BR73" s="182"/>
      <c r="BS73" s="219"/>
      <c r="BT73" s="182"/>
      <c r="BU73" s="219"/>
      <c r="BV73" s="182"/>
      <c r="BW73" s="219"/>
      <c r="BX73" s="182"/>
      <c r="BY73" s="219"/>
      <c r="BZ73" s="230"/>
      <c r="CA73" s="182"/>
      <c r="CB73" s="219"/>
      <c r="CC73" s="182"/>
      <c r="CD73" s="219"/>
      <c r="CE73" s="182"/>
      <c r="CF73" s="219"/>
      <c r="CG73" s="182"/>
      <c r="CH73" s="219"/>
      <c r="CI73" s="182"/>
      <c r="CJ73" s="219"/>
      <c r="CK73" s="230"/>
      <c r="CL73" s="182"/>
      <c r="CM73" s="219"/>
      <c r="CN73" s="182"/>
      <c r="CO73" s="219"/>
      <c r="CP73" s="182"/>
      <c r="CQ73" s="219"/>
      <c r="CR73" s="182"/>
      <c r="CS73" s="219"/>
      <c r="CT73" s="182"/>
      <c r="CU73" s="219"/>
      <c r="CV73" s="230"/>
      <c r="CW73" s="182"/>
      <c r="CX73" s="219"/>
      <c r="CY73" s="182"/>
      <c r="CZ73" s="219"/>
      <c r="DA73" s="182"/>
      <c r="DB73" s="219"/>
      <c r="DC73" s="182"/>
      <c r="DD73" s="219"/>
      <c r="DE73" s="182"/>
      <c r="DF73" s="219"/>
      <c r="DG73" s="230"/>
      <c r="DH73" s="182"/>
      <c r="DI73" s="219"/>
      <c r="DJ73" s="182"/>
      <c r="DK73" s="219"/>
      <c r="DL73" s="182"/>
      <c r="DM73" s="219"/>
      <c r="DN73" s="182"/>
      <c r="DO73" s="219"/>
      <c r="DP73" s="182"/>
      <c r="DQ73" s="219"/>
      <c r="DR73" s="230"/>
      <c r="DS73" s="182"/>
      <c r="DT73" s="219"/>
      <c r="DU73" s="182"/>
      <c r="DV73" s="219"/>
      <c r="DW73" s="182"/>
      <c r="DX73" s="219"/>
      <c r="DY73" s="182"/>
      <c r="DZ73" s="219"/>
      <c r="EA73" s="182"/>
      <c r="EB73" s="219"/>
      <c r="EC73" s="230"/>
      <c r="ED73" s="182"/>
      <c r="EE73" s="219"/>
      <c r="EF73" s="182"/>
      <c r="EG73" s="219"/>
      <c r="EH73" s="182"/>
      <c r="EI73" s="219"/>
      <c r="EJ73" s="182"/>
      <c r="EK73" s="219"/>
      <c r="EL73" s="182"/>
      <c r="EM73" s="219"/>
      <c r="EN73" s="230"/>
      <c r="EO73" s="182"/>
      <c r="EP73" s="219"/>
      <c r="EQ73" s="182"/>
      <c r="ER73" s="219"/>
      <c r="ES73" s="182"/>
      <c r="ET73" s="219"/>
      <c r="EU73" s="182"/>
      <c r="EV73" s="219"/>
      <c r="EW73" s="182"/>
      <c r="EX73" s="219"/>
      <c r="EY73" s="230"/>
      <c r="EZ73" s="182"/>
      <c r="FA73" s="219"/>
      <c r="FB73" s="182"/>
      <c r="FC73" s="219"/>
      <c r="FD73" s="182"/>
      <c r="FE73" s="219"/>
      <c r="FF73" s="182"/>
      <c r="FG73" s="219"/>
      <c r="FH73" s="182"/>
      <c r="FI73" s="219"/>
      <c r="FJ73" s="230"/>
      <c r="FK73" s="182"/>
      <c r="FL73" s="219"/>
      <c r="FM73" s="182"/>
      <c r="FN73" s="219"/>
      <c r="FO73" s="182"/>
      <c r="FP73" s="219"/>
      <c r="FQ73" s="182"/>
      <c r="FR73" s="219"/>
      <c r="FS73" s="182"/>
      <c r="FT73" s="219"/>
      <c r="FU73" s="230"/>
      <c r="FV73" s="182"/>
      <c r="FW73" s="219"/>
      <c r="FX73" s="182"/>
      <c r="FY73" s="219"/>
      <c r="FZ73" s="182"/>
      <c r="GA73" s="219"/>
      <c r="GB73" s="182"/>
      <c r="GC73" s="219"/>
      <c r="GD73" s="182"/>
      <c r="GE73" s="219"/>
      <c r="GF73" s="230"/>
      <c r="GG73" s="182"/>
      <c r="GH73" s="219"/>
      <c r="GI73" s="182"/>
      <c r="GJ73" s="219"/>
      <c r="GK73" s="182"/>
      <c r="GL73" s="219"/>
      <c r="GM73" s="182"/>
      <c r="GN73" s="219"/>
      <c r="GO73" s="182"/>
      <c r="GP73" s="219"/>
      <c r="GQ73" s="230"/>
      <c r="GR73" s="182"/>
      <c r="GS73" s="219"/>
      <c r="GT73" s="182"/>
      <c r="GU73" s="219"/>
      <c r="GV73" s="182"/>
      <c r="GW73" s="219"/>
      <c r="GX73" s="182"/>
      <c r="GY73" s="219"/>
      <c r="GZ73" s="182"/>
      <c r="HA73" s="219"/>
      <c r="HB73" s="230"/>
      <c r="HC73" s="182"/>
      <c r="HD73" s="219"/>
      <c r="HE73" s="182"/>
      <c r="HF73" s="219"/>
      <c r="HG73" s="182"/>
      <c r="HH73" s="219"/>
      <c r="HI73" s="182"/>
      <c r="HJ73" s="219"/>
      <c r="HK73" s="182"/>
      <c r="HL73" s="219"/>
      <c r="HM73" s="230"/>
      <c r="HN73" s="182"/>
      <c r="HO73" s="219"/>
      <c r="HP73" s="182"/>
      <c r="HQ73" s="219"/>
      <c r="HR73" s="182"/>
      <c r="HS73" s="219"/>
      <c r="HT73" s="182"/>
      <c r="HU73" s="219"/>
      <c r="HV73" s="182"/>
      <c r="HW73" s="219"/>
      <c r="HX73" s="230"/>
      <c r="HY73" s="182"/>
      <c r="HZ73" s="219"/>
      <c r="IA73" s="182"/>
      <c r="IB73" s="219"/>
      <c r="IC73" s="182"/>
      <c r="ID73" s="219"/>
      <c r="IE73" s="182"/>
      <c r="IF73" s="219"/>
      <c r="IG73" s="182"/>
      <c r="IH73" s="219"/>
      <c r="II73" s="230"/>
      <c r="IJ73" s="182"/>
      <c r="IK73" s="219"/>
      <c r="IL73" s="182"/>
      <c r="IM73" s="219"/>
      <c r="IN73" s="182"/>
      <c r="IO73" s="219"/>
      <c r="IP73" s="182"/>
      <c r="IQ73" s="219"/>
      <c r="IR73" s="182"/>
      <c r="IS73" s="219"/>
      <c r="IT73" s="230"/>
      <c r="IU73" s="182"/>
      <c r="IV73" s="219"/>
    </row>
    <row r="74" spans="1:256" ht="6.75" customHeight="1" x14ac:dyDescent="0.2">
      <c r="A74" s="226"/>
      <c r="B74" s="236"/>
      <c r="C74" s="225"/>
      <c r="D74" s="236"/>
      <c r="E74" s="225"/>
      <c r="F74" s="236"/>
      <c r="G74" s="225"/>
      <c r="H74" s="210"/>
      <c r="I74" s="222"/>
      <c r="J74" s="222"/>
      <c r="K74" s="228"/>
      <c r="L74" s="230"/>
      <c r="N74" s="182"/>
      <c r="P74" s="182"/>
      <c r="R74" s="182"/>
      <c r="T74" s="182"/>
      <c r="U74" s="182"/>
      <c r="W74" s="230"/>
      <c r="Y74" s="182"/>
      <c r="AA74" s="182"/>
      <c r="AC74" s="182"/>
      <c r="AE74" s="182"/>
      <c r="AF74" s="182"/>
      <c r="AH74" s="230"/>
      <c r="AJ74" s="182"/>
      <c r="AL74" s="182"/>
      <c r="AN74" s="182"/>
      <c r="AP74" s="182"/>
      <c r="AQ74" s="182"/>
      <c r="AS74" s="230"/>
      <c r="AU74" s="182"/>
      <c r="AW74" s="182"/>
      <c r="AY74" s="182"/>
      <c r="BA74" s="182"/>
      <c r="BB74" s="182"/>
      <c r="BD74" s="230"/>
      <c r="BF74" s="182"/>
      <c r="BH74" s="182"/>
      <c r="BJ74" s="182"/>
      <c r="BL74" s="182"/>
      <c r="BM74" s="182"/>
      <c r="BO74" s="230"/>
      <c r="BQ74" s="182"/>
      <c r="BS74" s="182"/>
      <c r="BU74" s="182"/>
      <c r="BW74" s="182"/>
      <c r="BX74" s="182"/>
      <c r="BZ74" s="230"/>
      <c r="CB74" s="182"/>
      <c r="CD74" s="182"/>
      <c r="CF74" s="182"/>
      <c r="CH74" s="182"/>
      <c r="CI74" s="182"/>
      <c r="CK74" s="230"/>
      <c r="CM74" s="182"/>
      <c r="CO74" s="182"/>
      <c r="CQ74" s="182"/>
      <c r="CS74" s="182"/>
      <c r="CT74" s="182"/>
      <c r="CV74" s="230"/>
      <c r="CX74" s="182"/>
      <c r="CZ74" s="182"/>
      <c r="DB74" s="182"/>
      <c r="DD74" s="182"/>
      <c r="DE74" s="182"/>
      <c r="DG74" s="230"/>
      <c r="DI74" s="182"/>
      <c r="DK74" s="182"/>
      <c r="DM74" s="182"/>
      <c r="DO74" s="182"/>
      <c r="DP74" s="182"/>
      <c r="DR74" s="230"/>
      <c r="DT74" s="182"/>
      <c r="DV74" s="182"/>
      <c r="DX74" s="182"/>
      <c r="DZ74" s="182"/>
      <c r="EA74" s="182"/>
      <c r="EC74" s="230"/>
      <c r="EE74" s="182"/>
      <c r="EG74" s="182"/>
      <c r="EI74" s="182"/>
      <c r="EK74" s="182"/>
      <c r="EL74" s="182"/>
      <c r="EN74" s="230"/>
      <c r="EP74" s="182"/>
      <c r="ER74" s="182"/>
      <c r="ET74" s="182"/>
      <c r="EV74" s="182"/>
      <c r="EW74" s="182"/>
      <c r="EY74" s="230"/>
      <c r="FA74" s="182"/>
      <c r="FC74" s="182"/>
      <c r="FE74" s="182"/>
      <c r="FG74" s="182"/>
      <c r="FH74" s="182"/>
      <c r="FJ74" s="230"/>
      <c r="FL74" s="182"/>
      <c r="FN74" s="182"/>
      <c r="FP74" s="182"/>
      <c r="FR74" s="182"/>
      <c r="FS74" s="182"/>
      <c r="FU74" s="230"/>
      <c r="FW74" s="182"/>
      <c r="FY74" s="182"/>
      <c r="GA74" s="182"/>
      <c r="GC74" s="182"/>
      <c r="GD74" s="182"/>
      <c r="GF74" s="230"/>
      <c r="GH74" s="182"/>
      <c r="GJ74" s="182"/>
      <c r="GL74" s="182"/>
      <c r="GN74" s="182"/>
      <c r="GO74" s="182"/>
      <c r="GQ74" s="230"/>
      <c r="GS74" s="182"/>
      <c r="GU74" s="182"/>
      <c r="GW74" s="182"/>
      <c r="GY74" s="182"/>
      <c r="GZ74" s="182"/>
      <c r="HB74" s="230"/>
      <c r="HD74" s="182"/>
      <c r="HF74" s="182"/>
      <c r="HH74" s="182"/>
      <c r="HJ74" s="182"/>
      <c r="HK74" s="182"/>
      <c r="HM74" s="230"/>
      <c r="HO74" s="182"/>
      <c r="HQ74" s="182"/>
      <c r="HS74" s="182"/>
      <c r="HU74" s="182"/>
      <c r="HV74" s="182"/>
      <c r="HX74" s="230"/>
      <c r="HZ74" s="182"/>
      <c r="IB74" s="182"/>
      <c r="ID74" s="182"/>
      <c r="IF74" s="182"/>
      <c r="IG74" s="182"/>
      <c r="II74" s="230"/>
      <c r="IK74" s="182"/>
      <c r="IM74" s="182"/>
      <c r="IO74" s="182"/>
      <c r="IQ74" s="182"/>
      <c r="IR74" s="182"/>
      <c r="IT74" s="230"/>
      <c r="IV74" s="182"/>
    </row>
    <row r="75" spans="1:256" s="211" customFormat="1" ht="26.25" customHeight="1" x14ac:dyDescent="0.2">
      <c r="A75" s="204">
        <v>2005</v>
      </c>
      <c r="B75" s="205" t="s">
        <v>77</v>
      </c>
      <c r="C75" s="206"/>
      <c r="D75" s="206" t="s">
        <v>78</v>
      </c>
      <c r="E75" s="206"/>
      <c r="F75" s="206" t="s">
        <v>79</v>
      </c>
      <c r="G75" s="206"/>
      <c r="H75" s="207" t="s">
        <v>80</v>
      </c>
      <c r="I75" s="208"/>
      <c r="J75" s="206" t="s">
        <v>81</v>
      </c>
      <c r="K75" s="209"/>
      <c r="L75" s="237"/>
      <c r="S75" s="238"/>
      <c r="T75" s="232"/>
      <c r="W75" s="237"/>
      <c r="AD75" s="238"/>
      <c r="AE75" s="232"/>
      <c r="AH75" s="237"/>
      <c r="AO75" s="238"/>
      <c r="AP75" s="232"/>
      <c r="AS75" s="237"/>
      <c r="AZ75" s="238"/>
      <c r="BA75" s="232"/>
      <c r="BD75" s="237"/>
      <c r="BK75" s="238"/>
      <c r="BL75" s="232"/>
      <c r="BO75" s="237"/>
      <c r="BV75" s="238"/>
      <c r="BW75" s="232"/>
      <c r="BZ75" s="237"/>
      <c r="CG75" s="238"/>
      <c r="CH75" s="232"/>
      <c r="CK75" s="237"/>
      <c r="CR75" s="238"/>
      <c r="CS75" s="232"/>
      <c r="CV75" s="237"/>
      <c r="DC75" s="238"/>
      <c r="DD75" s="232"/>
      <c r="DG75" s="237"/>
      <c r="DN75" s="238"/>
      <c r="DO75" s="232"/>
      <c r="DR75" s="237"/>
      <c r="DY75" s="238"/>
      <c r="DZ75" s="232"/>
      <c r="EC75" s="237"/>
      <c r="EJ75" s="238"/>
      <c r="EK75" s="232"/>
      <c r="EN75" s="237"/>
      <c r="EU75" s="238"/>
      <c r="EV75" s="232"/>
      <c r="EY75" s="237"/>
      <c r="FF75" s="238"/>
      <c r="FG75" s="232"/>
      <c r="FJ75" s="237"/>
      <c r="FQ75" s="238"/>
      <c r="FR75" s="232"/>
      <c r="FU75" s="237"/>
      <c r="GB75" s="238"/>
      <c r="GC75" s="232"/>
      <c r="GF75" s="237"/>
      <c r="GM75" s="238"/>
      <c r="GN75" s="232"/>
      <c r="GQ75" s="237"/>
      <c r="GX75" s="238"/>
      <c r="GY75" s="232"/>
      <c r="HB75" s="237"/>
      <c r="HI75" s="238"/>
      <c r="HJ75" s="232"/>
      <c r="HM75" s="237"/>
      <c r="HT75" s="238"/>
      <c r="HU75" s="232"/>
      <c r="HX75" s="237"/>
      <c r="IE75" s="238"/>
      <c r="IF75" s="232"/>
      <c r="II75" s="237"/>
      <c r="IP75" s="238"/>
      <c r="IQ75" s="232"/>
      <c r="IT75" s="237"/>
    </row>
    <row r="76" spans="1:256" x14ac:dyDescent="0.2">
      <c r="A76" s="212" t="s">
        <v>82</v>
      </c>
      <c r="B76" s="213">
        <v>1107803</v>
      </c>
      <c r="C76" s="214">
        <f>B76/B$79</f>
        <v>5.7453452871596498E-2</v>
      </c>
      <c r="D76" s="215">
        <v>110195</v>
      </c>
      <c r="E76" s="214">
        <f>D76/D$79</f>
        <v>5.5721409839906942E-3</v>
      </c>
      <c r="F76" s="233" t="s">
        <v>83</v>
      </c>
      <c r="G76" s="216" t="s">
        <v>83</v>
      </c>
      <c r="H76" s="215">
        <v>159683</v>
      </c>
      <c r="I76" s="214">
        <f>H76/H$79</f>
        <v>5.5585627514368692E-2</v>
      </c>
      <c r="J76" s="215">
        <v>1377681</v>
      </c>
      <c r="K76" s="217">
        <v>2.1765978082651728E-2</v>
      </c>
      <c r="L76" s="230"/>
      <c r="M76" s="182"/>
      <c r="N76" s="219"/>
      <c r="O76" s="182"/>
      <c r="P76" s="219"/>
      <c r="Q76" s="182"/>
      <c r="R76" s="219"/>
      <c r="S76" s="182"/>
      <c r="T76" s="219"/>
      <c r="U76" s="182"/>
      <c r="V76" s="219"/>
      <c r="W76" s="230"/>
      <c r="X76" s="182"/>
      <c r="Y76" s="219"/>
      <c r="Z76" s="182"/>
      <c r="AA76" s="219"/>
      <c r="AB76" s="182"/>
      <c r="AC76" s="219"/>
      <c r="AD76" s="182"/>
      <c r="AE76" s="219"/>
      <c r="AF76" s="182"/>
      <c r="AG76" s="219"/>
      <c r="AH76" s="230"/>
      <c r="AI76" s="182"/>
      <c r="AJ76" s="219"/>
      <c r="AK76" s="182"/>
      <c r="AL76" s="219"/>
      <c r="AM76" s="182"/>
      <c r="AN76" s="219"/>
      <c r="AO76" s="182"/>
      <c r="AP76" s="219"/>
      <c r="AQ76" s="182"/>
      <c r="AR76" s="219"/>
      <c r="AS76" s="230"/>
      <c r="AT76" s="182"/>
      <c r="AU76" s="219"/>
      <c r="AV76" s="182"/>
      <c r="AW76" s="219"/>
      <c r="AX76" s="182"/>
      <c r="AY76" s="219"/>
      <c r="AZ76" s="182"/>
      <c r="BA76" s="219"/>
      <c r="BB76" s="182"/>
      <c r="BC76" s="219"/>
      <c r="BD76" s="230"/>
      <c r="BE76" s="182"/>
      <c r="BF76" s="219"/>
      <c r="BG76" s="182"/>
      <c r="BH76" s="219"/>
      <c r="BI76" s="182"/>
      <c r="BJ76" s="219"/>
      <c r="BK76" s="182"/>
      <c r="BL76" s="219"/>
      <c r="BM76" s="182"/>
      <c r="BN76" s="219"/>
      <c r="BO76" s="230"/>
      <c r="BP76" s="182"/>
      <c r="BQ76" s="219"/>
      <c r="BR76" s="182"/>
      <c r="BS76" s="219"/>
      <c r="BT76" s="182"/>
      <c r="BU76" s="219"/>
      <c r="BV76" s="182"/>
      <c r="BW76" s="219"/>
      <c r="BX76" s="182"/>
      <c r="BY76" s="219"/>
      <c r="BZ76" s="230"/>
      <c r="CA76" s="182"/>
      <c r="CB76" s="219"/>
      <c r="CC76" s="182"/>
      <c r="CD76" s="219"/>
      <c r="CE76" s="182"/>
      <c r="CF76" s="219"/>
      <c r="CG76" s="182"/>
      <c r="CH76" s="219"/>
      <c r="CI76" s="182"/>
      <c r="CJ76" s="219"/>
      <c r="CK76" s="230"/>
      <c r="CL76" s="182"/>
      <c r="CM76" s="219"/>
      <c r="CN76" s="182"/>
      <c r="CO76" s="219"/>
      <c r="CP76" s="182"/>
      <c r="CQ76" s="219"/>
      <c r="CR76" s="182"/>
      <c r="CS76" s="219"/>
      <c r="CT76" s="182"/>
      <c r="CU76" s="219"/>
      <c r="CV76" s="230"/>
      <c r="CW76" s="182"/>
      <c r="CX76" s="219"/>
      <c r="CY76" s="182"/>
      <c r="CZ76" s="219"/>
      <c r="DA76" s="182"/>
      <c r="DB76" s="219"/>
      <c r="DC76" s="182"/>
      <c r="DD76" s="219"/>
      <c r="DE76" s="182"/>
      <c r="DF76" s="219"/>
      <c r="DG76" s="230"/>
      <c r="DH76" s="182"/>
      <c r="DI76" s="219"/>
      <c r="DJ76" s="182"/>
      <c r="DK76" s="219"/>
      <c r="DL76" s="182"/>
      <c r="DM76" s="219"/>
      <c r="DN76" s="182"/>
      <c r="DO76" s="219"/>
      <c r="DP76" s="182"/>
      <c r="DQ76" s="219"/>
      <c r="DR76" s="230"/>
      <c r="DS76" s="182"/>
      <c r="DT76" s="219"/>
      <c r="DU76" s="182"/>
      <c r="DV76" s="219"/>
      <c r="DW76" s="182"/>
      <c r="DX76" s="219"/>
      <c r="DY76" s="182"/>
      <c r="DZ76" s="219"/>
      <c r="EA76" s="182"/>
      <c r="EB76" s="219"/>
      <c r="EC76" s="230"/>
      <c r="ED76" s="182"/>
      <c r="EE76" s="219"/>
      <c r="EF76" s="182"/>
      <c r="EG76" s="219"/>
      <c r="EH76" s="182"/>
      <c r="EI76" s="219"/>
      <c r="EJ76" s="182"/>
      <c r="EK76" s="219"/>
      <c r="EL76" s="182"/>
      <c r="EM76" s="219"/>
      <c r="EN76" s="230"/>
      <c r="EO76" s="182"/>
      <c r="EP76" s="219"/>
      <c r="EQ76" s="182"/>
      <c r="ER76" s="219"/>
      <c r="ES76" s="182"/>
      <c r="ET76" s="219"/>
      <c r="EU76" s="182"/>
      <c r="EV76" s="219"/>
      <c r="EW76" s="182"/>
      <c r="EX76" s="219"/>
      <c r="EY76" s="230"/>
      <c r="EZ76" s="182"/>
      <c r="FA76" s="219"/>
      <c r="FB76" s="182"/>
      <c r="FC76" s="219"/>
      <c r="FD76" s="182"/>
      <c r="FE76" s="219"/>
      <c r="FF76" s="182"/>
      <c r="FG76" s="219"/>
      <c r="FH76" s="182"/>
      <c r="FI76" s="219"/>
      <c r="FJ76" s="230"/>
      <c r="FK76" s="182"/>
      <c r="FL76" s="219"/>
      <c r="FM76" s="182"/>
      <c r="FN76" s="219"/>
      <c r="FO76" s="182"/>
      <c r="FP76" s="219"/>
      <c r="FQ76" s="182"/>
      <c r="FR76" s="219"/>
      <c r="FS76" s="182"/>
      <c r="FT76" s="219"/>
      <c r="FU76" s="230"/>
      <c r="FV76" s="182"/>
      <c r="FW76" s="219"/>
      <c r="FX76" s="182"/>
      <c r="FY76" s="219"/>
      <c r="FZ76" s="182"/>
      <c r="GA76" s="219"/>
      <c r="GB76" s="182"/>
      <c r="GC76" s="219"/>
      <c r="GD76" s="182"/>
      <c r="GE76" s="219"/>
      <c r="GF76" s="230"/>
      <c r="GG76" s="182"/>
      <c r="GH76" s="219"/>
      <c r="GI76" s="182"/>
      <c r="GJ76" s="219"/>
      <c r="GK76" s="182"/>
      <c r="GL76" s="219"/>
      <c r="GM76" s="182"/>
      <c r="GN76" s="219"/>
      <c r="GO76" s="182"/>
      <c r="GP76" s="219"/>
      <c r="GQ76" s="230"/>
      <c r="GR76" s="182"/>
      <c r="GS76" s="219"/>
      <c r="GT76" s="182"/>
      <c r="GU76" s="219"/>
      <c r="GV76" s="182"/>
      <c r="GW76" s="219"/>
      <c r="GX76" s="182"/>
      <c r="GY76" s="219"/>
      <c r="GZ76" s="182"/>
      <c r="HA76" s="219"/>
      <c r="HB76" s="230"/>
      <c r="HC76" s="182"/>
      <c r="HD76" s="219"/>
      <c r="HE76" s="182"/>
      <c r="HF76" s="219"/>
      <c r="HG76" s="182"/>
      <c r="HH76" s="219"/>
      <c r="HI76" s="182"/>
      <c r="HJ76" s="219"/>
      <c r="HK76" s="182"/>
      <c r="HL76" s="219"/>
      <c r="HM76" s="230"/>
      <c r="HN76" s="182"/>
      <c r="HO76" s="219"/>
      <c r="HP76" s="182"/>
      <c r="HQ76" s="219"/>
      <c r="HR76" s="182"/>
      <c r="HS76" s="219"/>
      <c r="HT76" s="182"/>
      <c r="HU76" s="219"/>
      <c r="HV76" s="182"/>
      <c r="HW76" s="219"/>
      <c r="HX76" s="230"/>
      <c r="HY76" s="182"/>
      <c r="HZ76" s="219"/>
      <c r="IA76" s="182"/>
      <c r="IB76" s="219"/>
      <c r="IC76" s="182"/>
      <c r="ID76" s="219"/>
      <c r="IE76" s="182"/>
      <c r="IF76" s="219"/>
      <c r="IG76" s="182"/>
      <c r="IH76" s="219"/>
      <c r="II76" s="230"/>
      <c r="IJ76" s="182"/>
      <c r="IK76" s="219"/>
      <c r="IL76" s="182"/>
      <c r="IM76" s="219"/>
      <c r="IN76" s="182"/>
      <c r="IO76" s="219"/>
      <c r="IP76" s="182"/>
      <c r="IQ76" s="219"/>
      <c r="IR76" s="182"/>
      <c r="IS76" s="219"/>
      <c r="IT76" s="230"/>
      <c r="IU76" s="182"/>
      <c r="IV76" s="219"/>
    </row>
    <row r="77" spans="1:256" x14ac:dyDescent="0.2">
      <c r="A77" s="212" t="s">
        <v>85</v>
      </c>
      <c r="B77" s="231">
        <v>316611</v>
      </c>
      <c r="C77" s="219">
        <f t="shared" ref="C77:E79" si="27">B77/B$79</f>
        <v>1.6420243641810897E-2</v>
      </c>
      <c r="D77" s="182">
        <v>292646</v>
      </c>
      <c r="E77" s="219">
        <f t="shared" si="27"/>
        <v>1.4797992380788065E-2</v>
      </c>
      <c r="F77" s="182">
        <v>8763255</v>
      </c>
      <c r="G77" s="219">
        <f>F77/F$79</f>
        <v>0.41017624052937268</v>
      </c>
      <c r="H77" s="218" t="s">
        <v>83</v>
      </c>
      <c r="I77" s="218" t="s">
        <v>83</v>
      </c>
      <c r="J77" s="182">
        <v>9372512</v>
      </c>
      <c r="K77" s="220">
        <v>0.14807628962828862</v>
      </c>
      <c r="L77" s="230"/>
      <c r="M77" s="182"/>
      <c r="N77" s="219"/>
      <c r="O77" s="182"/>
      <c r="P77" s="219"/>
      <c r="Q77" s="182"/>
      <c r="R77" s="219"/>
      <c r="S77" s="218"/>
      <c r="T77" s="218"/>
      <c r="U77" s="182"/>
      <c r="V77" s="219"/>
      <c r="W77" s="230"/>
      <c r="X77" s="182"/>
      <c r="Y77" s="219"/>
      <c r="Z77" s="182"/>
      <c r="AA77" s="219"/>
      <c r="AB77" s="182"/>
      <c r="AC77" s="219"/>
      <c r="AD77" s="218"/>
      <c r="AE77" s="218"/>
      <c r="AF77" s="182"/>
      <c r="AG77" s="219"/>
      <c r="AH77" s="230"/>
      <c r="AI77" s="182"/>
      <c r="AJ77" s="219"/>
      <c r="AK77" s="182"/>
      <c r="AL77" s="219"/>
      <c r="AM77" s="182"/>
      <c r="AN77" s="219"/>
      <c r="AO77" s="218"/>
      <c r="AP77" s="218"/>
      <c r="AQ77" s="182"/>
      <c r="AR77" s="219"/>
      <c r="AS77" s="230"/>
      <c r="AT77" s="182"/>
      <c r="AU77" s="219"/>
      <c r="AV77" s="182"/>
      <c r="AW77" s="219"/>
      <c r="AX77" s="182"/>
      <c r="AY77" s="219"/>
      <c r="AZ77" s="218"/>
      <c r="BA77" s="218"/>
      <c r="BB77" s="182"/>
      <c r="BC77" s="219"/>
      <c r="BD77" s="230"/>
      <c r="BE77" s="182"/>
      <c r="BF77" s="219"/>
      <c r="BG77" s="182"/>
      <c r="BH77" s="219"/>
      <c r="BI77" s="182"/>
      <c r="BJ77" s="219"/>
      <c r="BK77" s="218"/>
      <c r="BL77" s="218"/>
      <c r="BM77" s="182"/>
      <c r="BN77" s="219"/>
      <c r="BO77" s="230"/>
      <c r="BP77" s="182"/>
      <c r="BQ77" s="219"/>
      <c r="BR77" s="182"/>
      <c r="BS77" s="219"/>
      <c r="BT77" s="182"/>
      <c r="BU77" s="219"/>
      <c r="BV77" s="218"/>
      <c r="BW77" s="218"/>
      <c r="BX77" s="182"/>
      <c r="BY77" s="219"/>
      <c r="BZ77" s="230"/>
      <c r="CA77" s="182"/>
      <c r="CB77" s="219"/>
      <c r="CC77" s="182"/>
      <c r="CD77" s="219"/>
      <c r="CE77" s="182"/>
      <c r="CF77" s="219"/>
      <c r="CG77" s="218"/>
      <c r="CH77" s="218"/>
      <c r="CI77" s="182"/>
      <c r="CJ77" s="219"/>
      <c r="CK77" s="230"/>
      <c r="CL77" s="182"/>
      <c r="CM77" s="219"/>
      <c r="CN77" s="182"/>
      <c r="CO77" s="219"/>
      <c r="CP77" s="182"/>
      <c r="CQ77" s="219"/>
      <c r="CR77" s="218"/>
      <c r="CS77" s="218"/>
      <c r="CT77" s="182"/>
      <c r="CU77" s="219"/>
      <c r="CV77" s="230"/>
      <c r="CW77" s="182"/>
      <c r="CX77" s="219"/>
      <c r="CY77" s="182"/>
      <c r="CZ77" s="219"/>
      <c r="DA77" s="182"/>
      <c r="DB77" s="219"/>
      <c r="DC77" s="218"/>
      <c r="DD77" s="218"/>
      <c r="DE77" s="182"/>
      <c r="DF77" s="219"/>
      <c r="DG77" s="230"/>
      <c r="DH77" s="182"/>
      <c r="DI77" s="219"/>
      <c r="DJ77" s="182"/>
      <c r="DK77" s="219"/>
      <c r="DL77" s="182"/>
      <c r="DM77" s="219"/>
      <c r="DN77" s="218"/>
      <c r="DO77" s="218"/>
      <c r="DP77" s="182"/>
      <c r="DQ77" s="219"/>
      <c r="DR77" s="230"/>
      <c r="DS77" s="182"/>
      <c r="DT77" s="219"/>
      <c r="DU77" s="182"/>
      <c r="DV77" s="219"/>
      <c r="DW77" s="182"/>
      <c r="DX77" s="219"/>
      <c r="DY77" s="218"/>
      <c r="DZ77" s="218"/>
      <c r="EA77" s="182"/>
      <c r="EB77" s="219"/>
      <c r="EC77" s="230"/>
      <c r="ED77" s="182"/>
      <c r="EE77" s="219"/>
      <c r="EF77" s="182"/>
      <c r="EG77" s="219"/>
      <c r="EH77" s="182"/>
      <c r="EI77" s="219"/>
      <c r="EJ77" s="218"/>
      <c r="EK77" s="218"/>
      <c r="EL77" s="182"/>
      <c r="EM77" s="219"/>
      <c r="EN77" s="230"/>
      <c r="EO77" s="182"/>
      <c r="EP77" s="219"/>
      <c r="EQ77" s="182"/>
      <c r="ER77" s="219"/>
      <c r="ES77" s="182"/>
      <c r="ET77" s="219"/>
      <c r="EU77" s="218"/>
      <c r="EV77" s="218"/>
      <c r="EW77" s="182"/>
      <c r="EX77" s="219"/>
      <c r="EY77" s="230"/>
      <c r="EZ77" s="182"/>
      <c r="FA77" s="219"/>
      <c r="FB77" s="182"/>
      <c r="FC77" s="219"/>
      <c r="FD77" s="182"/>
      <c r="FE77" s="219"/>
      <c r="FF77" s="218"/>
      <c r="FG77" s="218"/>
      <c r="FH77" s="182"/>
      <c r="FI77" s="219"/>
      <c r="FJ77" s="230"/>
      <c r="FK77" s="182"/>
      <c r="FL77" s="219"/>
      <c r="FM77" s="182"/>
      <c r="FN77" s="219"/>
      <c r="FO77" s="182"/>
      <c r="FP77" s="219"/>
      <c r="FQ77" s="218"/>
      <c r="FR77" s="218"/>
      <c r="FS77" s="182"/>
      <c r="FT77" s="219"/>
      <c r="FU77" s="230"/>
      <c r="FV77" s="182"/>
      <c r="FW77" s="219"/>
      <c r="FX77" s="182"/>
      <c r="FY77" s="219"/>
      <c r="FZ77" s="182"/>
      <c r="GA77" s="219"/>
      <c r="GB77" s="218"/>
      <c r="GC77" s="218"/>
      <c r="GD77" s="182"/>
      <c r="GE77" s="219"/>
      <c r="GF77" s="230"/>
      <c r="GG77" s="182"/>
      <c r="GH77" s="219"/>
      <c r="GI77" s="182"/>
      <c r="GJ77" s="219"/>
      <c r="GK77" s="182"/>
      <c r="GL77" s="219"/>
      <c r="GM77" s="218"/>
      <c r="GN77" s="218"/>
      <c r="GO77" s="182"/>
      <c r="GP77" s="219"/>
      <c r="GQ77" s="230"/>
      <c r="GR77" s="182"/>
      <c r="GS77" s="219"/>
      <c r="GT77" s="182"/>
      <c r="GU77" s="219"/>
      <c r="GV77" s="182"/>
      <c r="GW77" s="219"/>
      <c r="GX77" s="218"/>
      <c r="GY77" s="218"/>
      <c r="GZ77" s="182"/>
      <c r="HA77" s="219"/>
      <c r="HB77" s="230"/>
      <c r="HC77" s="182"/>
      <c r="HD77" s="219"/>
      <c r="HE77" s="182"/>
      <c r="HF77" s="219"/>
      <c r="HG77" s="182"/>
      <c r="HH77" s="219"/>
      <c r="HI77" s="218"/>
      <c r="HJ77" s="218"/>
      <c r="HK77" s="182"/>
      <c r="HL77" s="219"/>
      <c r="HM77" s="230"/>
      <c r="HN77" s="182"/>
      <c r="HO77" s="219"/>
      <c r="HP77" s="182"/>
      <c r="HQ77" s="219"/>
      <c r="HR77" s="182"/>
      <c r="HS77" s="219"/>
      <c r="HT77" s="218"/>
      <c r="HU77" s="218"/>
      <c r="HV77" s="182"/>
      <c r="HW77" s="219"/>
      <c r="HX77" s="230"/>
      <c r="HY77" s="182"/>
      <c r="HZ77" s="219"/>
      <c r="IA77" s="182"/>
      <c r="IB77" s="219"/>
      <c r="IC77" s="182"/>
      <c r="ID77" s="219"/>
      <c r="IE77" s="218"/>
      <c r="IF77" s="218"/>
      <c r="IG77" s="182"/>
      <c r="IH77" s="219"/>
      <c r="II77" s="230"/>
      <c r="IJ77" s="182"/>
      <c r="IK77" s="219"/>
      <c r="IL77" s="182"/>
      <c r="IM77" s="219"/>
      <c r="IN77" s="182"/>
      <c r="IO77" s="219"/>
      <c r="IP77" s="218"/>
      <c r="IQ77" s="218"/>
      <c r="IR77" s="182"/>
      <c r="IS77" s="219"/>
      <c r="IT77" s="230"/>
      <c r="IU77" s="182"/>
      <c r="IV77" s="219"/>
    </row>
    <row r="78" spans="1:256" x14ac:dyDescent="0.2">
      <c r="A78" s="212" t="s">
        <v>86</v>
      </c>
      <c r="B78" s="221">
        <v>17857334</v>
      </c>
      <c r="C78" s="219">
        <f t="shared" si="27"/>
        <v>0.92612630348659264</v>
      </c>
      <c r="D78" s="182">
        <v>19373220</v>
      </c>
      <c r="E78" s="219">
        <f t="shared" si="27"/>
        <v>0.97962986663522122</v>
      </c>
      <c r="F78" s="182">
        <v>12601354</v>
      </c>
      <c r="G78" s="219">
        <f>F78/F$79</f>
        <v>0.58982375947062737</v>
      </c>
      <c r="H78" s="182">
        <v>2713056</v>
      </c>
      <c r="I78" s="219">
        <f>H78/H$79</f>
        <v>0.94441437248563131</v>
      </c>
      <c r="J78" s="182">
        <v>52544964</v>
      </c>
      <c r="K78" s="220">
        <v>0.83015773228905965</v>
      </c>
      <c r="L78" s="230"/>
      <c r="M78" s="182"/>
      <c r="N78" s="219"/>
      <c r="O78" s="182"/>
      <c r="P78" s="219"/>
      <c r="Q78" s="182"/>
      <c r="R78" s="219"/>
      <c r="S78" s="182"/>
      <c r="T78" s="219"/>
      <c r="U78" s="182"/>
      <c r="V78" s="219"/>
      <c r="W78" s="230"/>
      <c r="X78" s="182"/>
      <c r="Y78" s="219"/>
      <c r="Z78" s="182"/>
      <c r="AA78" s="219"/>
      <c r="AB78" s="182"/>
      <c r="AC78" s="219"/>
      <c r="AD78" s="182"/>
      <c r="AE78" s="219"/>
      <c r="AF78" s="182"/>
      <c r="AG78" s="219"/>
      <c r="AH78" s="230"/>
      <c r="AI78" s="182"/>
      <c r="AJ78" s="219"/>
      <c r="AK78" s="182"/>
      <c r="AL78" s="219"/>
      <c r="AM78" s="182"/>
      <c r="AN78" s="219"/>
      <c r="AO78" s="182"/>
      <c r="AP78" s="219"/>
      <c r="AQ78" s="182"/>
      <c r="AR78" s="219"/>
      <c r="AS78" s="230"/>
      <c r="AT78" s="182"/>
      <c r="AU78" s="219"/>
      <c r="AV78" s="182"/>
      <c r="AW78" s="219"/>
      <c r="AX78" s="182"/>
      <c r="AY78" s="219"/>
      <c r="AZ78" s="182"/>
      <c r="BA78" s="219"/>
      <c r="BB78" s="182"/>
      <c r="BC78" s="219"/>
      <c r="BD78" s="230"/>
      <c r="BE78" s="182"/>
      <c r="BF78" s="219"/>
      <c r="BG78" s="182"/>
      <c r="BH78" s="219"/>
      <c r="BI78" s="182"/>
      <c r="BJ78" s="219"/>
      <c r="BK78" s="182"/>
      <c r="BL78" s="219"/>
      <c r="BM78" s="182"/>
      <c r="BN78" s="219"/>
      <c r="BO78" s="230"/>
      <c r="BP78" s="182"/>
      <c r="BQ78" s="219"/>
      <c r="BR78" s="182"/>
      <c r="BS78" s="219"/>
      <c r="BT78" s="182"/>
      <c r="BU78" s="219"/>
      <c r="BV78" s="182"/>
      <c r="BW78" s="219"/>
      <c r="BX78" s="182"/>
      <c r="BY78" s="219"/>
      <c r="BZ78" s="230"/>
      <c r="CA78" s="182"/>
      <c r="CB78" s="219"/>
      <c r="CC78" s="182"/>
      <c r="CD78" s="219"/>
      <c r="CE78" s="182"/>
      <c r="CF78" s="219"/>
      <c r="CG78" s="182"/>
      <c r="CH78" s="219"/>
      <c r="CI78" s="182"/>
      <c r="CJ78" s="219"/>
      <c r="CK78" s="230"/>
      <c r="CL78" s="182"/>
      <c r="CM78" s="219"/>
      <c r="CN78" s="182"/>
      <c r="CO78" s="219"/>
      <c r="CP78" s="182"/>
      <c r="CQ78" s="219"/>
      <c r="CR78" s="182"/>
      <c r="CS78" s="219"/>
      <c r="CT78" s="182"/>
      <c r="CU78" s="219"/>
      <c r="CV78" s="230"/>
      <c r="CW78" s="182"/>
      <c r="CX78" s="219"/>
      <c r="CY78" s="182"/>
      <c r="CZ78" s="219"/>
      <c r="DA78" s="182"/>
      <c r="DB78" s="219"/>
      <c r="DC78" s="182"/>
      <c r="DD78" s="219"/>
      <c r="DE78" s="182"/>
      <c r="DF78" s="219"/>
      <c r="DG78" s="230"/>
      <c r="DH78" s="182"/>
      <c r="DI78" s="219"/>
      <c r="DJ78" s="182"/>
      <c r="DK78" s="219"/>
      <c r="DL78" s="182"/>
      <c r="DM78" s="219"/>
      <c r="DN78" s="182"/>
      <c r="DO78" s="219"/>
      <c r="DP78" s="182"/>
      <c r="DQ78" s="219"/>
      <c r="DR78" s="230"/>
      <c r="DS78" s="182"/>
      <c r="DT78" s="219"/>
      <c r="DU78" s="182"/>
      <c r="DV78" s="219"/>
      <c r="DW78" s="182"/>
      <c r="DX78" s="219"/>
      <c r="DY78" s="182"/>
      <c r="DZ78" s="219"/>
      <c r="EA78" s="182"/>
      <c r="EB78" s="219"/>
      <c r="EC78" s="230"/>
      <c r="ED78" s="182"/>
      <c r="EE78" s="219"/>
      <c r="EF78" s="182"/>
      <c r="EG78" s="219"/>
      <c r="EH78" s="182"/>
      <c r="EI78" s="219"/>
      <c r="EJ78" s="182"/>
      <c r="EK78" s="219"/>
      <c r="EL78" s="182"/>
      <c r="EM78" s="219"/>
      <c r="EN78" s="230"/>
      <c r="EO78" s="182"/>
      <c r="EP78" s="219"/>
      <c r="EQ78" s="182"/>
      <c r="ER78" s="219"/>
      <c r="ES78" s="182"/>
      <c r="ET78" s="219"/>
      <c r="EU78" s="182"/>
      <c r="EV78" s="219"/>
      <c r="EW78" s="182"/>
      <c r="EX78" s="219"/>
      <c r="EY78" s="230"/>
      <c r="EZ78" s="182"/>
      <c r="FA78" s="219"/>
      <c r="FB78" s="182"/>
      <c r="FC78" s="219"/>
      <c r="FD78" s="182"/>
      <c r="FE78" s="219"/>
      <c r="FF78" s="182"/>
      <c r="FG78" s="219"/>
      <c r="FH78" s="182"/>
      <c r="FI78" s="219"/>
      <c r="FJ78" s="230"/>
      <c r="FK78" s="182"/>
      <c r="FL78" s="219"/>
      <c r="FM78" s="182"/>
      <c r="FN78" s="219"/>
      <c r="FO78" s="182"/>
      <c r="FP78" s="219"/>
      <c r="FQ78" s="182"/>
      <c r="FR78" s="219"/>
      <c r="FS78" s="182"/>
      <c r="FT78" s="219"/>
      <c r="FU78" s="230"/>
      <c r="FV78" s="182"/>
      <c r="FW78" s="219"/>
      <c r="FX78" s="182"/>
      <c r="FY78" s="219"/>
      <c r="FZ78" s="182"/>
      <c r="GA78" s="219"/>
      <c r="GB78" s="182"/>
      <c r="GC78" s="219"/>
      <c r="GD78" s="182"/>
      <c r="GE78" s="219"/>
      <c r="GF78" s="230"/>
      <c r="GG78" s="182"/>
      <c r="GH78" s="219"/>
      <c r="GI78" s="182"/>
      <c r="GJ78" s="219"/>
      <c r="GK78" s="182"/>
      <c r="GL78" s="219"/>
      <c r="GM78" s="182"/>
      <c r="GN78" s="219"/>
      <c r="GO78" s="182"/>
      <c r="GP78" s="219"/>
      <c r="GQ78" s="230"/>
      <c r="GR78" s="182"/>
      <c r="GS78" s="219"/>
      <c r="GT78" s="182"/>
      <c r="GU78" s="219"/>
      <c r="GV78" s="182"/>
      <c r="GW78" s="219"/>
      <c r="GX78" s="182"/>
      <c r="GY78" s="219"/>
      <c r="GZ78" s="182"/>
      <c r="HA78" s="219"/>
      <c r="HB78" s="230"/>
      <c r="HC78" s="182"/>
      <c r="HD78" s="219"/>
      <c r="HE78" s="182"/>
      <c r="HF78" s="219"/>
      <c r="HG78" s="182"/>
      <c r="HH78" s="219"/>
      <c r="HI78" s="182"/>
      <c r="HJ78" s="219"/>
      <c r="HK78" s="182"/>
      <c r="HL78" s="219"/>
      <c r="HM78" s="230"/>
      <c r="HN78" s="182"/>
      <c r="HO78" s="219"/>
      <c r="HP78" s="182"/>
      <c r="HQ78" s="219"/>
      <c r="HR78" s="182"/>
      <c r="HS78" s="219"/>
      <c r="HT78" s="182"/>
      <c r="HU78" s="219"/>
      <c r="HV78" s="182"/>
      <c r="HW78" s="219"/>
      <c r="HX78" s="230"/>
      <c r="HY78" s="182"/>
      <c r="HZ78" s="219"/>
      <c r="IA78" s="182"/>
      <c r="IB78" s="219"/>
      <c r="IC78" s="182"/>
      <c r="ID78" s="219"/>
      <c r="IE78" s="182"/>
      <c r="IF78" s="219"/>
      <c r="IG78" s="182"/>
      <c r="IH78" s="219"/>
      <c r="II78" s="230"/>
      <c r="IJ78" s="182"/>
      <c r="IK78" s="219"/>
      <c r="IL78" s="182"/>
      <c r="IM78" s="219"/>
      <c r="IN78" s="182"/>
      <c r="IO78" s="219"/>
      <c r="IP78" s="182"/>
      <c r="IQ78" s="219"/>
      <c r="IR78" s="182"/>
      <c r="IS78" s="219"/>
      <c r="IT78" s="230"/>
      <c r="IU78" s="182"/>
      <c r="IV78" s="219"/>
    </row>
    <row r="79" spans="1:256" x14ac:dyDescent="0.2">
      <c r="A79" s="223" t="s">
        <v>87</v>
      </c>
      <c r="B79" s="231">
        <v>19281748</v>
      </c>
      <c r="C79" s="214">
        <f t="shared" si="27"/>
        <v>1</v>
      </c>
      <c r="D79" s="215">
        <v>19776061</v>
      </c>
      <c r="E79" s="214">
        <f t="shared" si="27"/>
        <v>1</v>
      </c>
      <c r="F79" s="215">
        <v>21364609</v>
      </c>
      <c r="G79" s="214">
        <f>F79/F$79</f>
        <v>1</v>
      </c>
      <c r="H79" s="225">
        <v>2872739</v>
      </c>
      <c r="I79" s="224">
        <f>H79/H$79</f>
        <v>1</v>
      </c>
      <c r="J79" s="225">
        <v>63295157</v>
      </c>
      <c r="K79" s="217">
        <v>1</v>
      </c>
      <c r="L79" s="230"/>
      <c r="M79" s="182"/>
      <c r="N79" s="219"/>
      <c r="O79" s="182"/>
      <c r="P79" s="219"/>
      <c r="Q79" s="182"/>
      <c r="R79" s="219"/>
      <c r="S79" s="182"/>
      <c r="T79" s="219"/>
      <c r="U79" s="182"/>
      <c r="V79" s="219"/>
      <c r="W79" s="230"/>
      <c r="X79" s="182"/>
      <c r="Y79" s="219"/>
      <c r="Z79" s="182"/>
      <c r="AA79" s="219"/>
      <c r="AB79" s="182"/>
      <c r="AC79" s="219"/>
      <c r="AD79" s="182"/>
      <c r="AE79" s="219"/>
      <c r="AF79" s="182"/>
      <c r="AG79" s="219"/>
      <c r="AH79" s="230"/>
      <c r="AI79" s="182"/>
      <c r="AJ79" s="219"/>
      <c r="AK79" s="182"/>
      <c r="AL79" s="219"/>
      <c r="AM79" s="182"/>
      <c r="AN79" s="219"/>
      <c r="AO79" s="182"/>
      <c r="AP79" s="219"/>
      <c r="AQ79" s="182"/>
      <c r="AR79" s="219"/>
      <c r="AS79" s="230"/>
      <c r="AT79" s="182"/>
      <c r="AU79" s="219"/>
      <c r="AV79" s="182"/>
      <c r="AW79" s="219"/>
      <c r="AX79" s="182"/>
      <c r="AY79" s="219"/>
      <c r="AZ79" s="182"/>
      <c r="BA79" s="219"/>
      <c r="BB79" s="182"/>
      <c r="BC79" s="219"/>
      <c r="BD79" s="230"/>
      <c r="BE79" s="182"/>
      <c r="BF79" s="219"/>
      <c r="BG79" s="182"/>
      <c r="BH79" s="219"/>
      <c r="BI79" s="182"/>
      <c r="BJ79" s="219"/>
      <c r="BK79" s="182"/>
      <c r="BL79" s="219"/>
      <c r="BM79" s="182"/>
      <c r="BN79" s="219"/>
      <c r="BO79" s="230"/>
      <c r="BP79" s="182"/>
      <c r="BQ79" s="219"/>
      <c r="BR79" s="182"/>
      <c r="BS79" s="219"/>
      <c r="BT79" s="182"/>
      <c r="BU79" s="219"/>
      <c r="BV79" s="182"/>
      <c r="BW79" s="219"/>
      <c r="BX79" s="182"/>
      <c r="BY79" s="219"/>
      <c r="BZ79" s="230"/>
      <c r="CA79" s="182"/>
      <c r="CB79" s="219"/>
      <c r="CC79" s="182"/>
      <c r="CD79" s="219"/>
      <c r="CE79" s="182"/>
      <c r="CF79" s="219"/>
      <c r="CG79" s="182"/>
      <c r="CH79" s="219"/>
      <c r="CI79" s="182"/>
      <c r="CJ79" s="219"/>
      <c r="CK79" s="230"/>
      <c r="CL79" s="182"/>
      <c r="CM79" s="219"/>
      <c r="CN79" s="182"/>
      <c r="CO79" s="219"/>
      <c r="CP79" s="182"/>
      <c r="CQ79" s="219"/>
      <c r="CR79" s="182"/>
      <c r="CS79" s="219"/>
      <c r="CT79" s="182"/>
      <c r="CU79" s="219"/>
      <c r="CV79" s="230"/>
      <c r="CW79" s="182"/>
      <c r="CX79" s="219"/>
      <c r="CY79" s="182"/>
      <c r="CZ79" s="219"/>
      <c r="DA79" s="182"/>
      <c r="DB79" s="219"/>
      <c r="DC79" s="182"/>
      <c r="DD79" s="219"/>
      <c r="DE79" s="182"/>
      <c r="DF79" s="219"/>
      <c r="DG79" s="230"/>
      <c r="DH79" s="182"/>
      <c r="DI79" s="219"/>
      <c r="DJ79" s="182"/>
      <c r="DK79" s="219"/>
      <c r="DL79" s="182"/>
      <c r="DM79" s="219"/>
      <c r="DN79" s="182"/>
      <c r="DO79" s="219"/>
      <c r="DP79" s="182"/>
      <c r="DQ79" s="219"/>
      <c r="DR79" s="230"/>
      <c r="DS79" s="182"/>
      <c r="DT79" s="219"/>
      <c r="DU79" s="182"/>
      <c r="DV79" s="219"/>
      <c r="DW79" s="182"/>
      <c r="DX79" s="219"/>
      <c r="DY79" s="182"/>
      <c r="DZ79" s="219"/>
      <c r="EA79" s="182"/>
      <c r="EB79" s="219"/>
      <c r="EC79" s="230"/>
      <c r="ED79" s="182"/>
      <c r="EE79" s="219"/>
      <c r="EF79" s="182"/>
      <c r="EG79" s="219"/>
      <c r="EH79" s="182"/>
      <c r="EI79" s="219"/>
      <c r="EJ79" s="182"/>
      <c r="EK79" s="219"/>
      <c r="EL79" s="182"/>
      <c r="EM79" s="219"/>
      <c r="EN79" s="230"/>
      <c r="EO79" s="182"/>
      <c r="EP79" s="219"/>
      <c r="EQ79" s="182"/>
      <c r="ER79" s="219"/>
      <c r="ES79" s="182"/>
      <c r="ET79" s="219"/>
      <c r="EU79" s="182"/>
      <c r="EV79" s="219"/>
      <c r="EW79" s="182"/>
      <c r="EX79" s="219"/>
      <c r="EY79" s="230"/>
      <c r="EZ79" s="182"/>
      <c r="FA79" s="219"/>
      <c r="FB79" s="182"/>
      <c r="FC79" s="219"/>
      <c r="FD79" s="182"/>
      <c r="FE79" s="219"/>
      <c r="FF79" s="182"/>
      <c r="FG79" s="219"/>
      <c r="FH79" s="182"/>
      <c r="FI79" s="219"/>
      <c r="FJ79" s="230"/>
      <c r="FK79" s="182"/>
      <c r="FL79" s="219"/>
      <c r="FM79" s="182"/>
      <c r="FN79" s="219"/>
      <c r="FO79" s="182"/>
      <c r="FP79" s="219"/>
      <c r="FQ79" s="182"/>
      <c r="FR79" s="219"/>
      <c r="FS79" s="182"/>
      <c r="FT79" s="219"/>
      <c r="FU79" s="230"/>
      <c r="FV79" s="182"/>
      <c r="FW79" s="219"/>
      <c r="FX79" s="182"/>
      <c r="FY79" s="219"/>
      <c r="FZ79" s="182"/>
      <c r="GA79" s="219"/>
      <c r="GB79" s="182"/>
      <c r="GC79" s="219"/>
      <c r="GD79" s="182"/>
      <c r="GE79" s="219"/>
      <c r="GF79" s="230"/>
      <c r="GG79" s="182"/>
      <c r="GH79" s="219"/>
      <c r="GI79" s="182"/>
      <c r="GJ79" s="219"/>
      <c r="GK79" s="182"/>
      <c r="GL79" s="219"/>
      <c r="GM79" s="182"/>
      <c r="GN79" s="219"/>
      <c r="GO79" s="182"/>
      <c r="GP79" s="219"/>
      <c r="GQ79" s="230"/>
      <c r="GR79" s="182"/>
      <c r="GS79" s="219"/>
      <c r="GT79" s="182"/>
      <c r="GU79" s="219"/>
      <c r="GV79" s="182"/>
      <c r="GW79" s="219"/>
      <c r="GX79" s="182"/>
      <c r="GY79" s="219"/>
      <c r="GZ79" s="182"/>
      <c r="HA79" s="219"/>
      <c r="HB79" s="230"/>
      <c r="HC79" s="182"/>
      <c r="HD79" s="219"/>
      <c r="HE79" s="182"/>
      <c r="HF79" s="219"/>
      <c r="HG79" s="182"/>
      <c r="HH79" s="219"/>
      <c r="HI79" s="182"/>
      <c r="HJ79" s="219"/>
      <c r="HK79" s="182"/>
      <c r="HL79" s="219"/>
      <c r="HM79" s="230"/>
      <c r="HN79" s="182"/>
      <c r="HO79" s="219"/>
      <c r="HP79" s="182"/>
      <c r="HQ79" s="219"/>
      <c r="HR79" s="182"/>
      <c r="HS79" s="219"/>
      <c r="HT79" s="182"/>
      <c r="HU79" s="219"/>
      <c r="HV79" s="182"/>
      <c r="HW79" s="219"/>
      <c r="HX79" s="230"/>
      <c r="HY79" s="182"/>
      <c r="HZ79" s="219"/>
      <c r="IA79" s="182"/>
      <c r="IB79" s="219"/>
      <c r="IC79" s="182"/>
      <c r="ID79" s="219"/>
      <c r="IE79" s="182"/>
      <c r="IF79" s="219"/>
      <c r="IG79" s="182"/>
      <c r="IH79" s="219"/>
      <c r="II79" s="230"/>
      <c r="IJ79" s="182"/>
      <c r="IK79" s="219"/>
      <c r="IL79" s="182"/>
      <c r="IM79" s="219"/>
      <c r="IN79" s="182"/>
      <c r="IO79" s="219"/>
      <c r="IP79" s="182"/>
      <c r="IQ79" s="219"/>
      <c r="IR79" s="182"/>
      <c r="IS79" s="219"/>
      <c r="IT79" s="230"/>
      <c r="IU79" s="182"/>
      <c r="IV79" s="219"/>
    </row>
    <row r="80" spans="1:256" s="211" customFormat="1" ht="6.75" customHeight="1" x14ac:dyDescent="0.2">
      <c r="A80" s="239"/>
      <c r="B80" s="205"/>
      <c r="C80" s="206"/>
      <c r="D80" s="206"/>
      <c r="E80" s="206"/>
      <c r="F80" s="206"/>
      <c r="G80" s="206"/>
      <c r="H80" s="207"/>
      <c r="I80" s="208"/>
      <c r="J80" s="206"/>
      <c r="K80" s="209"/>
      <c r="L80" s="237"/>
      <c r="S80" s="238"/>
      <c r="T80" s="232"/>
      <c r="W80" s="237"/>
      <c r="AD80" s="238"/>
      <c r="AE80" s="232"/>
      <c r="AH80" s="237"/>
      <c r="AO80" s="238"/>
      <c r="AP80" s="232"/>
      <c r="AS80" s="237"/>
      <c r="AZ80" s="238"/>
      <c r="BA80" s="232"/>
      <c r="BD80" s="237"/>
      <c r="BK80" s="238"/>
      <c r="BL80" s="232"/>
      <c r="BO80" s="237"/>
      <c r="BV80" s="238"/>
      <c r="BW80" s="232"/>
      <c r="BZ80" s="237"/>
      <c r="CG80" s="238"/>
      <c r="CH80" s="232"/>
      <c r="CK80" s="237"/>
      <c r="CR80" s="238"/>
      <c r="CS80" s="232"/>
      <c r="CV80" s="237"/>
      <c r="DC80" s="238"/>
      <c r="DD80" s="232"/>
      <c r="DG80" s="237"/>
      <c r="DN80" s="238"/>
      <c r="DO80" s="232"/>
      <c r="DR80" s="237"/>
      <c r="DY80" s="238"/>
      <c r="DZ80" s="232"/>
      <c r="EC80" s="237"/>
      <c r="EJ80" s="238"/>
      <c r="EK80" s="232"/>
      <c r="EN80" s="237"/>
      <c r="EU80" s="238"/>
      <c r="EV80" s="232"/>
      <c r="EY80" s="237"/>
      <c r="FF80" s="238"/>
      <c r="FG80" s="232"/>
      <c r="FJ80" s="237"/>
      <c r="FQ80" s="238"/>
      <c r="FR80" s="232"/>
      <c r="FU80" s="237"/>
      <c r="GB80" s="238"/>
      <c r="GC80" s="232"/>
      <c r="GF80" s="237"/>
      <c r="GM80" s="238"/>
      <c r="GN80" s="232"/>
      <c r="GQ80" s="237"/>
      <c r="GX80" s="238"/>
      <c r="GY80" s="232"/>
      <c r="HB80" s="237"/>
      <c r="HI80" s="238"/>
      <c r="HJ80" s="232"/>
      <c r="HM80" s="237"/>
      <c r="HT80" s="238"/>
      <c r="HU80" s="232"/>
      <c r="HX80" s="237"/>
      <c r="IE80" s="238"/>
      <c r="IF80" s="232"/>
      <c r="II80" s="237"/>
      <c r="IP80" s="238"/>
      <c r="IQ80" s="232"/>
      <c r="IT80" s="237"/>
    </row>
    <row r="81" spans="1:256" s="211" customFormat="1" ht="26.25" customHeight="1" x14ac:dyDescent="0.2">
      <c r="A81" s="204">
        <v>2004</v>
      </c>
      <c r="B81" s="205" t="s">
        <v>77</v>
      </c>
      <c r="C81" s="206"/>
      <c r="D81" s="206" t="s">
        <v>78</v>
      </c>
      <c r="E81" s="206"/>
      <c r="F81" s="206" t="s">
        <v>79</v>
      </c>
      <c r="G81" s="206"/>
      <c r="H81" s="207" t="s">
        <v>80</v>
      </c>
      <c r="I81" s="208"/>
      <c r="J81" s="206" t="s">
        <v>81</v>
      </c>
      <c r="K81" s="209"/>
      <c r="L81" s="237"/>
      <c r="S81" s="238"/>
      <c r="T81" s="232"/>
      <c r="W81" s="237"/>
      <c r="AD81" s="238"/>
      <c r="AE81" s="232"/>
      <c r="AH81" s="237"/>
      <c r="AO81" s="238"/>
      <c r="AP81" s="232"/>
      <c r="AS81" s="237"/>
      <c r="AZ81" s="238"/>
      <c r="BA81" s="232"/>
      <c r="BD81" s="237"/>
      <c r="BK81" s="238"/>
      <c r="BL81" s="232"/>
      <c r="BO81" s="237"/>
      <c r="BV81" s="238"/>
      <c r="BW81" s="232"/>
      <c r="BZ81" s="237"/>
      <c r="CG81" s="238"/>
      <c r="CH81" s="232"/>
      <c r="CK81" s="237"/>
      <c r="CR81" s="238"/>
      <c r="CS81" s="232"/>
      <c r="CV81" s="237"/>
      <c r="DC81" s="238"/>
      <c r="DD81" s="232"/>
      <c r="DG81" s="237"/>
      <c r="DN81" s="238"/>
      <c r="DO81" s="232"/>
      <c r="DR81" s="237"/>
      <c r="DY81" s="238"/>
      <c r="DZ81" s="232"/>
      <c r="EC81" s="237"/>
      <c r="EJ81" s="238"/>
      <c r="EK81" s="232"/>
      <c r="EN81" s="237"/>
      <c r="EU81" s="238"/>
      <c r="EV81" s="232"/>
      <c r="EY81" s="237"/>
      <c r="FF81" s="238"/>
      <c r="FG81" s="232"/>
      <c r="FJ81" s="237"/>
      <c r="FQ81" s="238"/>
      <c r="FR81" s="232"/>
      <c r="FU81" s="237"/>
      <c r="GB81" s="238"/>
      <c r="GC81" s="232"/>
      <c r="GF81" s="237"/>
      <c r="GM81" s="238"/>
      <c r="GN81" s="232"/>
      <c r="GQ81" s="237"/>
      <c r="GX81" s="238"/>
      <c r="GY81" s="232"/>
      <c r="HB81" s="237"/>
      <c r="HI81" s="238"/>
      <c r="HJ81" s="232"/>
      <c r="HM81" s="237"/>
      <c r="HT81" s="238"/>
      <c r="HU81" s="232"/>
      <c r="HX81" s="237"/>
      <c r="IE81" s="238"/>
      <c r="IF81" s="232"/>
      <c r="II81" s="237"/>
      <c r="IP81" s="238"/>
      <c r="IQ81" s="232"/>
      <c r="IT81" s="237"/>
    </row>
    <row r="82" spans="1:256" x14ac:dyDescent="0.2">
      <c r="A82" s="212" t="s">
        <v>82</v>
      </c>
      <c r="B82" s="213">
        <v>936276</v>
      </c>
      <c r="C82" s="214">
        <f>B82/B$85</f>
        <v>4.6121197970083259E-2</v>
      </c>
      <c r="D82" s="215">
        <v>126185</v>
      </c>
      <c r="E82" s="214">
        <f>D82/D$85</f>
        <v>5.9457029650532983E-3</v>
      </c>
      <c r="F82" s="233" t="s">
        <v>83</v>
      </c>
      <c r="G82" s="216" t="s">
        <v>83</v>
      </c>
      <c r="H82" s="215">
        <v>195678</v>
      </c>
      <c r="I82" s="214">
        <f>H82/H$85</f>
        <v>7.1054970848572346E-2</v>
      </c>
      <c r="J82" s="215">
        <v>1258139</v>
      </c>
      <c r="K82" s="217">
        <v>1.9718640755243943E-2</v>
      </c>
      <c r="L82" s="230"/>
      <c r="M82" s="182"/>
      <c r="N82" s="219"/>
      <c r="O82" s="182"/>
      <c r="P82" s="219"/>
      <c r="Q82" s="182"/>
      <c r="R82" s="219"/>
      <c r="S82" s="182"/>
      <c r="T82" s="219"/>
      <c r="U82" s="182"/>
      <c r="V82" s="219"/>
      <c r="W82" s="230"/>
      <c r="X82" s="182"/>
      <c r="Y82" s="219"/>
      <c r="Z82" s="182"/>
      <c r="AA82" s="219"/>
      <c r="AB82" s="182"/>
      <c r="AC82" s="219"/>
      <c r="AD82" s="182"/>
      <c r="AE82" s="219"/>
      <c r="AF82" s="182"/>
      <c r="AG82" s="219"/>
      <c r="AH82" s="230"/>
      <c r="AI82" s="182"/>
      <c r="AJ82" s="219"/>
      <c r="AK82" s="182"/>
      <c r="AL82" s="219"/>
      <c r="AM82" s="182"/>
      <c r="AN82" s="219"/>
      <c r="AO82" s="182"/>
      <c r="AP82" s="219"/>
      <c r="AQ82" s="182"/>
      <c r="AR82" s="219"/>
      <c r="AS82" s="230"/>
      <c r="AT82" s="182"/>
      <c r="AU82" s="219"/>
      <c r="AV82" s="182"/>
      <c r="AW82" s="219"/>
      <c r="AX82" s="182"/>
      <c r="AY82" s="219"/>
      <c r="AZ82" s="182"/>
      <c r="BA82" s="219"/>
      <c r="BB82" s="182"/>
      <c r="BC82" s="219"/>
      <c r="BD82" s="230"/>
      <c r="BE82" s="182"/>
      <c r="BF82" s="219"/>
      <c r="BG82" s="182"/>
      <c r="BH82" s="219"/>
      <c r="BI82" s="182"/>
      <c r="BJ82" s="219"/>
      <c r="BK82" s="182"/>
      <c r="BL82" s="219"/>
      <c r="BM82" s="182"/>
      <c r="BN82" s="219"/>
      <c r="BO82" s="230"/>
      <c r="BP82" s="182"/>
      <c r="BQ82" s="219"/>
      <c r="BR82" s="182"/>
      <c r="BS82" s="219"/>
      <c r="BT82" s="182"/>
      <c r="BU82" s="219"/>
      <c r="BV82" s="182"/>
      <c r="BW82" s="219"/>
      <c r="BX82" s="182"/>
      <c r="BY82" s="219"/>
      <c r="BZ82" s="230"/>
      <c r="CA82" s="182"/>
      <c r="CB82" s="219"/>
      <c r="CC82" s="182"/>
      <c r="CD82" s="219"/>
      <c r="CE82" s="182"/>
      <c r="CF82" s="219"/>
      <c r="CG82" s="182"/>
      <c r="CH82" s="219"/>
      <c r="CI82" s="182"/>
      <c r="CJ82" s="219"/>
      <c r="CK82" s="230"/>
      <c r="CL82" s="182"/>
      <c r="CM82" s="219"/>
      <c r="CN82" s="182"/>
      <c r="CO82" s="219"/>
      <c r="CP82" s="182"/>
      <c r="CQ82" s="219"/>
      <c r="CR82" s="182"/>
      <c r="CS82" s="219"/>
      <c r="CT82" s="182"/>
      <c r="CU82" s="219"/>
      <c r="CV82" s="230"/>
      <c r="CW82" s="182"/>
      <c r="CX82" s="219"/>
      <c r="CY82" s="182"/>
      <c r="CZ82" s="219"/>
      <c r="DA82" s="182"/>
      <c r="DB82" s="219"/>
      <c r="DC82" s="182"/>
      <c r="DD82" s="219"/>
      <c r="DE82" s="182"/>
      <c r="DF82" s="219"/>
      <c r="DG82" s="230"/>
      <c r="DH82" s="182"/>
      <c r="DI82" s="219"/>
      <c r="DJ82" s="182"/>
      <c r="DK82" s="219"/>
      <c r="DL82" s="182"/>
      <c r="DM82" s="219"/>
      <c r="DN82" s="182"/>
      <c r="DO82" s="219"/>
      <c r="DP82" s="182"/>
      <c r="DQ82" s="219"/>
      <c r="DR82" s="230"/>
      <c r="DS82" s="182"/>
      <c r="DT82" s="219"/>
      <c r="DU82" s="182"/>
      <c r="DV82" s="219"/>
      <c r="DW82" s="182"/>
      <c r="DX82" s="219"/>
      <c r="DY82" s="182"/>
      <c r="DZ82" s="219"/>
      <c r="EA82" s="182"/>
      <c r="EB82" s="219"/>
      <c r="EC82" s="230"/>
      <c r="ED82" s="182"/>
      <c r="EE82" s="219"/>
      <c r="EF82" s="182"/>
      <c r="EG82" s="219"/>
      <c r="EH82" s="182"/>
      <c r="EI82" s="219"/>
      <c r="EJ82" s="182"/>
      <c r="EK82" s="219"/>
      <c r="EL82" s="182"/>
      <c r="EM82" s="219"/>
      <c r="EN82" s="230"/>
      <c r="EO82" s="182"/>
      <c r="EP82" s="219"/>
      <c r="EQ82" s="182"/>
      <c r="ER82" s="219"/>
      <c r="ES82" s="182"/>
      <c r="ET82" s="219"/>
      <c r="EU82" s="182"/>
      <c r="EV82" s="219"/>
      <c r="EW82" s="182"/>
      <c r="EX82" s="219"/>
      <c r="EY82" s="230"/>
      <c r="EZ82" s="182"/>
      <c r="FA82" s="219"/>
      <c r="FB82" s="182"/>
      <c r="FC82" s="219"/>
      <c r="FD82" s="182"/>
      <c r="FE82" s="219"/>
      <c r="FF82" s="182"/>
      <c r="FG82" s="219"/>
      <c r="FH82" s="182"/>
      <c r="FI82" s="219"/>
      <c r="FJ82" s="230"/>
      <c r="FK82" s="182"/>
      <c r="FL82" s="219"/>
      <c r="FM82" s="182"/>
      <c r="FN82" s="219"/>
      <c r="FO82" s="182"/>
      <c r="FP82" s="219"/>
      <c r="FQ82" s="182"/>
      <c r="FR82" s="219"/>
      <c r="FS82" s="182"/>
      <c r="FT82" s="219"/>
      <c r="FU82" s="230"/>
      <c r="FV82" s="182"/>
      <c r="FW82" s="219"/>
      <c r="FX82" s="182"/>
      <c r="FY82" s="219"/>
      <c r="FZ82" s="182"/>
      <c r="GA82" s="219"/>
      <c r="GB82" s="182"/>
      <c r="GC82" s="219"/>
      <c r="GD82" s="182"/>
      <c r="GE82" s="219"/>
      <c r="GF82" s="230"/>
      <c r="GG82" s="182"/>
      <c r="GH82" s="219"/>
      <c r="GI82" s="182"/>
      <c r="GJ82" s="219"/>
      <c r="GK82" s="182"/>
      <c r="GL82" s="219"/>
      <c r="GM82" s="182"/>
      <c r="GN82" s="219"/>
      <c r="GO82" s="182"/>
      <c r="GP82" s="219"/>
      <c r="GQ82" s="230"/>
      <c r="GR82" s="182"/>
      <c r="GS82" s="219"/>
      <c r="GT82" s="182"/>
      <c r="GU82" s="219"/>
      <c r="GV82" s="182"/>
      <c r="GW82" s="219"/>
      <c r="GX82" s="182"/>
      <c r="GY82" s="219"/>
      <c r="GZ82" s="182"/>
      <c r="HA82" s="219"/>
      <c r="HB82" s="230"/>
      <c r="HC82" s="182"/>
      <c r="HD82" s="219"/>
      <c r="HE82" s="182"/>
      <c r="HF82" s="219"/>
      <c r="HG82" s="182"/>
      <c r="HH82" s="219"/>
      <c r="HI82" s="182"/>
      <c r="HJ82" s="219"/>
      <c r="HK82" s="182"/>
      <c r="HL82" s="219"/>
      <c r="HM82" s="230"/>
      <c r="HN82" s="182"/>
      <c r="HO82" s="219"/>
      <c r="HP82" s="182"/>
      <c r="HQ82" s="219"/>
      <c r="HR82" s="182"/>
      <c r="HS82" s="219"/>
      <c r="HT82" s="182"/>
      <c r="HU82" s="219"/>
      <c r="HV82" s="182"/>
      <c r="HW82" s="219"/>
      <c r="HX82" s="230"/>
      <c r="HY82" s="182"/>
      <c r="HZ82" s="219"/>
      <c r="IA82" s="182"/>
      <c r="IB82" s="219"/>
      <c r="IC82" s="182"/>
      <c r="ID82" s="219"/>
      <c r="IE82" s="182"/>
      <c r="IF82" s="219"/>
      <c r="IG82" s="182"/>
      <c r="IH82" s="219"/>
      <c r="II82" s="230"/>
      <c r="IJ82" s="182"/>
      <c r="IK82" s="219"/>
      <c r="IL82" s="182"/>
      <c r="IM82" s="219"/>
      <c r="IN82" s="182"/>
      <c r="IO82" s="219"/>
      <c r="IP82" s="182"/>
      <c r="IQ82" s="219"/>
      <c r="IR82" s="182"/>
      <c r="IS82" s="219"/>
      <c r="IT82" s="230"/>
      <c r="IU82" s="182"/>
      <c r="IV82" s="219"/>
    </row>
    <row r="83" spans="1:256" x14ac:dyDescent="0.2">
      <c r="A83" s="212" t="s">
        <v>85</v>
      </c>
      <c r="B83" s="231">
        <v>376745</v>
      </c>
      <c r="C83" s="219">
        <f t="shared" ref="C83:E85" si="28">B83/B$85</f>
        <v>1.8558556162113542E-2</v>
      </c>
      <c r="D83" s="182">
        <v>803810</v>
      </c>
      <c r="E83" s="219">
        <f t="shared" si="28"/>
        <v>3.7874672111102681E-2</v>
      </c>
      <c r="F83" s="182">
        <v>8400888</v>
      </c>
      <c r="G83" s="219">
        <f>F83/F$85</f>
        <v>0.43020973990220113</v>
      </c>
      <c r="H83" s="218" t="s">
        <v>83</v>
      </c>
      <c r="I83" s="218" t="s">
        <v>83</v>
      </c>
      <c r="J83" s="182">
        <v>9581443</v>
      </c>
      <c r="K83" s="220">
        <v>0.15016864784721465</v>
      </c>
      <c r="L83" s="230"/>
      <c r="M83" s="182"/>
      <c r="N83" s="219"/>
      <c r="O83" s="182"/>
      <c r="P83" s="219"/>
      <c r="Q83" s="182"/>
      <c r="R83" s="219"/>
      <c r="S83" s="218"/>
      <c r="T83" s="218"/>
      <c r="U83" s="182"/>
      <c r="V83" s="219"/>
      <c r="W83" s="230"/>
      <c r="X83" s="182"/>
      <c r="Y83" s="219"/>
      <c r="Z83" s="182"/>
      <c r="AA83" s="219"/>
      <c r="AB83" s="182"/>
      <c r="AC83" s="219"/>
      <c r="AD83" s="218"/>
      <c r="AE83" s="218"/>
      <c r="AF83" s="182"/>
      <c r="AG83" s="219"/>
      <c r="AH83" s="230"/>
      <c r="AI83" s="182"/>
      <c r="AJ83" s="219"/>
      <c r="AK83" s="182"/>
      <c r="AL83" s="219"/>
      <c r="AM83" s="182"/>
      <c r="AN83" s="219"/>
      <c r="AO83" s="218"/>
      <c r="AP83" s="218"/>
      <c r="AQ83" s="182"/>
      <c r="AR83" s="219"/>
      <c r="AS83" s="230"/>
      <c r="AT83" s="182"/>
      <c r="AU83" s="219"/>
      <c r="AV83" s="182"/>
      <c r="AW83" s="219"/>
      <c r="AX83" s="182"/>
      <c r="AY83" s="219"/>
      <c r="AZ83" s="218"/>
      <c r="BA83" s="218"/>
      <c r="BB83" s="182"/>
      <c r="BC83" s="219"/>
      <c r="BD83" s="230"/>
      <c r="BE83" s="182"/>
      <c r="BF83" s="219"/>
      <c r="BG83" s="182"/>
      <c r="BH83" s="219"/>
      <c r="BI83" s="182"/>
      <c r="BJ83" s="219"/>
      <c r="BK83" s="218"/>
      <c r="BL83" s="218"/>
      <c r="BM83" s="182"/>
      <c r="BN83" s="219"/>
      <c r="BO83" s="230"/>
      <c r="BP83" s="182"/>
      <c r="BQ83" s="219"/>
      <c r="BR83" s="182"/>
      <c r="BS83" s="219"/>
      <c r="BT83" s="182"/>
      <c r="BU83" s="219"/>
      <c r="BV83" s="218"/>
      <c r="BW83" s="218"/>
      <c r="BX83" s="182"/>
      <c r="BY83" s="219"/>
      <c r="BZ83" s="230"/>
      <c r="CA83" s="182"/>
      <c r="CB83" s="219"/>
      <c r="CC83" s="182"/>
      <c r="CD83" s="219"/>
      <c r="CE83" s="182"/>
      <c r="CF83" s="219"/>
      <c r="CG83" s="218"/>
      <c r="CH83" s="218"/>
      <c r="CI83" s="182"/>
      <c r="CJ83" s="219"/>
      <c r="CK83" s="230"/>
      <c r="CL83" s="182"/>
      <c r="CM83" s="219"/>
      <c r="CN83" s="182"/>
      <c r="CO83" s="219"/>
      <c r="CP83" s="182"/>
      <c r="CQ83" s="219"/>
      <c r="CR83" s="218"/>
      <c r="CS83" s="218"/>
      <c r="CT83" s="182"/>
      <c r="CU83" s="219"/>
      <c r="CV83" s="230"/>
      <c r="CW83" s="182"/>
      <c r="CX83" s="219"/>
      <c r="CY83" s="182"/>
      <c r="CZ83" s="219"/>
      <c r="DA83" s="182"/>
      <c r="DB83" s="219"/>
      <c r="DC83" s="218"/>
      <c r="DD83" s="218"/>
      <c r="DE83" s="182"/>
      <c r="DF83" s="219"/>
      <c r="DG83" s="230"/>
      <c r="DH83" s="182"/>
      <c r="DI83" s="219"/>
      <c r="DJ83" s="182"/>
      <c r="DK83" s="219"/>
      <c r="DL83" s="182"/>
      <c r="DM83" s="219"/>
      <c r="DN83" s="218"/>
      <c r="DO83" s="218"/>
      <c r="DP83" s="182"/>
      <c r="DQ83" s="219"/>
      <c r="DR83" s="230"/>
      <c r="DS83" s="182"/>
      <c r="DT83" s="219"/>
      <c r="DU83" s="182"/>
      <c r="DV83" s="219"/>
      <c r="DW83" s="182"/>
      <c r="DX83" s="219"/>
      <c r="DY83" s="218"/>
      <c r="DZ83" s="218"/>
      <c r="EA83" s="182"/>
      <c r="EB83" s="219"/>
      <c r="EC83" s="230"/>
      <c r="ED83" s="182"/>
      <c r="EE83" s="219"/>
      <c r="EF83" s="182"/>
      <c r="EG83" s="219"/>
      <c r="EH83" s="182"/>
      <c r="EI83" s="219"/>
      <c r="EJ83" s="218"/>
      <c r="EK83" s="218"/>
      <c r="EL83" s="182"/>
      <c r="EM83" s="219"/>
      <c r="EN83" s="230"/>
      <c r="EO83" s="182"/>
      <c r="EP83" s="219"/>
      <c r="EQ83" s="182"/>
      <c r="ER83" s="219"/>
      <c r="ES83" s="182"/>
      <c r="ET83" s="219"/>
      <c r="EU83" s="218"/>
      <c r="EV83" s="218"/>
      <c r="EW83" s="182"/>
      <c r="EX83" s="219"/>
      <c r="EY83" s="230"/>
      <c r="EZ83" s="182"/>
      <c r="FA83" s="219"/>
      <c r="FB83" s="182"/>
      <c r="FC83" s="219"/>
      <c r="FD83" s="182"/>
      <c r="FE83" s="219"/>
      <c r="FF83" s="218"/>
      <c r="FG83" s="218"/>
      <c r="FH83" s="182"/>
      <c r="FI83" s="219"/>
      <c r="FJ83" s="230"/>
      <c r="FK83" s="182"/>
      <c r="FL83" s="219"/>
      <c r="FM83" s="182"/>
      <c r="FN83" s="219"/>
      <c r="FO83" s="182"/>
      <c r="FP83" s="219"/>
      <c r="FQ83" s="218"/>
      <c r="FR83" s="218"/>
      <c r="FS83" s="182"/>
      <c r="FT83" s="219"/>
      <c r="FU83" s="230"/>
      <c r="FV83" s="182"/>
      <c r="FW83" s="219"/>
      <c r="FX83" s="182"/>
      <c r="FY83" s="219"/>
      <c r="FZ83" s="182"/>
      <c r="GA83" s="219"/>
      <c r="GB83" s="218"/>
      <c r="GC83" s="218"/>
      <c r="GD83" s="182"/>
      <c r="GE83" s="219"/>
      <c r="GF83" s="230"/>
      <c r="GG83" s="182"/>
      <c r="GH83" s="219"/>
      <c r="GI83" s="182"/>
      <c r="GJ83" s="219"/>
      <c r="GK83" s="182"/>
      <c r="GL83" s="219"/>
      <c r="GM83" s="218"/>
      <c r="GN83" s="218"/>
      <c r="GO83" s="182"/>
      <c r="GP83" s="219"/>
      <c r="GQ83" s="230"/>
      <c r="GR83" s="182"/>
      <c r="GS83" s="219"/>
      <c r="GT83" s="182"/>
      <c r="GU83" s="219"/>
      <c r="GV83" s="182"/>
      <c r="GW83" s="219"/>
      <c r="GX83" s="218"/>
      <c r="GY83" s="218"/>
      <c r="GZ83" s="182"/>
      <c r="HA83" s="219"/>
      <c r="HB83" s="230"/>
      <c r="HC83" s="182"/>
      <c r="HD83" s="219"/>
      <c r="HE83" s="182"/>
      <c r="HF83" s="219"/>
      <c r="HG83" s="182"/>
      <c r="HH83" s="219"/>
      <c r="HI83" s="218"/>
      <c r="HJ83" s="218"/>
      <c r="HK83" s="182"/>
      <c r="HL83" s="219"/>
      <c r="HM83" s="230"/>
      <c r="HN83" s="182"/>
      <c r="HO83" s="219"/>
      <c r="HP83" s="182"/>
      <c r="HQ83" s="219"/>
      <c r="HR83" s="182"/>
      <c r="HS83" s="219"/>
      <c r="HT83" s="218"/>
      <c r="HU83" s="218"/>
      <c r="HV83" s="182"/>
      <c r="HW83" s="219"/>
      <c r="HX83" s="230"/>
      <c r="HY83" s="182"/>
      <c r="HZ83" s="219"/>
      <c r="IA83" s="182"/>
      <c r="IB83" s="219"/>
      <c r="IC83" s="182"/>
      <c r="ID83" s="219"/>
      <c r="IE83" s="218"/>
      <c r="IF83" s="218"/>
      <c r="IG83" s="182"/>
      <c r="IH83" s="219"/>
      <c r="II83" s="230"/>
      <c r="IJ83" s="182"/>
      <c r="IK83" s="219"/>
      <c r="IL83" s="182"/>
      <c r="IM83" s="219"/>
      <c r="IN83" s="182"/>
      <c r="IO83" s="219"/>
      <c r="IP83" s="218"/>
      <c r="IQ83" s="218"/>
      <c r="IR83" s="182"/>
      <c r="IS83" s="219"/>
      <c r="IT83" s="230"/>
      <c r="IU83" s="182"/>
      <c r="IV83" s="219"/>
    </row>
    <row r="84" spans="1:256" x14ac:dyDescent="0.2">
      <c r="A84" s="212" t="s">
        <v>86</v>
      </c>
      <c r="B84" s="221">
        <v>18987319</v>
      </c>
      <c r="C84" s="219">
        <f t="shared" si="28"/>
        <v>0.93532024586780316</v>
      </c>
      <c r="D84" s="182">
        <v>20292895</v>
      </c>
      <c r="E84" s="219">
        <f t="shared" si="28"/>
        <v>0.95617962492384401</v>
      </c>
      <c r="F84" s="182">
        <v>11126536</v>
      </c>
      <c r="G84" s="219">
        <f>F84/F$85</f>
        <v>0.56979026009779887</v>
      </c>
      <c r="H84" s="182">
        <v>2558218</v>
      </c>
      <c r="I84" s="219">
        <f>H84/H$85</f>
        <v>0.92894502915142763</v>
      </c>
      <c r="J84" s="182">
        <v>52964968</v>
      </c>
      <c r="K84" s="220">
        <v>0.83011271139754139</v>
      </c>
      <c r="L84" s="230"/>
      <c r="M84" s="182"/>
      <c r="N84" s="219"/>
      <c r="O84" s="182"/>
      <c r="P84" s="219"/>
      <c r="Q84" s="182"/>
      <c r="R84" s="219"/>
      <c r="S84" s="182"/>
      <c r="T84" s="219"/>
      <c r="U84" s="182"/>
      <c r="V84" s="219"/>
      <c r="W84" s="230"/>
      <c r="X84" s="182"/>
      <c r="Y84" s="219"/>
      <c r="Z84" s="182"/>
      <c r="AA84" s="219"/>
      <c r="AB84" s="182"/>
      <c r="AC84" s="219"/>
      <c r="AD84" s="182"/>
      <c r="AE84" s="219"/>
      <c r="AF84" s="182"/>
      <c r="AG84" s="219"/>
      <c r="AH84" s="230"/>
      <c r="AI84" s="182"/>
      <c r="AJ84" s="219"/>
      <c r="AK84" s="182"/>
      <c r="AL84" s="219"/>
      <c r="AM84" s="182"/>
      <c r="AN84" s="219"/>
      <c r="AO84" s="182"/>
      <c r="AP84" s="219"/>
      <c r="AQ84" s="182"/>
      <c r="AR84" s="219"/>
      <c r="AS84" s="230"/>
      <c r="AT84" s="182"/>
      <c r="AU84" s="219"/>
      <c r="AV84" s="182"/>
      <c r="AW84" s="219"/>
      <c r="AX84" s="182"/>
      <c r="AY84" s="219"/>
      <c r="AZ84" s="182"/>
      <c r="BA84" s="219"/>
      <c r="BB84" s="182"/>
      <c r="BC84" s="219"/>
      <c r="BD84" s="230"/>
      <c r="BE84" s="182"/>
      <c r="BF84" s="219"/>
      <c r="BG84" s="182"/>
      <c r="BH84" s="219"/>
      <c r="BI84" s="182"/>
      <c r="BJ84" s="219"/>
      <c r="BK84" s="182"/>
      <c r="BL84" s="219"/>
      <c r="BM84" s="182"/>
      <c r="BN84" s="219"/>
      <c r="BO84" s="230"/>
      <c r="BP84" s="182"/>
      <c r="BQ84" s="219"/>
      <c r="BR84" s="182"/>
      <c r="BS84" s="219"/>
      <c r="BT84" s="182"/>
      <c r="BU84" s="219"/>
      <c r="BV84" s="182"/>
      <c r="BW84" s="219"/>
      <c r="BX84" s="182"/>
      <c r="BY84" s="219"/>
      <c r="BZ84" s="230"/>
      <c r="CA84" s="182"/>
      <c r="CB84" s="219"/>
      <c r="CC84" s="182"/>
      <c r="CD84" s="219"/>
      <c r="CE84" s="182"/>
      <c r="CF84" s="219"/>
      <c r="CG84" s="182"/>
      <c r="CH84" s="219"/>
      <c r="CI84" s="182"/>
      <c r="CJ84" s="219"/>
      <c r="CK84" s="230"/>
      <c r="CL84" s="182"/>
      <c r="CM84" s="219"/>
      <c r="CN84" s="182"/>
      <c r="CO84" s="219"/>
      <c r="CP84" s="182"/>
      <c r="CQ84" s="219"/>
      <c r="CR84" s="182"/>
      <c r="CS84" s="219"/>
      <c r="CT84" s="182"/>
      <c r="CU84" s="219"/>
      <c r="CV84" s="230"/>
      <c r="CW84" s="182"/>
      <c r="CX84" s="219"/>
      <c r="CY84" s="182"/>
      <c r="CZ84" s="219"/>
      <c r="DA84" s="182"/>
      <c r="DB84" s="219"/>
      <c r="DC84" s="182"/>
      <c r="DD84" s="219"/>
      <c r="DE84" s="182"/>
      <c r="DF84" s="219"/>
      <c r="DG84" s="230"/>
      <c r="DH84" s="182"/>
      <c r="DI84" s="219"/>
      <c r="DJ84" s="182"/>
      <c r="DK84" s="219"/>
      <c r="DL84" s="182"/>
      <c r="DM84" s="219"/>
      <c r="DN84" s="182"/>
      <c r="DO84" s="219"/>
      <c r="DP84" s="182"/>
      <c r="DQ84" s="219"/>
      <c r="DR84" s="230"/>
      <c r="DS84" s="182"/>
      <c r="DT84" s="219"/>
      <c r="DU84" s="182"/>
      <c r="DV84" s="219"/>
      <c r="DW84" s="182"/>
      <c r="DX84" s="219"/>
      <c r="DY84" s="182"/>
      <c r="DZ84" s="219"/>
      <c r="EA84" s="182"/>
      <c r="EB84" s="219"/>
      <c r="EC84" s="230"/>
      <c r="ED84" s="182"/>
      <c r="EE84" s="219"/>
      <c r="EF84" s="182"/>
      <c r="EG84" s="219"/>
      <c r="EH84" s="182"/>
      <c r="EI84" s="219"/>
      <c r="EJ84" s="182"/>
      <c r="EK84" s="219"/>
      <c r="EL84" s="182"/>
      <c r="EM84" s="219"/>
      <c r="EN84" s="230"/>
      <c r="EO84" s="182"/>
      <c r="EP84" s="219"/>
      <c r="EQ84" s="182"/>
      <c r="ER84" s="219"/>
      <c r="ES84" s="182"/>
      <c r="ET84" s="219"/>
      <c r="EU84" s="182"/>
      <c r="EV84" s="219"/>
      <c r="EW84" s="182"/>
      <c r="EX84" s="219"/>
      <c r="EY84" s="230"/>
      <c r="EZ84" s="182"/>
      <c r="FA84" s="219"/>
      <c r="FB84" s="182"/>
      <c r="FC84" s="219"/>
      <c r="FD84" s="182"/>
      <c r="FE84" s="219"/>
      <c r="FF84" s="182"/>
      <c r="FG84" s="219"/>
      <c r="FH84" s="182"/>
      <c r="FI84" s="219"/>
      <c r="FJ84" s="230"/>
      <c r="FK84" s="182"/>
      <c r="FL84" s="219"/>
      <c r="FM84" s="182"/>
      <c r="FN84" s="219"/>
      <c r="FO84" s="182"/>
      <c r="FP84" s="219"/>
      <c r="FQ84" s="182"/>
      <c r="FR84" s="219"/>
      <c r="FS84" s="182"/>
      <c r="FT84" s="219"/>
      <c r="FU84" s="230"/>
      <c r="FV84" s="182"/>
      <c r="FW84" s="219"/>
      <c r="FX84" s="182"/>
      <c r="FY84" s="219"/>
      <c r="FZ84" s="182"/>
      <c r="GA84" s="219"/>
      <c r="GB84" s="182"/>
      <c r="GC84" s="219"/>
      <c r="GD84" s="182"/>
      <c r="GE84" s="219"/>
      <c r="GF84" s="230"/>
      <c r="GG84" s="182"/>
      <c r="GH84" s="219"/>
      <c r="GI84" s="182"/>
      <c r="GJ84" s="219"/>
      <c r="GK84" s="182"/>
      <c r="GL84" s="219"/>
      <c r="GM84" s="182"/>
      <c r="GN84" s="219"/>
      <c r="GO84" s="182"/>
      <c r="GP84" s="219"/>
      <c r="GQ84" s="230"/>
      <c r="GR84" s="182"/>
      <c r="GS84" s="219"/>
      <c r="GT84" s="182"/>
      <c r="GU84" s="219"/>
      <c r="GV84" s="182"/>
      <c r="GW84" s="219"/>
      <c r="GX84" s="182"/>
      <c r="GY84" s="219"/>
      <c r="GZ84" s="182"/>
      <c r="HA84" s="219"/>
      <c r="HB84" s="230"/>
      <c r="HC84" s="182"/>
      <c r="HD84" s="219"/>
      <c r="HE84" s="182"/>
      <c r="HF84" s="219"/>
      <c r="HG84" s="182"/>
      <c r="HH84" s="219"/>
      <c r="HI84" s="182"/>
      <c r="HJ84" s="219"/>
      <c r="HK84" s="182"/>
      <c r="HL84" s="219"/>
      <c r="HM84" s="230"/>
      <c r="HN84" s="182"/>
      <c r="HO84" s="219"/>
      <c r="HP84" s="182"/>
      <c r="HQ84" s="219"/>
      <c r="HR84" s="182"/>
      <c r="HS84" s="219"/>
      <c r="HT84" s="182"/>
      <c r="HU84" s="219"/>
      <c r="HV84" s="182"/>
      <c r="HW84" s="219"/>
      <c r="HX84" s="230"/>
      <c r="HY84" s="182"/>
      <c r="HZ84" s="219"/>
      <c r="IA84" s="182"/>
      <c r="IB84" s="219"/>
      <c r="IC84" s="182"/>
      <c r="ID84" s="219"/>
      <c r="IE84" s="182"/>
      <c r="IF84" s="219"/>
      <c r="IG84" s="182"/>
      <c r="IH84" s="219"/>
      <c r="II84" s="230"/>
      <c r="IJ84" s="182"/>
      <c r="IK84" s="219"/>
      <c r="IL84" s="182"/>
      <c r="IM84" s="219"/>
      <c r="IN84" s="182"/>
      <c r="IO84" s="219"/>
      <c r="IP84" s="182"/>
      <c r="IQ84" s="219"/>
      <c r="IR84" s="182"/>
      <c r="IS84" s="219"/>
      <c r="IT84" s="230"/>
      <c r="IU84" s="182"/>
      <c r="IV84" s="219"/>
    </row>
    <row r="85" spans="1:256" x14ac:dyDescent="0.2">
      <c r="A85" s="223" t="s">
        <v>87</v>
      </c>
      <c r="B85" s="231">
        <v>20300340</v>
      </c>
      <c r="C85" s="214">
        <f t="shared" si="28"/>
        <v>1</v>
      </c>
      <c r="D85" s="215">
        <v>21222890</v>
      </c>
      <c r="E85" s="214">
        <f t="shared" si="28"/>
        <v>1</v>
      </c>
      <c r="F85" s="215">
        <v>19527424</v>
      </c>
      <c r="G85" s="214">
        <f>F85/F$85</f>
        <v>1</v>
      </c>
      <c r="H85" s="225">
        <v>2753896</v>
      </c>
      <c r="I85" s="224">
        <f>H85/H$85</f>
        <v>1</v>
      </c>
      <c r="J85" s="225">
        <v>63804550</v>
      </c>
      <c r="K85" s="217">
        <v>1</v>
      </c>
      <c r="L85" s="230"/>
      <c r="M85" s="182"/>
      <c r="N85" s="219"/>
      <c r="O85" s="182"/>
      <c r="P85" s="219"/>
      <c r="Q85" s="182"/>
      <c r="R85" s="219"/>
      <c r="S85" s="182"/>
      <c r="T85" s="219"/>
      <c r="U85" s="182"/>
      <c r="V85" s="219"/>
      <c r="W85" s="230"/>
      <c r="X85" s="182"/>
      <c r="Y85" s="219"/>
      <c r="Z85" s="182"/>
      <c r="AA85" s="219"/>
      <c r="AB85" s="182"/>
      <c r="AC85" s="219"/>
      <c r="AD85" s="182"/>
      <c r="AE85" s="219"/>
      <c r="AF85" s="182"/>
      <c r="AG85" s="219"/>
      <c r="AH85" s="230"/>
      <c r="AI85" s="182"/>
      <c r="AJ85" s="219"/>
      <c r="AK85" s="182"/>
      <c r="AL85" s="219"/>
      <c r="AM85" s="182"/>
      <c r="AN85" s="219"/>
      <c r="AO85" s="182"/>
      <c r="AP85" s="219"/>
      <c r="AQ85" s="182"/>
      <c r="AR85" s="219"/>
      <c r="AS85" s="230"/>
      <c r="AT85" s="182"/>
      <c r="AU85" s="219"/>
      <c r="AV85" s="182"/>
      <c r="AW85" s="219"/>
      <c r="AX85" s="182"/>
      <c r="AY85" s="219"/>
      <c r="AZ85" s="182"/>
      <c r="BA85" s="219"/>
      <c r="BB85" s="182"/>
      <c r="BC85" s="219"/>
      <c r="BD85" s="230"/>
      <c r="BE85" s="182"/>
      <c r="BF85" s="219"/>
      <c r="BG85" s="182"/>
      <c r="BH85" s="219"/>
      <c r="BI85" s="182"/>
      <c r="BJ85" s="219"/>
      <c r="BK85" s="182"/>
      <c r="BL85" s="219"/>
      <c r="BM85" s="182"/>
      <c r="BN85" s="219"/>
      <c r="BO85" s="230"/>
      <c r="BP85" s="182"/>
      <c r="BQ85" s="219"/>
      <c r="BR85" s="182"/>
      <c r="BS85" s="219"/>
      <c r="BT85" s="182"/>
      <c r="BU85" s="219"/>
      <c r="BV85" s="182"/>
      <c r="BW85" s="219"/>
      <c r="BX85" s="182"/>
      <c r="BY85" s="219"/>
      <c r="BZ85" s="230"/>
      <c r="CA85" s="182"/>
      <c r="CB85" s="219"/>
      <c r="CC85" s="182"/>
      <c r="CD85" s="219"/>
      <c r="CE85" s="182"/>
      <c r="CF85" s="219"/>
      <c r="CG85" s="182"/>
      <c r="CH85" s="219"/>
      <c r="CI85" s="182"/>
      <c r="CJ85" s="219"/>
      <c r="CK85" s="230"/>
      <c r="CL85" s="182"/>
      <c r="CM85" s="219"/>
      <c r="CN85" s="182"/>
      <c r="CO85" s="219"/>
      <c r="CP85" s="182"/>
      <c r="CQ85" s="219"/>
      <c r="CR85" s="182"/>
      <c r="CS85" s="219"/>
      <c r="CT85" s="182"/>
      <c r="CU85" s="219"/>
      <c r="CV85" s="230"/>
      <c r="CW85" s="182"/>
      <c r="CX85" s="219"/>
      <c r="CY85" s="182"/>
      <c r="CZ85" s="219"/>
      <c r="DA85" s="182"/>
      <c r="DB85" s="219"/>
      <c r="DC85" s="182"/>
      <c r="DD85" s="219"/>
      <c r="DE85" s="182"/>
      <c r="DF85" s="219"/>
      <c r="DG85" s="230"/>
      <c r="DH85" s="182"/>
      <c r="DI85" s="219"/>
      <c r="DJ85" s="182"/>
      <c r="DK85" s="219"/>
      <c r="DL85" s="182"/>
      <c r="DM85" s="219"/>
      <c r="DN85" s="182"/>
      <c r="DO85" s="219"/>
      <c r="DP85" s="182"/>
      <c r="DQ85" s="219"/>
      <c r="DR85" s="230"/>
      <c r="DS85" s="182"/>
      <c r="DT85" s="219"/>
      <c r="DU85" s="182"/>
      <c r="DV85" s="219"/>
      <c r="DW85" s="182"/>
      <c r="DX85" s="219"/>
      <c r="DY85" s="182"/>
      <c r="DZ85" s="219"/>
      <c r="EA85" s="182"/>
      <c r="EB85" s="219"/>
      <c r="EC85" s="230"/>
      <c r="ED85" s="182"/>
      <c r="EE85" s="219"/>
      <c r="EF85" s="182"/>
      <c r="EG85" s="219"/>
      <c r="EH85" s="182"/>
      <c r="EI85" s="219"/>
      <c r="EJ85" s="182"/>
      <c r="EK85" s="219"/>
      <c r="EL85" s="182"/>
      <c r="EM85" s="219"/>
      <c r="EN85" s="230"/>
      <c r="EO85" s="182"/>
      <c r="EP85" s="219"/>
      <c r="EQ85" s="182"/>
      <c r="ER85" s="219"/>
      <c r="ES85" s="182"/>
      <c r="ET85" s="219"/>
      <c r="EU85" s="182"/>
      <c r="EV85" s="219"/>
      <c r="EW85" s="182"/>
      <c r="EX85" s="219"/>
      <c r="EY85" s="230"/>
      <c r="EZ85" s="182"/>
      <c r="FA85" s="219"/>
      <c r="FB85" s="182"/>
      <c r="FC85" s="219"/>
      <c r="FD85" s="182"/>
      <c r="FE85" s="219"/>
      <c r="FF85" s="182"/>
      <c r="FG85" s="219"/>
      <c r="FH85" s="182"/>
      <c r="FI85" s="219"/>
      <c r="FJ85" s="230"/>
      <c r="FK85" s="182"/>
      <c r="FL85" s="219"/>
      <c r="FM85" s="182"/>
      <c r="FN85" s="219"/>
      <c r="FO85" s="182"/>
      <c r="FP85" s="219"/>
      <c r="FQ85" s="182"/>
      <c r="FR85" s="219"/>
      <c r="FS85" s="182"/>
      <c r="FT85" s="219"/>
      <c r="FU85" s="230"/>
      <c r="FV85" s="182"/>
      <c r="FW85" s="219"/>
      <c r="FX85" s="182"/>
      <c r="FY85" s="219"/>
      <c r="FZ85" s="182"/>
      <c r="GA85" s="219"/>
      <c r="GB85" s="182"/>
      <c r="GC85" s="219"/>
      <c r="GD85" s="182"/>
      <c r="GE85" s="219"/>
      <c r="GF85" s="230"/>
      <c r="GG85" s="182"/>
      <c r="GH85" s="219"/>
      <c r="GI85" s="182"/>
      <c r="GJ85" s="219"/>
      <c r="GK85" s="182"/>
      <c r="GL85" s="219"/>
      <c r="GM85" s="182"/>
      <c r="GN85" s="219"/>
      <c r="GO85" s="182"/>
      <c r="GP85" s="219"/>
      <c r="GQ85" s="230"/>
      <c r="GR85" s="182"/>
      <c r="GS85" s="219"/>
      <c r="GT85" s="182"/>
      <c r="GU85" s="219"/>
      <c r="GV85" s="182"/>
      <c r="GW85" s="219"/>
      <c r="GX85" s="182"/>
      <c r="GY85" s="219"/>
      <c r="GZ85" s="182"/>
      <c r="HA85" s="219"/>
      <c r="HB85" s="230"/>
      <c r="HC85" s="182"/>
      <c r="HD85" s="219"/>
      <c r="HE85" s="182"/>
      <c r="HF85" s="219"/>
      <c r="HG85" s="182"/>
      <c r="HH85" s="219"/>
      <c r="HI85" s="182"/>
      <c r="HJ85" s="219"/>
      <c r="HK85" s="182"/>
      <c r="HL85" s="219"/>
      <c r="HM85" s="230"/>
      <c r="HN85" s="182"/>
      <c r="HO85" s="219"/>
      <c r="HP85" s="182"/>
      <c r="HQ85" s="219"/>
      <c r="HR85" s="182"/>
      <c r="HS85" s="219"/>
      <c r="HT85" s="182"/>
      <c r="HU85" s="219"/>
      <c r="HV85" s="182"/>
      <c r="HW85" s="219"/>
      <c r="HX85" s="230"/>
      <c r="HY85" s="182"/>
      <c r="HZ85" s="219"/>
      <c r="IA85" s="182"/>
      <c r="IB85" s="219"/>
      <c r="IC85" s="182"/>
      <c r="ID85" s="219"/>
      <c r="IE85" s="182"/>
      <c r="IF85" s="219"/>
      <c r="IG85" s="182"/>
      <c r="IH85" s="219"/>
      <c r="II85" s="230"/>
      <c r="IJ85" s="182"/>
      <c r="IK85" s="219"/>
      <c r="IL85" s="182"/>
      <c r="IM85" s="219"/>
      <c r="IN85" s="182"/>
      <c r="IO85" s="219"/>
      <c r="IP85" s="182"/>
      <c r="IQ85" s="219"/>
      <c r="IR85" s="182"/>
      <c r="IS85" s="219"/>
      <c r="IT85" s="230"/>
      <c r="IU85" s="182"/>
      <c r="IV85" s="219"/>
    </row>
    <row r="86" spans="1:256" s="211" customFormat="1" ht="6.75" customHeight="1" x14ac:dyDescent="0.2">
      <c r="A86" s="239"/>
      <c r="B86" s="205"/>
      <c r="C86" s="206"/>
      <c r="D86" s="206"/>
      <c r="E86" s="206"/>
      <c r="F86" s="206"/>
      <c r="G86" s="206"/>
      <c r="H86" s="207"/>
      <c r="I86" s="208"/>
      <c r="J86" s="206"/>
      <c r="K86" s="209"/>
      <c r="L86" s="237"/>
      <c r="S86" s="238"/>
      <c r="T86" s="232"/>
      <c r="W86" s="237"/>
      <c r="AD86" s="238"/>
      <c r="AE86" s="232"/>
      <c r="AH86" s="237"/>
      <c r="AO86" s="238"/>
      <c r="AP86" s="232"/>
      <c r="AS86" s="237"/>
      <c r="AZ86" s="238"/>
      <c r="BA86" s="232"/>
      <c r="BD86" s="237"/>
      <c r="BK86" s="238"/>
      <c r="BL86" s="232"/>
      <c r="BO86" s="237"/>
      <c r="BV86" s="238"/>
      <c r="BW86" s="232"/>
      <c r="BZ86" s="237"/>
      <c r="CG86" s="238"/>
      <c r="CH86" s="232"/>
      <c r="CK86" s="237"/>
      <c r="CR86" s="238"/>
      <c r="CS86" s="232"/>
      <c r="CV86" s="237"/>
      <c r="DC86" s="238"/>
      <c r="DD86" s="232"/>
      <c r="DG86" s="237"/>
      <c r="DN86" s="238"/>
      <c r="DO86" s="232"/>
      <c r="DR86" s="237"/>
      <c r="DY86" s="238"/>
      <c r="DZ86" s="232"/>
      <c r="EC86" s="237"/>
      <c r="EJ86" s="238"/>
      <c r="EK86" s="232"/>
      <c r="EN86" s="237"/>
      <c r="EU86" s="238"/>
      <c r="EV86" s="232"/>
      <c r="EY86" s="237"/>
      <c r="FF86" s="238"/>
      <c r="FG86" s="232"/>
      <c r="FJ86" s="237"/>
      <c r="FQ86" s="238"/>
      <c r="FR86" s="232"/>
      <c r="FU86" s="237"/>
      <c r="GB86" s="238"/>
      <c r="GC86" s="232"/>
      <c r="GF86" s="237"/>
      <c r="GM86" s="238"/>
      <c r="GN86" s="232"/>
      <c r="GQ86" s="237"/>
      <c r="GX86" s="238"/>
      <c r="GY86" s="232"/>
      <c r="HB86" s="237"/>
      <c r="HI86" s="238"/>
      <c r="HJ86" s="232"/>
      <c r="HM86" s="237"/>
      <c r="HT86" s="238"/>
      <c r="HU86" s="232"/>
      <c r="HX86" s="237"/>
      <c r="IE86" s="238"/>
      <c r="IF86" s="232"/>
      <c r="II86" s="237"/>
      <c r="IP86" s="238"/>
      <c r="IQ86" s="232"/>
      <c r="IT86" s="237"/>
    </row>
    <row r="87" spans="1:256" s="211" customFormat="1" ht="26.25" customHeight="1" x14ac:dyDescent="0.2">
      <c r="A87" s="204">
        <v>2003</v>
      </c>
      <c r="B87" s="205" t="s">
        <v>77</v>
      </c>
      <c r="C87" s="206"/>
      <c r="D87" s="206" t="s">
        <v>78</v>
      </c>
      <c r="E87" s="206"/>
      <c r="F87" s="206" t="s">
        <v>79</v>
      </c>
      <c r="G87" s="206"/>
      <c r="H87" s="207" t="s">
        <v>80</v>
      </c>
      <c r="I87" s="208"/>
      <c r="J87" s="206" t="s">
        <v>81</v>
      </c>
      <c r="K87" s="209"/>
      <c r="L87" s="237"/>
      <c r="S87" s="238"/>
      <c r="T87" s="232"/>
      <c r="W87" s="237"/>
      <c r="AD87" s="238"/>
      <c r="AE87" s="232"/>
      <c r="AH87" s="237"/>
      <c r="AO87" s="238"/>
      <c r="AP87" s="232"/>
      <c r="AS87" s="237"/>
      <c r="AZ87" s="238"/>
      <c r="BA87" s="232"/>
      <c r="BD87" s="237"/>
      <c r="BK87" s="238"/>
      <c r="BL87" s="232"/>
      <c r="BO87" s="237"/>
      <c r="BV87" s="238"/>
      <c r="BW87" s="232"/>
      <c r="BZ87" s="237"/>
      <c r="CG87" s="238"/>
      <c r="CH87" s="232"/>
      <c r="CK87" s="237"/>
      <c r="CR87" s="238"/>
      <c r="CS87" s="232"/>
      <c r="CV87" s="237"/>
      <c r="DC87" s="238"/>
      <c r="DD87" s="232"/>
      <c r="DG87" s="237"/>
      <c r="DN87" s="238"/>
      <c r="DO87" s="232"/>
      <c r="DR87" s="237"/>
      <c r="DY87" s="238"/>
      <c r="DZ87" s="232"/>
      <c r="EC87" s="237"/>
      <c r="EJ87" s="238"/>
      <c r="EK87" s="232"/>
      <c r="EN87" s="237"/>
      <c r="EU87" s="238"/>
      <c r="EV87" s="232"/>
      <c r="EY87" s="237"/>
      <c r="FF87" s="238"/>
      <c r="FG87" s="232"/>
      <c r="FJ87" s="237"/>
      <c r="FQ87" s="238"/>
      <c r="FR87" s="232"/>
      <c r="FU87" s="237"/>
      <c r="GB87" s="238"/>
      <c r="GC87" s="232"/>
      <c r="GF87" s="237"/>
      <c r="GM87" s="238"/>
      <c r="GN87" s="232"/>
      <c r="GQ87" s="237"/>
      <c r="GX87" s="238"/>
      <c r="GY87" s="232"/>
      <c r="HB87" s="237"/>
      <c r="HI87" s="238"/>
      <c r="HJ87" s="232"/>
      <c r="HM87" s="237"/>
      <c r="HT87" s="238"/>
      <c r="HU87" s="232"/>
      <c r="HX87" s="237"/>
      <c r="IE87" s="238"/>
      <c r="IF87" s="232"/>
      <c r="II87" s="237"/>
      <c r="IP87" s="238"/>
      <c r="IQ87" s="232"/>
      <c r="IT87" s="237"/>
    </row>
    <row r="88" spans="1:256" x14ac:dyDescent="0.2">
      <c r="A88" s="212" t="s">
        <v>82</v>
      </c>
      <c r="B88" s="213">
        <v>889294</v>
      </c>
      <c r="C88" s="214">
        <f>B88/B$91</f>
        <v>4.6498915976576898E-2</v>
      </c>
      <c r="D88" s="215">
        <v>302072</v>
      </c>
      <c r="E88" s="214">
        <f>D88/D$91</f>
        <v>1.6160260445586258E-2</v>
      </c>
      <c r="F88" s="233" t="s">
        <v>83</v>
      </c>
      <c r="G88" s="216" t="s">
        <v>83</v>
      </c>
      <c r="H88" s="215">
        <v>140380</v>
      </c>
      <c r="I88" s="214">
        <f>H88/H$91</f>
        <v>5.7886177252604427E-2</v>
      </c>
      <c r="J88" s="215">
        <v>1331746</v>
      </c>
      <c r="K88" s="217">
        <v>2.2255807270731284E-2</v>
      </c>
      <c r="L88" s="230"/>
      <c r="M88" s="182"/>
      <c r="N88" s="219"/>
      <c r="O88" s="182"/>
      <c r="P88" s="219"/>
      <c r="Q88" s="182"/>
      <c r="R88" s="219"/>
      <c r="S88" s="182"/>
      <c r="T88" s="219"/>
      <c r="U88" s="182"/>
      <c r="V88" s="219"/>
      <c r="W88" s="230"/>
      <c r="X88" s="182"/>
      <c r="Y88" s="219"/>
      <c r="Z88" s="182"/>
      <c r="AA88" s="219"/>
      <c r="AB88" s="182"/>
      <c r="AC88" s="219"/>
      <c r="AD88" s="182"/>
      <c r="AE88" s="219"/>
      <c r="AF88" s="182"/>
      <c r="AG88" s="219"/>
      <c r="AH88" s="230"/>
      <c r="AI88" s="182"/>
      <c r="AJ88" s="219"/>
      <c r="AK88" s="182"/>
      <c r="AL88" s="219"/>
      <c r="AM88" s="182"/>
      <c r="AN88" s="219"/>
      <c r="AO88" s="182"/>
      <c r="AP88" s="219"/>
      <c r="AQ88" s="182"/>
      <c r="AR88" s="219"/>
      <c r="AS88" s="230"/>
      <c r="AT88" s="182"/>
      <c r="AU88" s="219"/>
      <c r="AV88" s="182"/>
      <c r="AW88" s="219"/>
      <c r="AX88" s="182"/>
      <c r="AY88" s="219"/>
      <c r="AZ88" s="182"/>
      <c r="BA88" s="219"/>
      <c r="BB88" s="182"/>
      <c r="BC88" s="219"/>
      <c r="BD88" s="230"/>
      <c r="BE88" s="182"/>
      <c r="BF88" s="219"/>
      <c r="BG88" s="182"/>
      <c r="BH88" s="219"/>
      <c r="BI88" s="182"/>
      <c r="BJ88" s="219"/>
      <c r="BK88" s="182"/>
      <c r="BL88" s="219"/>
      <c r="BM88" s="182"/>
      <c r="BN88" s="219"/>
      <c r="BO88" s="230"/>
      <c r="BP88" s="182"/>
      <c r="BQ88" s="219"/>
      <c r="BR88" s="182"/>
      <c r="BS88" s="219"/>
      <c r="BT88" s="182"/>
      <c r="BU88" s="219"/>
      <c r="BV88" s="182"/>
      <c r="BW88" s="219"/>
      <c r="BX88" s="182"/>
      <c r="BY88" s="219"/>
      <c r="BZ88" s="230"/>
      <c r="CA88" s="182"/>
      <c r="CB88" s="219"/>
      <c r="CC88" s="182"/>
      <c r="CD88" s="219"/>
      <c r="CE88" s="182"/>
      <c r="CF88" s="219"/>
      <c r="CG88" s="182"/>
      <c r="CH88" s="219"/>
      <c r="CI88" s="182"/>
      <c r="CJ88" s="219"/>
      <c r="CK88" s="230"/>
      <c r="CL88" s="182"/>
      <c r="CM88" s="219"/>
      <c r="CN88" s="182"/>
      <c r="CO88" s="219"/>
      <c r="CP88" s="182"/>
      <c r="CQ88" s="219"/>
      <c r="CR88" s="182"/>
      <c r="CS88" s="219"/>
      <c r="CT88" s="182"/>
      <c r="CU88" s="219"/>
      <c r="CV88" s="230"/>
      <c r="CW88" s="182"/>
      <c r="CX88" s="219"/>
      <c r="CY88" s="182"/>
      <c r="CZ88" s="219"/>
      <c r="DA88" s="182"/>
      <c r="DB88" s="219"/>
      <c r="DC88" s="182"/>
      <c r="DD88" s="219"/>
      <c r="DE88" s="182"/>
      <c r="DF88" s="219"/>
      <c r="DG88" s="230"/>
      <c r="DH88" s="182"/>
      <c r="DI88" s="219"/>
      <c r="DJ88" s="182"/>
      <c r="DK88" s="219"/>
      <c r="DL88" s="182"/>
      <c r="DM88" s="219"/>
      <c r="DN88" s="182"/>
      <c r="DO88" s="219"/>
      <c r="DP88" s="182"/>
      <c r="DQ88" s="219"/>
      <c r="DR88" s="230"/>
      <c r="DS88" s="182"/>
      <c r="DT88" s="219"/>
      <c r="DU88" s="182"/>
      <c r="DV88" s="219"/>
      <c r="DW88" s="182"/>
      <c r="DX88" s="219"/>
      <c r="DY88" s="182"/>
      <c r="DZ88" s="219"/>
      <c r="EA88" s="182"/>
      <c r="EB88" s="219"/>
      <c r="EC88" s="230"/>
      <c r="ED88" s="182"/>
      <c r="EE88" s="219"/>
      <c r="EF88" s="182"/>
      <c r="EG88" s="219"/>
      <c r="EH88" s="182"/>
      <c r="EI88" s="219"/>
      <c r="EJ88" s="182"/>
      <c r="EK88" s="219"/>
      <c r="EL88" s="182"/>
      <c r="EM88" s="219"/>
      <c r="EN88" s="230"/>
      <c r="EO88" s="182"/>
      <c r="EP88" s="219"/>
      <c r="EQ88" s="182"/>
      <c r="ER88" s="219"/>
      <c r="ES88" s="182"/>
      <c r="ET88" s="219"/>
      <c r="EU88" s="182"/>
      <c r="EV88" s="219"/>
      <c r="EW88" s="182"/>
      <c r="EX88" s="219"/>
      <c r="EY88" s="230"/>
      <c r="EZ88" s="182"/>
      <c r="FA88" s="219"/>
      <c r="FB88" s="182"/>
      <c r="FC88" s="219"/>
      <c r="FD88" s="182"/>
      <c r="FE88" s="219"/>
      <c r="FF88" s="182"/>
      <c r="FG88" s="219"/>
      <c r="FH88" s="182"/>
      <c r="FI88" s="219"/>
      <c r="FJ88" s="230"/>
      <c r="FK88" s="182"/>
      <c r="FL88" s="219"/>
      <c r="FM88" s="182"/>
      <c r="FN88" s="219"/>
      <c r="FO88" s="182"/>
      <c r="FP88" s="219"/>
      <c r="FQ88" s="182"/>
      <c r="FR88" s="219"/>
      <c r="FS88" s="182"/>
      <c r="FT88" s="219"/>
      <c r="FU88" s="230"/>
      <c r="FV88" s="182"/>
      <c r="FW88" s="219"/>
      <c r="FX88" s="182"/>
      <c r="FY88" s="219"/>
      <c r="FZ88" s="182"/>
      <c r="GA88" s="219"/>
      <c r="GB88" s="182"/>
      <c r="GC88" s="219"/>
      <c r="GD88" s="182"/>
      <c r="GE88" s="219"/>
      <c r="GF88" s="230"/>
      <c r="GG88" s="182"/>
      <c r="GH88" s="219"/>
      <c r="GI88" s="182"/>
      <c r="GJ88" s="219"/>
      <c r="GK88" s="182"/>
      <c r="GL88" s="219"/>
      <c r="GM88" s="182"/>
      <c r="GN88" s="219"/>
      <c r="GO88" s="182"/>
      <c r="GP88" s="219"/>
      <c r="GQ88" s="230"/>
      <c r="GR88" s="182"/>
      <c r="GS88" s="219"/>
      <c r="GT88" s="182"/>
      <c r="GU88" s="219"/>
      <c r="GV88" s="182"/>
      <c r="GW88" s="219"/>
      <c r="GX88" s="182"/>
      <c r="GY88" s="219"/>
      <c r="GZ88" s="182"/>
      <c r="HA88" s="219"/>
      <c r="HB88" s="230"/>
      <c r="HC88" s="182"/>
      <c r="HD88" s="219"/>
      <c r="HE88" s="182"/>
      <c r="HF88" s="219"/>
      <c r="HG88" s="182"/>
      <c r="HH88" s="219"/>
      <c r="HI88" s="182"/>
      <c r="HJ88" s="219"/>
      <c r="HK88" s="182"/>
      <c r="HL88" s="219"/>
      <c r="HM88" s="230"/>
      <c r="HN88" s="182"/>
      <c r="HO88" s="219"/>
      <c r="HP88" s="182"/>
      <c r="HQ88" s="219"/>
      <c r="HR88" s="182"/>
      <c r="HS88" s="219"/>
      <c r="HT88" s="182"/>
      <c r="HU88" s="219"/>
      <c r="HV88" s="182"/>
      <c r="HW88" s="219"/>
      <c r="HX88" s="230"/>
      <c r="HY88" s="182"/>
      <c r="HZ88" s="219"/>
      <c r="IA88" s="182"/>
      <c r="IB88" s="219"/>
      <c r="IC88" s="182"/>
      <c r="ID88" s="219"/>
      <c r="IE88" s="182"/>
      <c r="IF88" s="219"/>
      <c r="IG88" s="182"/>
      <c r="IH88" s="219"/>
      <c r="II88" s="230"/>
      <c r="IJ88" s="182"/>
      <c r="IK88" s="219"/>
      <c r="IL88" s="182"/>
      <c r="IM88" s="219"/>
      <c r="IN88" s="182"/>
      <c r="IO88" s="219"/>
      <c r="IP88" s="182"/>
      <c r="IQ88" s="219"/>
      <c r="IR88" s="182"/>
      <c r="IS88" s="219"/>
      <c r="IT88" s="230"/>
      <c r="IU88" s="182"/>
      <c r="IV88" s="219"/>
    </row>
    <row r="89" spans="1:256" x14ac:dyDescent="0.2">
      <c r="A89" s="212" t="s">
        <v>85</v>
      </c>
      <c r="B89" s="231">
        <v>408712</v>
      </c>
      <c r="C89" s="219">
        <f>B89/B$91</f>
        <v>2.1370508455717339E-2</v>
      </c>
      <c r="D89" s="182">
        <v>674758</v>
      </c>
      <c r="E89" s="219">
        <f>D89/D$91</f>
        <v>3.6098231606182939E-2</v>
      </c>
      <c r="F89" s="182">
        <v>8466132</v>
      </c>
      <c r="G89" s="219">
        <f>F89/F$91</f>
        <v>0.43204007407743839</v>
      </c>
      <c r="H89" s="218" t="s">
        <v>83</v>
      </c>
      <c r="I89" s="218" t="s">
        <v>83</v>
      </c>
      <c r="J89" s="182">
        <v>9549602</v>
      </c>
      <c r="K89" s="220">
        <v>0.15959056879028732</v>
      </c>
      <c r="L89" s="230"/>
      <c r="M89" s="182"/>
      <c r="N89" s="219"/>
      <c r="O89" s="182"/>
      <c r="P89" s="219"/>
      <c r="Q89" s="182"/>
      <c r="R89" s="219"/>
      <c r="S89" s="218"/>
      <c r="T89" s="218"/>
      <c r="U89" s="182"/>
      <c r="V89" s="219"/>
      <c r="W89" s="230"/>
      <c r="X89" s="182"/>
      <c r="Y89" s="219"/>
      <c r="Z89" s="182"/>
      <c r="AA89" s="219"/>
      <c r="AB89" s="182"/>
      <c r="AC89" s="219"/>
      <c r="AD89" s="218"/>
      <c r="AE89" s="218"/>
      <c r="AF89" s="182"/>
      <c r="AG89" s="219"/>
      <c r="AH89" s="230"/>
      <c r="AI89" s="182"/>
      <c r="AJ89" s="219"/>
      <c r="AK89" s="182"/>
      <c r="AL89" s="219"/>
      <c r="AM89" s="182"/>
      <c r="AN89" s="219"/>
      <c r="AO89" s="218"/>
      <c r="AP89" s="218"/>
      <c r="AQ89" s="182"/>
      <c r="AR89" s="219"/>
      <c r="AS89" s="230"/>
      <c r="AT89" s="182"/>
      <c r="AU89" s="219"/>
      <c r="AV89" s="182"/>
      <c r="AW89" s="219"/>
      <c r="AX89" s="182"/>
      <c r="AY89" s="219"/>
      <c r="AZ89" s="218"/>
      <c r="BA89" s="218"/>
      <c r="BB89" s="182"/>
      <c r="BC89" s="219"/>
      <c r="BD89" s="230"/>
      <c r="BE89" s="182"/>
      <c r="BF89" s="219"/>
      <c r="BG89" s="182"/>
      <c r="BH89" s="219"/>
      <c r="BI89" s="182"/>
      <c r="BJ89" s="219"/>
      <c r="BK89" s="218"/>
      <c r="BL89" s="218"/>
      <c r="BM89" s="182"/>
      <c r="BN89" s="219"/>
      <c r="BO89" s="230"/>
      <c r="BP89" s="182"/>
      <c r="BQ89" s="219"/>
      <c r="BR89" s="182"/>
      <c r="BS89" s="219"/>
      <c r="BT89" s="182"/>
      <c r="BU89" s="219"/>
      <c r="BV89" s="218"/>
      <c r="BW89" s="218"/>
      <c r="BX89" s="182"/>
      <c r="BY89" s="219"/>
      <c r="BZ89" s="230"/>
      <c r="CA89" s="182"/>
      <c r="CB89" s="219"/>
      <c r="CC89" s="182"/>
      <c r="CD89" s="219"/>
      <c r="CE89" s="182"/>
      <c r="CF89" s="219"/>
      <c r="CG89" s="218"/>
      <c r="CH89" s="218"/>
      <c r="CI89" s="182"/>
      <c r="CJ89" s="219"/>
      <c r="CK89" s="230"/>
      <c r="CL89" s="182"/>
      <c r="CM89" s="219"/>
      <c r="CN89" s="182"/>
      <c r="CO89" s="219"/>
      <c r="CP89" s="182"/>
      <c r="CQ89" s="219"/>
      <c r="CR89" s="218"/>
      <c r="CS89" s="218"/>
      <c r="CT89" s="182"/>
      <c r="CU89" s="219"/>
      <c r="CV89" s="230"/>
      <c r="CW89" s="182"/>
      <c r="CX89" s="219"/>
      <c r="CY89" s="182"/>
      <c r="CZ89" s="219"/>
      <c r="DA89" s="182"/>
      <c r="DB89" s="219"/>
      <c r="DC89" s="218"/>
      <c r="DD89" s="218"/>
      <c r="DE89" s="182"/>
      <c r="DF89" s="219"/>
      <c r="DG89" s="230"/>
      <c r="DH89" s="182"/>
      <c r="DI89" s="219"/>
      <c r="DJ89" s="182"/>
      <c r="DK89" s="219"/>
      <c r="DL89" s="182"/>
      <c r="DM89" s="219"/>
      <c r="DN89" s="218"/>
      <c r="DO89" s="218"/>
      <c r="DP89" s="182"/>
      <c r="DQ89" s="219"/>
      <c r="DR89" s="230"/>
      <c r="DS89" s="182"/>
      <c r="DT89" s="219"/>
      <c r="DU89" s="182"/>
      <c r="DV89" s="219"/>
      <c r="DW89" s="182"/>
      <c r="DX89" s="219"/>
      <c r="DY89" s="218"/>
      <c r="DZ89" s="218"/>
      <c r="EA89" s="182"/>
      <c r="EB89" s="219"/>
      <c r="EC89" s="230"/>
      <c r="ED89" s="182"/>
      <c r="EE89" s="219"/>
      <c r="EF89" s="182"/>
      <c r="EG89" s="219"/>
      <c r="EH89" s="182"/>
      <c r="EI89" s="219"/>
      <c r="EJ89" s="218"/>
      <c r="EK89" s="218"/>
      <c r="EL89" s="182"/>
      <c r="EM89" s="219"/>
      <c r="EN89" s="230"/>
      <c r="EO89" s="182"/>
      <c r="EP89" s="219"/>
      <c r="EQ89" s="182"/>
      <c r="ER89" s="219"/>
      <c r="ES89" s="182"/>
      <c r="ET89" s="219"/>
      <c r="EU89" s="218"/>
      <c r="EV89" s="218"/>
      <c r="EW89" s="182"/>
      <c r="EX89" s="219"/>
      <c r="EY89" s="230"/>
      <c r="EZ89" s="182"/>
      <c r="FA89" s="219"/>
      <c r="FB89" s="182"/>
      <c r="FC89" s="219"/>
      <c r="FD89" s="182"/>
      <c r="FE89" s="219"/>
      <c r="FF89" s="218"/>
      <c r="FG89" s="218"/>
      <c r="FH89" s="182"/>
      <c r="FI89" s="219"/>
      <c r="FJ89" s="230"/>
      <c r="FK89" s="182"/>
      <c r="FL89" s="219"/>
      <c r="FM89" s="182"/>
      <c r="FN89" s="219"/>
      <c r="FO89" s="182"/>
      <c r="FP89" s="219"/>
      <c r="FQ89" s="218"/>
      <c r="FR89" s="218"/>
      <c r="FS89" s="182"/>
      <c r="FT89" s="219"/>
      <c r="FU89" s="230"/>
      <c r="FV89" s="182"/>
      <c r="FW89" s="219"/>
      <c r="FX89" s="182"/>
      <c r="FY89" s="219"/>
      <c r="FZ89" s="182"/>
      <c r="GA89" s="219"/>
      <c r="GB89" s="218"/>
      <c r="GC89" s="218"/>
      <c r="GD89" s="182"/>
      <c r="GE89" s="219"/>
      <c r="GF89" s="230"/>
      <c r="GG89" s="182"/>
      <c r="GH89" s="219"/>
      <c r="GI89" s="182"/>
      <c r="GJ89" s="219"/>
      <c r="GK89" s="182"/>
      <c r="GL89" s="219"/>
      <c r="GM89" s="218"/>
      <c r="GN89" s="218"/>
      <c r="GO89" s="182"/>
      <c r="GP89" s="219"/>
      <c r="GQ89" s="230"/>
      <c r="GR89" s="182"/>
      <c r="GS89" s="219"/>
      <c r="GT89" s="182"/>
      <c r="GU89" s="219"/>
      <c r="GV89" s="182"/>
      <c r="GW89" s="219"/>
      <c r="GX89" s="218"/>
      <c r="GY89" s="218"/>
      <c r="GZ89" s="182"/>
      <c r="HA89" s="219"/>
      <c r="HB89" s="230"/>
      <c r="HC89" s="182"/>
      <c r="HD89" s="219"/>
      <c r="HE89" s="182"/>
      <c r="HF89" s="219"/>
      <c r="HG89" s="182"/>
      <c r="HH89" s="219"/>
      <c r="HI89" s="218"/>
      <c r="HJ89" s="218"/>
      <c r="HK89" s="182"/>
      <c r="HL89" s="219"/>
      <c r="HM89" s="230"/>
      <c r="HN89" s="182"/>
      <c r="HO89" s="219"/>
      <c r="HP89" s="182"/>
      <c r="HQ89" s="219"/>
      <c r="HR89" s="182"/>
      <c r="HS89" s="219"/>
      <c r="HT89" s="218"/>
      <c r="HU89" s="218"/>
      <c r="HV89" s="182"/>
      <c r="HW89" s="219"/>
      <c r="HX89" s="230"/>
      <c r="HY89" s="182"/>
      <c r="HZ89" s="219"/>
      <c r="IA89" s="182"/>
      <c r="IB89" s="219"/>
      <c r="IC89" s="182"/>
      <c r="ID89" s="219"/>
      <c r="IE89" s="218"/>
      <c r="IF89" s="218"/>
      <c r="IG89" s="182"/>
      <c r="IH89" s="219"/>
      <c r="II89" s="230"/>
      <c r="IJ89" s="182"/>
      <c r="IK89" s="219"/>
      <c r="IL89" s="182"/>
      <c r="IM89" s="219"/>
      <c r="IN89" s="182"/>
      <c r="IO89" s="219"/>
      <c r="IP89" s="218"/>
      <c r="IQ89" s="218"/>
      <c r="IR89" s="182"/>
      <c r="IS89" s="219"/>
      <c r="IT89" s="230"/>
      <c r="IU89" s="182"/>
      <c r="IV89" s="219"/>
    </row>
    <row r="90" spans="1:256" x14ac:dyDescent="0.2">
      <c r="A90" s="212" t="s">
        <v>86</v>
      </c>
      <c r="B90" s="221">
        <v>17827042</v>
      </c>
      <c r="C90" s="219">
        <f>B90/B$91</f>
        <v>0.93213057556770573</v>
      </c>
      <c r="D90" s="182">
        <v>17715443</v>
      </c>
      <c r="E90" s="219">
        <f>D90/D$91</f>
        <v>0.94774150794823075</v>
      </c>
      <c r="F90" s="182">
        <v>11129578</v>
      </c>
      <c r="G90" s="219">
        <f>F90/F$91</f>
        <v>0.56795992592256161</v>
      </c>
      <c r="H90" s="182">
        <v>2284724</v>
      </c>
      <c r="I90" s="219">
        <f>H90/H$91</f>
        <v>0.94211382274739552</v>
      </c>
      <c r="J90" s="182">
        <v>48956787</v>
      </c>
      <c r="K90" s="220">
        <v>0.81815362393898139</v>
      </c>
      <c r="L90" s="230"/>
      <c r="M90" s="182"/>
      <c r="N90" s="219"/>
      <c r="O90" s="182"/>
      <c r="P90" s="219"/>
      <c r="Q90" s="182"/>
      <c r="R90" s="219"/>
      <c r="S90" s="182"/>
      <c r="T90" s="219"/>
      <c r="U90" s="182"/>
      <c r="V90" s="219"/>
      <c r="W90" s="230"/>
      <c r="X90" s="182"/>
      <c r="Y90" s="219"/>
      <c r="Z90" s="182"/>
      <c r="AA90" s="219"/>
      <c r="AB90" s="182"/>
      <c r="AC90" s="219"/>
      <c r="AD90" s="182"/>
      <c r="AE90" s="219"/>
      <c r="AF90" s="182"/>
      <c r="AG90" s="219"/>
      <c r="AH90" s="230"/>
      <c r="AI90" s="182"/>
      <c r="AJ90" s="219"/>
      <c r="AK90" s="182"/>
      <c r="AL90" s="219"/>
      <c r="AM90" s="182"/>
      <c r="AN90" s="219"/>
      <c r="AO90" s="182"/>
      <c r="AP90" s="219"/>
      <c r="AQ90" s="182"/>
      <c r="AR90" s="219"/>
      <c r="AS90" s="230"/>
      <c r="AT90" s="182"/>
      <c r="AU90" s="219"/>
      <c r="AV90" s="182"/>
      <c r="AW90" s="219"/>
      <c r="AX90" s="182"/>
      <c r="AY90" s="219"/>
      <c r="AZ90" s="182"/>
      <c r="BA90" s="219"/>
      <c r="BB90" s="182"/>
      <c r="BC90" s="219"/>
      <c r="BD90" s="230"/>
      <c r="BE90" s="182"/>
      <c r="BF90" s="219"/>
      <c r="BG90" s="182"/>
      <c r="BH90" s="219"/>
      <c r="BI90" s="182"/>
      <c r="BJ90" s="219"/>
      <c r="BK90" s="182"/>
      <c r="BL90" s="219"/>
      <c r="BM90" s="182"/>
      <c r="BN90" s="219"/>
      <c r="BO90" s="230"/>
      <c r="BP90" s="182"/>
      <c r="BQ90" s="219"/>
      <c r="BR90" s="182"/>
      <c r="BS90" s="219"/>
      <c r="BT90" s="182"/>
      <c r="BU90" s="219"/>
      <c r="BV90" s="182"/>
      <c r="BW90" s="219"/>
      <c r="BX90" s="182"/>
      <c r="BY90" s="219"/>
      <c r="BZ90" s="230"/>
      <c r="CA90" s="182"/>
      <c r="CB90" s="219"/>
      <c r="CC90" s="182"/>
      <c r="CD90" s="219"/>
      <c r="CE90" s="182"/>
      <c r="CF90" s="219"/>
      <c r="CG90" s="182"/>
      <c r="CH90" s="219"/>
      <c r="CI90" s="182"/>
      <c r="CJ90" s="219"/>
      <c r="CK90" s="230"/>
      <c r="CL90" s="182"/>
      <c r="CM90" s="219"/>
      <c r="CN90" s="182"/>
      <c r="CO90" s="219"/>
      <c r="CP90" s="182"/>
      <c r="CQ90" s="219"/>
      <c r="CR90" s="182"/>
      <c r="CS90" s="219"/>
      <c r="CT90" s="182"/>
      <c r="CU90" s="219"/>
      <c r="CV90" s="230"/>
      <c r="CW90" s="182"/>
      <c r="CX90" s="219"/>
      <c r="CY90" s="182"/>
      <c r="CZ90" s="219"/>
      <c r="DA90" s="182"/>
      <c r="DB90" s="219"/>
      <c r="DC90" s="182"/>
      <c r="DD90" s="219"/>
      <c r="DE90" s="182"/>
      <c r="DF90" s="219"/>
      <c r="DG90" s="230"/>
      <c r="DH90" s="182"/>
      <c r="DI90" s="219"/>
      <c r="DJ90" s="182"/>
      <c r="DK90" s="219"/>
      <c r="DL90" s="182"/>
      <c r="DM90" s="219"/>
      <c r="DN90" s="182"/>
      <c r="DO90" s="219"/>
      <c r="DP90" s="182"/>
      <c r="DQ90" s="219"/>
      <c r="DR90" s="230"/>
      <c r="DS90" s="182"/>
      <c r="DT90" s="219"/>
      <c r="DU90" s="182"/>
      <c r="DV90" s="219"/>
      <c r="DW90" s="182"/>
      <c r="DX90" s="219"/>
      <c r="DY90" s="182"/>
      <c r="DZ90" s="219"/>
      <c r="EA90" s="182"/>
      <c r="EB90" s="219"/>
      <c r="EC90" s="230"/>
      <c r="ED90" s="182"/>
      <c r="EE90" s="219"/>
      <c r="EF90" s="182"/>
      <c r="EG90" s="219"/>
      <c r="EH90" s="182"/>
      <c r="EI90" s="219"/>
      <c r="EJ90" s="182"/>
      <c r="EK90" s="219"/>
      <c r="EL90" s="182"/>
      <c r="EM90" s="219"/>
      <c r="EN90" s="230"/>
      <c r="EO90" s="182"/>
      <c r="EP90" s="219"/>
      <c r="EQ90" s="182"/>
      <c r="ER90" s="219"/>
      <c r="ES90" s="182"/>
      <c r="ET90" s="219"/>
      <c r="EU90" s="182"/>
      <c r="EV90" s="219"/>
      <c r="EW90" s="182"/>
      <c r="EX90" s="219"/>
      <c r="EY90" s="230"/>
      <c r="EZ90" s="182"/>
      <c r="FA90" s="219"/>
      <c r="FB90" s="182"/>
      <c r="FC90" s="219"/>
      <c r="FD90" s="182"/>
      <c r="FE90" s="219"/>
      <c r="FF90" s="182"/>
      <c r="FG90" s="219"/>
      <c r="FH90" s="182"/>
      <c r="FI90" s="219"/>
      <c r="FJ90" s="230"/>
      <c r="FK90" s="182"/>
      <c r="FL90" s="219"/>
      <c r="FM90" s="182"/>
      <c r="FN90" s="219"/>
      <c r="FO90" s="182"/>
      <c r="FP90" s="219"/>
      <c r="FQ90" s="182"/>
      <c r="FR90" s="219"/>
      <c r="FS90" s="182"/>
      <c r="FT90" s="219"/>
      <c r="FU90" s="230"/>
      <c r="FV90" s="182"/>
      <c r="FW90" s="219"/>
      <c r="FX90" s="182"/>
      <c r="FY90" s="219"/>
      <c r="FZ90" s="182"/>
      <c r="GA90" s="219"/>
      <c r="GB90" s="182"/>
      <c r="GC90" s="219"/>
      <c r="GD90" s="182"/>
      <c r="GE90" s="219"/>
      <c r="GF90" s="230"/>
      <c r="GG90" s="182"/>
      <c r="GH90" s="219"/>
      <c r="GI90" s="182"/>
      <c r="GJ90" s="219"/>
      <c r="GK90" s="182"/>
      <c r="GL90" s="219"/>
      <c r="GM90" s="182"/>
      <c r="GN90" s="219"/>
      <c r="GO90" s="182"/>
      <c r="GP90" s="219"/>
      <c r="GQ90" s="230"/>
      <c r="GR90" s="182"/>
      <c r="GS90" s="219"/>
      <c r="GT90" s="182"/>
      <c r="GU90" s="219"/>
      <c r="GV90" s="182"/>
      <c r="GW90" s="219"/>
      <c r="GX90" s="182"/>
      <c r="GY90" s="219"/>
      <c r="GZ90" s="182"/>
      <c r="HA90" s="219"/>
      <c r="HB90" s="230"/>
      <c r="HC90" s="182"/>
      <c r="HD90" s="219"/>
      <c r="HE90" s="182"/>
      <c r="HF90" s="219"/>
      <c r="HG90" s="182"/>
      <c r="HH90" s="219"/>
      <c r="HI90" s="182"/>
      <c r="HJ90" s="219"/>
      <c r="HK90" s="182"/>
      <c r="HL90" s="219"/>
      <c r="HM90" s="230"/>
      <c r="HN90" s="182"/>
      <c r="HO90" s="219"/>
      <c r="HP90" s="182"/>
      <c r="HQ90" s="219"/>
      <c r="HR90" s="182"/>
      <c r="HS90" s="219"/>
      <c r="HT90" s="182"/>
      <c r="HU90" s="219"/>
      <c r="HV90" s="182"/>
      <c r="HW90" s="219"/>
      <c r="HX90" s="230"/>
      <c r="HY90" s="182"/>
      <c r="HZ90" s="219"/>
      <c r="IA90" s="182"/>
      <c r="IB90" s="219"/>
      <c r="IC90" s="182"/>
      <c r="ID90" s="219"/>
      <c r="IE90" s="182"/>
      <c r="IF90" s="219"/>
      <c r="IG90" s="182"/>
      <c r="IH90" s="219"/>
      <c r="II90" s="230"/>
      <c r="IJ90" s="182"/>
      <c r="IK90" s="219"/>
      <c r="IL90" s="182"/>
      <c r="IM90" s="219"/>
      <c r="IN90" s="182"/>
      <c r="IO90" s="219"/>
      <c r="IP90" s="182"/>
      <c r="IQ90" s="219"/>
      <c r="IR90" s="182"/>
      <c r="IS90" s="219"/>
      <c r="IT90" s="230"/>
      <c r="IU90" s="182"/>
      <c r="IV90" s="219"/>
    </row>
    <row r="91" spans="1:256" x14ac:dyDescent="0.2">
      <c r="A91" s="223" t="s">
        <v>87</v>
      </c>
      <c r="B91" s="231">
        <f>SUM(B88:B90)</f>
        <v>19125048</v>
      </c>
      <c r="C91" s="214">
        <f>B91/B$91</f>
        <v>1</v>
      </c>
      <c r="D91" s="215">
        <f>SUM(D88:D90)</f>
        <v>18692273</v>
      </c>
      <c r="E91" s="214">
        <f>D91/D$91</f>
        <v>1</v>
      </c>
      <c r="F91" s="215">
        <f>SUM(F88:F90)</f>
        <v>19595710</v>
      </c>
      <c r="G91" s="214">
        <f>F91/F$91</f>
        <v>1</v>
      </c>
      <c r="H91" s="225">
        <f>SUM(H88:H90)</f>
        <v>2425104</v>
      </c>
      <c r="I91" s="224">
        <f>H91/H$91</f>
        <v>1</v>
      </c>
      <c r="J91" s="225">
        <v>59838135</v>
      </c>
      <c r="K91" s="217">
        <v>1</v>
      </c>
      <c r="L91" s="230"/>
      <c r="M91" s="182"/>
      <c r="N91" s="219"/>
      <c r="O91" s="182"/>
      <c r="P91" s="219"/>
      <c r="Q91" s="182"/>
      <c r="R91" s="219"/>
      <c r="S91" s="182"/>
      <c r="T91" s="219"/>
      <c r="U91" s="182"/>
      <c r="V91" s="219"/>
      <c r="W91" s="230"/>
      <c r="X91" s="182"/>
      <c r="Y91" s="219"/>
      <c r="Z91" s="182"/>
      <c r="AA91" s="219"/>
      <c r="AB91" s="182"/>
      <c r="AC91" s="219"/>
      <c r="AD91" s="182"/>
      <c r="AE91" s="219"/>
      <c r="AF91" s="182"/>
      <c r="AG91" s="219"/>
      <c r="AH91" s="230"/>
      <c r="AI91" s="182"/>
      <c r="AJ91" s="219"/>
      <c r="AK91" s="182"/>
      <c r="AL91" s="219"/>
      <c r="AM91" s="182"/>
      <c r="AN91" s="219"/>
      <c r="AO91" s="182"/>
      <c r="AP91" s="219"/>
      <c r="AQ91" s="182"/>
      <c r="AR91" s="219"/>
      <c r="AS91" s="230"/>
      <c r="AT91" s="182"/>
      <c r="AU91" s="219"/>
      <c r="AV91" s="182"/>
      <c r="AW91" s="219"/>
      <c r="AX91" s="182"/>
      <c r="AY91" s="219"/>
      <c r="AZ91" s="182"/>
      <c r="BA91" s="219"/>
      <c r="BB91" s="182"/>
      <c r="BC91" s="219"/>
      <c r="BD91" s="230"/>
      <c r="BE91" s="182"/>
      <c r="BF91" s="219"/>
      <c r="BG91" s="182"/>
      <c r="BH91" s="219"/>
      <c r="BI91" s="182"/>
      <c r="BJ91" s="219"/>
      <c r="BK91" s="182"/>
      <c r="BL91" s="219"/>
      <c r="BM91" s="182"/>
      <c r="BN91" s="219"/>
      <c r="BO91" s="230"/>
      <c r="BP91" s="182"/>
      <c r="BQ91" s="219"/>
      <c r="BR91" s="182"/>
      <c r="BS91" s="219"/>
      <c r="BT91" s="182"/>
      <c r="BU91" s="219"/>
      <c r="BV91" s="182"/>
      <c r="BW91" s="219"/>
      <c r="BX91" s="182"/>
      <c r="BY91" s="219"/>
      <c r="BZ91" s="230"/>
      <c r="CA91" s="182"/>
      <c r="CB91" s="219"/>
      <c r="CC91" s="182"/>
      <c r="CD91" s="219"/>
      <c r="CE91" s="182"/>
      <c r="CF91" s="219"/>
      <c r="CG91" s="182"/>
      <c r="CH91" s="219"/>
      <c r="CI91" s="182"/>
      <c r="CJ91" s="219"/>
      <c r="CK91" s="230"/>
      <c r="CL91" s="182"/>
      <c r="CM91" s="219"/>
      <c r="CN91" s="182"/>
      <c r="CO91" s="219"/>
      <c r="CP91" s="182"/>
      <c r="CQ91" s="219"/>
      <c r="CR91" s="182"/>
      <c r="CS91" s="219"/>
      <c r="CT91" s="182"/>
      <c r="CU91" s="219"/>
      <c r="CV91" s="230"/>
      <c r="CW91" s="182"/>
      <c r="CX91" s="219"/>
      <c r="CY91" s="182"/>
      <c r="CZ91" s="219"/>
      <c r="DA91" s="182"/>
      <c r="DB91" s="219"/>
      <c r="DC91" s="182"/>
      <c r="DD91" s="219"/>
      <c r="DE91" s="182"/>
      <c r="DF91" s="219"/>
      <c r="DG91" s="230"/>
      <c r="DH91" s="182"/>
      <c r="DI91" s="219"/>
      <c r="DJ91" s="182"/>
      <c r="DK91" s="219"/>
      <c r="DL91" s="182"/>
      <c r="DM91" s="219"/>
      <c r="DN91" s="182"/>
      <c r="DO91" s="219"/>
      <c r="DP91" s="182"/>
      <c r="DQ91" s="219"/>
      <c r="DR91" s="230"/>
      <c r="DS91" s="182"/>
      <c r="DT91" s="219"/>
      <c r="DU91" s="182"/>
      <c r="DV91" s="219"/>
      <c r="DW91" s="182"/>
      <c r="DX91" s="219"/>
      <c r="DY91" s="182"/>
      <c r="DZ91" s="219"/>
      <c r="EA91" s="182"/>
      <c r="EB91" s="219"/>
      <c r="EC91" s="230"/>
      <c r="ED91" s="182"/>
      <c r="EE91" s="219"/>
      <c r="EF91" s="182"/>
      <c r="EG91" s="219"/>
      <c r="EH91" s="182"/>
      <c r="EI91" s="219"/>
      <c r="EJ91" s="182"/>
      <c r="EK91" s="219"/>
      <c r="EL91" s="182"/>
      <c r="EM91" s="219"/>
      <c r="EN91" s="230"/>
      <c r="EO91" s="182"/>
      <c r="EP91" s="219"/>
      <c r="EQ91" s="182"/>
      <c r="ER91" s="219"/>
      <c r="ES91" s="182"/>
      <c r="ET91" s="219"/>
      <c r="EU91" s="182"/>
      <c r="EV91" s="219"/>
      <c r="EW91" s="182"/>
      <c r="EX91" s="219"/>
      <c r="EY91" s="230"/>
      <c r="EZ91" s="182"/>
      <c r="FA91" s="219"/>
      <c r="FB91" s="182"/>
      <c r="FC91" s="219"/>
      <c r="FD91" s="182"/>
      <c r="FE91" s="219"/>
      <c r="FF91" s="182"/>
      <c r="FG91" s="219"/>
      <c r="FH91" s="182"/>
      <c r="FI91" s="219"/>
      <c r="FJ91" s="230"/>
      <c r="FK91" s="182"/>
      <c r="FL91" s="219"/>
      <c r="FM91" s="182"/>
      <c r="FN91" s="219"/>
      <c r="FO91" s="182"/>
      <c r="FP91" s="219"/>
      <c r="FQ91" s="182"/>
      <c r="FR91" s="219"/>
      <c r="FS91" s="182"/>
      <c r="FT91" s="219"/>
      <c r="FU91" s="230"/>
      <c r="FV91" s="182"/>
      <c r="FW91" s="219"/>
      <c r="FX91" s="182"/>
      <c r="FY91" s="219"/>
      <c r="FZ91" s="182"/>
      <c r="GA91" s="219"/>
      <c r="GB91" s="182"/>
      <c r="GC91" s="219"/>
      <c r="GD91" s="182"/>
      <c r="GE91" s="219"/>
      <c r="GF91" s="230"/>
      <c r="GG91" s="182"/>
      <c r="GH91" s="219"/>
      <c r="GI91" s="182"/>
      <c r="GJ91" s="219"/>
      <c r="GK91" s="182"/>
      <c r="GL91" s="219"/>
      <c r="GM91" s="182"/>
      <c r="GN91" s="219"/>
      <c r="GO91" s="182"/>
      <c r="GP91" s="219"/>
      <c r="GQ91" s="230"/>
      <c r="GR91" s="182"/>
      <c r="GS91" s="219"/>
      <c r="GT91" s="182"/>
      <c r="GU91" s="219"/>
      <c r="GV91" s="182"/>
      <c r="GW91" s="219"/>
      <c r="GX91" s="182"/>
      <c r="GY91" s="219"/>
      <c r="GZ91" s="182"/>
      <c r="HA91" s="219"/>
      <c r="HB91" s="230"/>
      <c r="HC91" s="182"/>
      <c r="HD91" s="219"/>
      <c r="HE91" s="182"/>
      <c r="HF91" s="219"/>
      <c r="HG91" s="182"/>
      <c r="HH91" s="219"/>
      <c r="HI91" s="182"/>
      <c r="HJ91" s="219"/>
      <c r="HK91" s="182"/>
      <c r="HL91" s="219"/>
      <c r="HM91" s="230"/>
      <c r="HN91" s="182"/>
      <c r="HO91" s="219"/>
      <c r="HP91" s="182"/>
      <c r="HQ91" s="219"/>
      <c r="HR91" s="182"/>
      <c r="HS91" s="219"/>
      <c r="HT91" s="182"/>
      <c r="HU91" s="219"/>
      <c r="HV91" s="182"/>
      <c r="HW91" s="219"/>
      <c r="HX91" s="230"/>
      <c r="HY91" s="182"/>
      <c r="HZ91" s="219"/>
      <c r="IA91" s="182"/>
      <c r="IB91" s="219"/>
      <c r="IC91" s="182"/>
      <c r="ID91" s="219"/>
      <c r="IE91" s="182"/>
      <c r="IF91" s="219"/>
      <c r="IG91" s="182"/>
      <c r="IH91" s="219"/>
      <c r="II91" s="230"/>
      <c r="IJ91" s="182"/>
      <c r="IK91" s="219"/>
      <c r="IL91" s="182"/>
      <c r="IM91" s="219"/>
      <c r="IN91" s="182"/>
      <c r="IO91" s="219"/>
      <c r="IP91" s="182"/>
      <c r="IQ91" s="219"/>
      <c r="IR91" s="182"/>
      <c r="IS91" s="219"/>
      <c r="IT91" s="230"/>
      <c r="IU91" s="182"/>
      <c r="IV91" s="219"/>
    </row>
    <row r="92" spans="1:256" s="211" customFormat="1" ht="6.75" customHeight="1" x14ac:dyDescent="0.2">
      <c r="A92" s="239"/>
      <c r="B92" s="206"/>
      <c r="C92" s="206"/>
      <c r="D92" s="206"/>
      <c r="E92" s="206"/>
      <c r="F92" s="206"/>
      <c r="G92" s="206"/>
      <c r="H92" s="207"/>
      <c r="I92" s="208"/>
      <c r="J92" s="206"/>
      <c r="K92" s="209"/>
      <c r="L92" s="237"/>
      <c r="S92" s="238"/>
      <c r="T92" s="232"/>
      <c r="W92" s="237"/>
      <c r="AD92" s="238"/>
      <c r="AE92" s="232"/>
      <c r="AH92" s="237"/>
      <c r="AO92" s="238"/>
      <c r="AP92" s="232"/>
      <c r="AS92" s="237"/>
      <c r="AZ92" s="238"/>
      <c r="BA92" s="232"/>
      <c r="BD92" s="237"/>
      <c r="BK92" s="238"/>
      <c r="BL92" s="232"/>
      <c r="BO92" s="237"/>
      <c r="BV92" s="238"/>
      <c r="BW92" s="232"/>
      <c r="BZ92" s="237"/>
      <c r="CG92" s="238"/>
      <c r="CH92" s="232"/>
      <c r="CK92" s="237"/>
      <c r="CR92" s="238"/>
      <c r="CS92" s="232"/>
      <c r="CV92" s="237"/>
      <c r="DC92" s="238"/>
      <c r="DD92" s="232"/>
      <c r="DG92" s="237"/>
      <c r="DN92" s="238"/>
      <c r="DO92" s="232"/>
      <c r="DR92" s="237"/>
      <c r="DY92" s="238"/>
      <c r="DZ92" s="232"/>
      <c r="EC92" s="237"/>
      <c r="EJ92" s="238"/>
      <c r="EK92" s="232"/>
      <c r="EN92" s="237"/>
      <c r="EU92" s="238"/>
      <c r="EV92" s="232"/>
      <c r="EY92" s="237"/>
      <c r="FF92" s="238"/>
      <c r="FG92" s="232"/>
      <c r="FJ92" s="237"/>
      <c r="FQ92" s="238"/>
      <c r="FR92" s="232"/>
      <c r="FU92" s="237"/>
      <c r="GB92" s="238"/>
      <c r="GC92" s="232"/>
      <c r="GF92" s="237"/>
      <c r="GM92" s="238"/>
      <c r="GN92" s="232"/>
      <c r="GQ92" s="237"/>
      <c r="GX92" s="238"/>
      <c r="GY92" s="232"/>
      <c r="HB92" s="237"/>
      <c r="HI92" s="238"/>
      <c r="HJ92" s="232"/>
      <c r="HM92" s="237"/>
      <c r="HT92" s="238"/>
      <c r="HU92" s="232"/>
      <c r="HX92" s="237"/>
      <c r="IE92" s="238"/>
      <c r="IF92" s="232"/>
      <c r="II92" s="237"/>
      <c r="IP92" s="238"/>
      <c r="IQ92" s="232"/>
      <c r="IT92" s="237"/>
    </row>
    <row r="93" spans="1:256" s="211" customFormat="1" ht="26.25" customHeight="1" x14ac:dyDescent="0.2">
      <c r="A93" s="204">
        <v>2002</v>
      </c>
      <c r="B93" s="205" t="s">
        <v>77</v>
      </c>
      <c r="C93" s="206"/>
      <c r="D93" s="206" t="s">
        <v>78</v>
      </c>
      <c r="E93" s="206"/>
      <c r="F93" s="206" t="s">
        <v>79</v>
      </c>
      <c r="G93" s="206"/>
      <c r="H93" s="207" t="s">
        <v>80</v>
      </c>
      <c r="I93" s="208"/>
      <c r="J93" s="206" t="s">
        <v>81</v>
      </c>
      <c r="K93" s="209"/>
      <c r="L93" s="237"/>
      <c r="S93" s="238"/>
      <c r="T93" s="232"/>
      <c r="W93" s="237"/>
      <c r="AD93" s="238"/>
      <c r="AE93" s="232"/>
      <c r="AH93" s="237"/>
      <c r="AO93" s="238"/>
      <c r="AP93" s="232"/>
      <c r="AS93" s="237"/>
      <c r="AZ93" s="238"/>
      <c r="BA93" s="232"/>
      <c r="BD93" s="237"/>
      <c r="BK93" s="238"/>
      <c r="BL93" s="232"/>
      <c r="BO93" s="237"/>
      <c r="BV93" s="238"/>
      <c r="BW93" s="232"/>
      <c r="BZ93" s="237"/>
      <c r="CG93" s="238"/>
      <c r="CH93" s="232"/>
      <c r="CK93" s="237"/>
      <c r="CR93" s="238"/>
      <c r="CS93" s="232"/>
      <c r="CV93" s="237"/>
      <c r="DC93" s="238"/>
      <c r="DD93" s="232"/>
      <c r="DG93" s="237"/>
      <c r="DN93" s="238"/>
      <c r="DO93" s="232"/>
      <c r="DR93" s="237"/>
      <c r="DY93" s="238"/>
      <c r="DZ93" s="232"/>
      <c r="EC93" s="237"/>
      <c r="EJ93" s="238"/>
      <c r="EK93" s="232"/>
      <c r="EN93" s="237"/>
      <c r="EU93" s="238"/>
      <c r="EV93" s="232"/>
      <c r="EY93" s="237"/>
      <c r="FF93" s="238"/>
      <c r="FG93" s="232"/>
      <c r="FJ93" s="237"/>
      <c r="FQ93" s="238"/>
      <c r="FR93" s="232"/>
      <c r="FU93" s="237"/>
      <c r="GB93" s="238"/>
      <c r="GC93" s="232"/>
      <c r="GF93" s="237"/>
      <c r="GM93" s="238"/>
      <c r="GN93" s="232"/>
      <c r="GQ93" s="237"/>
      <c r="GX93" s="238"/>
      <c r="GY93" s="232"/>
      <c r="HB93" s="237"/>
      <c r="HI93" s="238"/>
      <c r="HJ93" s="232"/>
      <c r="HM93" s="237"/>
      <c r="HT93" s="238"/>
      <c r="HU93" s="232"/>
      <c r="HX93" s="237"/>
      <c r="IE93" s="238"/>
      <c r="IF93" s="232"/>
      <c r="II93" s="237"/>
      <c r="IP93" s="238"/>
      <c r="IQ93" s="232"/>
      <c r="IT93" s="237"/>
    </row>
    <row r="94" spans="1:256" x14ac:dyDescent="0.2">
      <c r="A94" s="212" t="s">
        <v>82</v>
      </c>
      <c r="B94" s="213">
        <v>1026972</v>
      </c>
      <c r="C94" s="214">
        <f>B94/B$97</f>
        <v>5.3702582908433397E-2</v>
      </c>
      <c r="D94" s="215">
        <v>119337</v>
      </c>
      <c r="E94" s="214">
        <f>D94/D$97</f>
        <v>5.7275792320646531E-3</v>
      </c>
      <c r="F94" s="215">
        <v>333345</v>
      </c>
      <c r="G94" s="214">
        <f>F94/F$97</f>
        <v>1.7947223549522509E-2</v>
      </c>
      <c r="H94" s="215">
        <v>253772</v>
      </c>
      <c r="I94" s="214">
        <f>H94/H$97</f>
        <v>0.10439911024701054</v>
      </c>
      <c r="J94" s="215">
        <v>1733426</v>
      </c>
      <c r="K94" s="217">
        <v>2.8433953692948283E-2</v>
      </c>
      <c r="L94" s="230"/>
      <c r="M94" s="182"/>
      <c r="N94" s="219"/>
      <c r="O94" s="182"/>
      <c r="P94" s="219"/>
      <c r="Q94" s="182"/>
      <c r="R94" s="219"/>
      <c r="S94" s="182"/>
      <c r="T94" s="219"/>
      <c r="U94" s="182"/>
      <c r="V94" s="219"/>
      <c r="W94" s="230"/>
      <c r="X94" s="182"/>
      <c r="Y94" s="219"/>
      <c r="Z94" s="182"/>
      <c r="AA94" s="219"/>
      <c r="AB94" s="182"/>
      <c r="AC94" s="219"/>
      <c r="AD94" s="182"/>
      <c r="AE94" s="219"/>
      <c r="AF94" s="182"/>
      <c r="AG94" s="219"/>
      <c r="AH94" s="230"/>
      <c r="AI94" s="182"/>
      <c r="AJ94" s="219"/>
      <c r="AK94" s="182"/>
      <c r="AL94" s="219"/>
      <c r="AM94" s="182"/>
      <c r="AN94" s="219"/>
      <c r="AO94" s="182"/>
      <c r="AP94" s="219"/>
      <c r="AQ94" s="182"/>
      <c r="AR94" s="219"/>
      <c r="AS94" s="230"/>
      <c r="AT94" s="182"/>
      <c r="AU94" s="219"/>
      <c r="AV94" s="182"/>
      <c r="AW94" s="219"/>
      <c r="AX94" s="182"/>
      <c r="AY94" s="219"/>
      <c r="AZ94" s="182"/>
      <c r="BA94" s="219"/>
      <c r="BB94" s="182"/>
      <c r="BC94" s="219"/>
      <c r="BD94" s="230"/>
      <c r="BE94" s="182"/>
      <c r="BF94" s="219"/>
      <c r="BG94" s="182"/>
      <c r="BH94" s="219"/>
      <c r="BI94" s="182"/>
      <c r="BJ94" s="219"/>
      <c r="BK94" s="182"/>
      <c r="BL94" s="219"/>
      <c r="BM94" s="182"/>
      <c r="BN94" s="219"/>
      <c r="BO94" s="230"/>
      <c r="BP94" s="182"/>
      <c r="BQ94" s="219"/>
      <c r="BR94" s="182"/>
      <c r="BS94" s="219"/>
      <c r="BT94" s="182"/>
      <c r="BU94" s="219"/>
      <c r="BV94" s="182"/>
      <c r="BW94" s="219"/>
      <c r="BX94" s="182"/>
      <c r="BY94" s="219"/>
      <c r="BZ94" s="230"/>
      <c r="CA94" s="182"/>
      <c r="CB94" s="219"/>
      <c r="CC94" s="182"/>
      <c r="CD94" s="219"/>
      <c r="CE94" s="182"/>
      <c r="CF94" s="219"/>
      <c r="CG94" s="182"/>
      <c r="CH94" s="219"/>
      <c r="CI94" s="182"/>
      <c r="CJ94" s="219"/>
      <c r="CK94" s="230"/>
      <c r="CL94" s="182"/>
      <c r="CM94" s="219"/>
      <c r="CN94" s="182"/>
      <c r="CO94" s="219"/>
      <c r="CP94" s="182"/>
      <c r="CQ94" s="219"/>
      <c r="CR94" s="182"/>
      <c r="CS94" s="219"/>
      <c r="CT94" s="182"/>
      <c r="CU94" s="219"/>
      <c r="CV94" s="230"/>
      <c r="CW94" s="182"/>
      <c r="CX94" s="219"/>
      <c r="CY94" s="182"/>
      <c r="CZ94" s="219"/>
      <c r="DA94" s="182"/>
      <c r="DB94" s="219"/>
      <c r="DC94" s="182"/>
      <c r="DD94" s="219"/>
      <c r="DE94" s="182"/>
      <c r="DF94" s="219"/>
      <c r="DG94" s="230"/>
      <c r="DH94" s="182"/>
      <c r="DI94" s="219"/>
      <c r="DJ94" s="182"/>
      <c r="DK94" s="219"/>
      <c r="DL94" s="182"/>
      <c r="DM94" s="219"/>
      <c r="DN94" s="182"/>
      <c r="DO94" s="219"/>
      <c r="DP94" s="182"/>
      <c r="DQ94" s="219"/>
      <c r="DR94" s="230"/>
      <c r="DS94" s="182"/>
      <c r="DT94" s="219"/>
      <c r="DU94" s="182"/>
      <c r="DV94" s="219"/>
      <c r="DW94" s="182"/>
      <c r="DX94" s="219"/>
      <c r="DY94" s="182"/>
      <c r="DZ94" s="219"/>
      <c r="EA94" s="182"/>
      <c r="EB94" s="219"/>
      <c r="EC94" s="230"/>
      <c r="ED94" s="182"/>
      <c r="EE94" s="219"/>
      <c r="EF94" s="182"/>
      <c r="EG94" s="219"/>
      <c r="EH94" s="182"/>
      <c r="EI94" s="219"/>
      <c r="EJ94" s="182"/>
      <c r="EK94" s="219"/>
      <c r="EL94" s="182"/>
      <c r="EM94" s="219"/>
      <c r="EN94" s="230"/>
      <c r="EO94" s="182"/>
      <c r="EP94" s="219"/>
      <c r="EQ94" s="182"/>
      <c r="ER94" s="219"/>
      <c r="ES94" s="182"/>
      <c r="ET94" s="219"/>
      <c r="EU94" s="182"/>
      <c r="EV94" s="219"/>
      <c r="EW94" s="182"/>
      <c r="EX94" s="219"/>
      <c r="EY94" s="230"/>
      <c r="EZ94" s="182"/>
      <c r="FA94" s="219"/>
      <c r="FB94" s="182"/>
      <c r="FC94" s="219"/>
      <c r="FD94" s="182"/>
      <c r="FE94" s="219"/>
      <c r="FF94" s="182"/>
      <c r="FG94" s="219"/>
      <c r="FH94" s="182"/>
      <c r="FI94" s="219"/>
      <c r="FJ94" s="230"/>
      <c r="FK94" s="182"/>
      <c r="FL94" s="219"/>
      <c r="FM94" s="182"/>
      <c r="FN94" s="219"/>
      <c r="FO94" s="182"/>
      <c r="FP94" s="219"/>
      <c r="FQ94" s="182"/>
      <c r="FR94" s="219"/>
      <c r="FS94" s="182"/>
      <c r="FT94" s="219"/>
      <c r="FU94" s="230"/>
      <c r="FV94" s="182"/>
      <c r="FW94" s="219"/>
      <c r="FX94" s="182"/>
      <c r="FY94" s="219"/>
      <c r="FZ94" s="182"/>
      <c r="GA94" s="219"/>
      <c r="GB94" s="182"/>
      <c r="GC94" s="219"/>
      <c r="GD94" s="182"/>
      <c r="GE94" s="219"/>
      <c r="GF94" s="230"/>
      <c r="GG94" s="182"/>
      <c r="GH94" s="219"/>
      <c r="GI94" s="182"/>
      <c r="GJ94" s="219"/>
      <c r="GK94" s="182"/>
      <c r="GL94" s="219"/>
      <c r="GM94" s="182"/>
      <c r="GN94" s="219"/>
      <c r="GO94" s="182"/>
      <c r="GP94" s="219"/>
      <c r="GQ94" s="230"/>
      <c r="GR94" s="182"/>
      <c r="GS94" s="219"/>
      <c r="GT94" s="182"/>
      <c r="GU94" s="219"/>
      <c r="GV94" s="182"/>
      <c r="GW94" s="219"/>
      <c r="GX94" s="182"/>
      <c r="GY94" s="219"/>
      <c r="GZ94" s="182"/>
      <c r="HA94" s="219"/>
      <c r="HB94" s="230"/>
      <c r="HC94" s="182"/>
      <c r="HD94" s="219"/>
      <c r="HE94" s="182"/>
      <c r="HF94" s="219"/>
      <c r="HG94" s="182"/>
      <c r="HH94" s="219"/>
      <c r="HI94" s="182"/>
      <c r="HJ94" s="219"/>
      <c r="HK94" s="182"/>
      <c r="HL94" s="219"/>
      <c r="HM94" s="230"/>
      <c r="HN94" s="182"/>
      <c r="HO94" s="219"/>
      <c r="HP94" s="182"/>
      <c r="HQ94" s="219"/>
      <c r="HR94" s="182"/>
      <c r="HS94" s="219"/>
      <c r="HT94" s="182"/>
      <c r="HU94" s="219"/>
      <c r="HV94" s="182"/>
      <c r="HW94" s="219"/>
      <c r="HX94" s="230"/>
      <c r="HY94" s="182"/>
      <c r="HZ94" s="219"/>
      <c r="IA94" s="182"/>
      <c r="IB94" s="219"/>
      <c r="IC94" s="182"/>
      <c r="ID94" s="219"/>
      <c r="IE94" s="182"/>
      <c r="IF94" s="219"/>
      <c r="IG94" s="182"/>
      <c r="IH94" s="219"/>
      <c r="II94" s="230"/>
      <c r="IJ94" s="182"/>
      <c r="IK94" s="219"/>
      <c r="IL94" s="182"/>
      <c r="IM94" s="219"/>
      <c r="IN94" s="182"/>
      <c r="IO94" s="219"/>
      <c r="IP94" s="182"/>
      <c r="IQ94" s="219"/>
      <c r="IR94" s="182"/>
      <c r="IS94" s="219"/>
      <c r="IT94" s="230"/>
      <c r="IU94" s="182"/>
      <c r="IV94" s="219"/>
    </row>
    <row r="95" spans="1:256" x14ac:dyDescent="0.2">
      <c r="A95" s="212" t="s">
        <v>85</v>
      </c>
      <c r="B95" s="231">
        <v>402446</v>
      </c>
      <c r="C95" s="219">
        <f>B95/B$97</f>
        <v>2.1044770140926324E-2</v>
      </c>
      <c r="D95" s="182">
        <v>1024976</v>
      </c>
      <c r="E95" s="219">
        <f>D95/D$97</f>
        <v>4.9193722407674903E-2</v>
      </c>
      <c r="F95" s="182">
        <v>9672522</v>
      </c>
      <c r="G95" s="219">
        <f>F95/F$97</f>
        <v>0.52076651703692733</v>
      </c>
      <c r="H95" s="218" t="s">
        <v>83</v>
      </c>
      <c r="I95" s="218" t="s">
        <v>83</v>
      </c>
      <c r="J95" s="182">
        <v>11099944</v>
      </c>
      <c r="K95" s="220">
        <v>0.18207601229606524</v>
      </c>
      <c r="L95" s="230"/>
      <c r="M95" s="182"/>
      <c r="N95" s="219"/>
      <c r="O95" s="182"/>
      <c r="P95" s="219"/>
      <c r="Q95" s="182"/>
      <c r="R95" s="219"/>
      <c r="S95" s="218"/>
      <c r="T95" s="218"/>
      <c r="U95" s="182"/>
      <c r="V95" s="219"/>
      <c r="W95" s="230"/>
      <c r="X95" s="182"/>
      <c r="Y95" s="219"/>
      <c r="Z95" s="182"/>
      <c r="AA95" s="219"/>
      <c r="AB95" s="182"/>
      <c r="AC95" s="219"/>
      <c r="AD95" s="218"/>
      <c r="AE95" s="218"/>
      <c r="AF95" s="182"/>
      <c r="AG95" s="219"/>
      <c r="AH95" s="230"/>
      <c r="AI95" s="182"/>
      <c r="AJ95" s="219"/>
      <c r="AK95" s="182"/>
      <c r="AL95" s="219"/>
      <c r="AM95" s="182"/>
      <c r="AN95" s="219"/>
      <c r="AO95" s="218"/>
      <c r="AP95" s="218"/>
      <c r="AQ95" s="182"/>
      <c r="AR95" s="219"/>
      <c r="AS95" s="230"/>
      <c r="AT95" s="182"/>
      <c r="AU95" s="219"/>
      <c r="AV95" s="182"/>
      <c r="AW95" s="219"/>
      <c r="AX95" s="182"/>
      <c r="AY95" s="219"/>
      <c r="AZ95" s="218"/>
      <c r="BA95" s="218"/>
      <c r="BB95" s="182"/>
      <c r="BC95" s="219"/>
      <c r="BD95" s="230"/>
      <c r="BE95" s="182"/>
      <c r="BF95" s="219"/>
      <c r="BG95" s="182"/>
      <c r="BH95" s="219"/>
      <c r="BI95" s="182"/>
      <c r="BJ95" s="219"/>
      <c r="BK95" s="218"/>
      <c r="BL95" s="218"/>
      <c r="BM95" s="182"/>
      <c r="BN95" s="219"/>
      <c r="BO95" s="230"/>
      <c r="BP95" s="182"/>
      <c r="BQ95" s="219"/>
      <c r="BR95" s="182"/>
      <c r="BS95" s="219"/>
      <c r="BT95" s="182"/>
      <c r="BU95" s="219"/>
      <c r="BV95" s="218"/>
      <c r="BW95" s="218"/>
      <c r="BX95" s="182"/>
      <c r="BY95" s="219"/>
      <c r="BZ95" s="230"/>
      <c r="CA95" s="182"/>
      <c r="CB95" s="219"/>
      <c r="CC95" s="182"/>
      <c r="CD95" s="219"/>
      <c r="CE95" s="182"/>
      <c r="CF95" s="219"/>
      <c r="CG95" s="218"/>
      <c r="CH95" s="218"/>
      <c r="CI95" s="182"/>
      <c r="CJ95" s="219"/>
      <c r="CK95" s="230"/>
      <c r="CL95" s="182"/>
      <c r="CM95" s="219"/>
      <c r="CN95" s="182"/>
      <c r="CO95" s="219"/>
      <c r="CP95" s="182"/>
      <c r="CQ95" s="219"/>
      <c r="CR95" s="218"/>
      <c r="CS95" s="218"/>
      <c r="CT95" s="182"/>
      <c r="CU95" s="219"/>
      <c r="CV95" s="230"/>
      <c r="CW95" s="182"/>
      <c r="CX95" s="219"/>
      <c r="CY95" s="182"/>
      <c r="CZ95" s="219"/>
      <c r="DA95" s="182"/>
      <c r="DB95" s="219"/>
      <c r="DC95" s="218"/>
      <c r="DD95" s="218"/>
      <c r="DE95" s="182"/>
      <c r="DF95" s="219"/>
      <c r="DG95" s="230"/>
      <c r="DH95" s="182"/>
      <c r="DI95" s="219"/>
      <c r="DJ95" s="182"/>
      <c r="DK95" s="219"/>
      <c r="DL95" s="182"/>
      <c r="DM95" s="219"/>
      <c r="DN95" s="218"/>
      <c r="DO95" s="218"/>
      <c r="DP95" s="182"/>
      <c r="DQ95" s="219"/>
      <c r="DR95" s="230"/>
      <c r="DS95" s="182"/>
      <c r="DT95" s="219"/>
      <c r="DU95" s="182"/>
      <c r="DV95" s="219"/>
      <c r="DW95" s="182"/>
      <c r="DX95" s="219"/>
      <c r="DY95" s="218"/>
      <c r="DZ95" s="218"/>
      <c r="EA95" s="182"/>
      <c r="EB95" s="219"/>
      <c r="EC95" s="230"/>
      <c r="ED95" s="182"/>
      <c r="EE95" s="219"/>
      <c r="EF95" s="182"/>
      <c r="EG95" s="219"/>
      <c r="EH95" s="182"/>
      <c r="EI95" s="219"/>
      <c r="EJ95" s="218"/>
      <c r="EK95" s="218"/>
      <c r="EL95" s="182"/>
      <c r="EM95" s="219"/>
      <c r="EN95" s="230"/>
      <c r="EO95" s="182"/>
      <c r="EP95" s="219"/>
      <c r="EQ95" s="182"/>
      <c r="ER95" s="219"/>
      <c r="ES95" s="182"/>
      <c r="ET95" s="219"/>
      <c r="EU95" s="218"/>
      <c r="EV95" s="218"/>
      <c r="EW95" s="182"/>
      <c r="EX95" s="219"/>
      <c r="EY95" s="230"/>
      <c r="EZ95" s="182"/>
      <c r="FA95" s="219"/>
      <c r="FB95" s="182"/>
      <c r="FC95" s="219"/>
      <c r="FD95" s="182"/>
      <c r="FE95" s="219"/>
      <c r="FF95" s="218"/>
      <c r="FG95" s="218"/>
      <c r="FH95" s="182"/>
      <c r="FI95" s="219"/>
      <c r="FJ95" s="230"/>
      <c r="FK95" s="182"/>
      <c r="FL95" s="219"/>
      <c r="FM95" s="182"/>
      <c r="FN95" s="219"/>
      <c r="FO95" s="182"/>
      <c r="FP95" s="219"/>
      <c r="FQ95" s="218"/>
      <c r="FR95" s="218"/>
      <c r="FS95" s="182"/>
      <c r="FT95" s="219"/>
      <c r="FU95" s="230"/>
      <c r="FV95" s="182"/>
      <c r="FW95" s="219"/>
      <c r="FX95" s="182"/>
      <c r="FY95" s="219"/>
      <c r="FZ95" s="182"/>
      <c r="GA95" s="219"/>
      <c r="GB95" s="218"/>
      <c r="GC95" s="218"/>
      <c r="GD95" s="182"/>
      <c r="GE95" s="219"/>
      <c r="GF95" s="230"/>
      <c r="GG95" s="182"/>
      <c r="GH95" s="219"/>
      <c r="GI95" s="182"/>
      <c r="GJ95" s="219"/>
      <c r="GK95" s="182"/>
      <c r="GL95" s="219"/>
      <c r="GM95" s="218"/>
      <c r="GN95" s="218"/>
      <c r="GO95" s="182"/>
      <c r="GP95" s="219"/>
      <c r="GQ95" s="230"/>
      <c r="GR95" s="182"/>
      <c r="GS95" s="219"/>
      <c r="GT95" s="182"/>
      <c r="GU95" s="219"/>
      <c r="GV95" s="182"/>
      <c r="GW95" s="219"/>
      <c r="GX95" s="218"/>
      <c r="GY95" s="218"/>
      <c r="GZ95" s="182"/>
      <c r="HA95" s="219"/>
      <c r="HB95" s="230"/>
      <c r="HC95" s="182"/>
      <c r="HD95" s="219"/>
      <c r="HE95" s="182"/>
      <c r="HF95" s="219"/>
      <c r="HG95" s="182"/>
      <c r="HH95" s="219"/>
      <c r="HI95" s="218"/>
      <c r="HJ95" s="218"/>
      <c r="HK95" s="182"/>
      <c r="HL95" s="219"/>
      <c r="HM95" s="230"/>
      <c r="HN95" s="182"/>
      <c r="HO95" s="219"/>
      <c r="HP95" s="182"/>
      <c r="HQ95" s="219"/>
      <c r="HR95" s="182"/>
      <c r="HS95" s="219"/>
      <c r="HT95" s="218"/>
      <c r="HU95" s="218"/>
      <c r="HV95" s="182"/>
      <c r="HW95" s="219"/>
      <c r="HX95" s="230"/>
      <c r="HY95" s="182"/>
      <c r="HZ95" s="219"/>
      <c r="IA95" s="182"/>
      <c r="IB95" s="219"/>
      <c r="IC95" s="182"/>
      <c r="ID95" s="219"/>
      <c r="IE95" s="218"/>
      <c r="IF95" s="218"/>
      <c r="IG95" s="182"/>
      <c r="IH95" s="219"/>
      <c r="II95" s="230"/>
      <c r="IJ95" s="182"/>
      <c r="IK95" s="219"/>
      <c r="IL95" s="182"/>
      <c r="IM95" s="219"/>
      <c r="IN95" s="182"/>
      <c r="IO95" s="219"/>
      <c r="IP95" s="218"/>
      <c r="IQ95" s="218"/>
      <c r="IR95" s="182"/>
      <c r="IS95" s="219"/>
      <c r="IT95" s="230"/>
      <c r="IU95" s="182"/>
      <c r="IV95" s="219"/>
    </row>
    <row r="96" spans="1:256" x14ac:dyDescent="0.2">
      <c r="A96" s="212" t="s">
        <v>86</v>
      </c>
      <c r="B96" s="221">
        <v>17693908</v>
      </c>
      <c r="C96" s="219">
        <f>B96/B$97</f>
        <v>0.92525264695064025</v>
      </c>
      <c r="D96" s="182">
        <v>19691191</v>
      </c>
      <c r="E96" s="219">
        <f>D96/D$97</f>
        <v>0.94507869836026048</v>
      </c>
      <c r="F96" s="182">
        <v>8567758</v>
      </c>
      <c r="G96" s="219">
        <f>F96/F$97</f>
        <v>0.46128625941355011</v>
      </c>
      <c r="H96" s="182">
        <v>2177015</v>
      </c>
      <c r="I96" s="219">
        <f>H96/H$97</f>
        <v>0.89560088975298946</v>
      </c>
      <c r="J96" s="182">
        <v>48129872</v>
      </c>
      <c r="K96" s="220">
        <v>0.7894900340109865</v>
      </c>
      <c r="L96" s="230"/>
      <c r="M96" s="182"/>
      <c r="N96" s="219"/>
      <c r="O96" s="182"/>
      <c r="P96" s="219"/>
      <c r="Q96" s="182"/>
      <c r="R96" s="219"/>
      <c r="S96" s="182"/>
      <c r="T96" s="219"/>
      <c r="U96" s="182"/>
      <c r="V96" s="219"/>
      <c r="W96" s="230"/>
      <c r="X96" s="182"/>
      <c r="Y96" s="219"/>
      <c r="Z96" s="182"/>
      <c r="AA96" s="219"/>
      <c r="AB96" s="182"/>
      <c r="AC96" s="219"/>
      <c r="AD96" s="182"/>
      <c r="AE96" s="219"/>
      <c r="AF96" s="182"/>
      <c r="AG96" s="219"/>
      <c r="AH96" s="230"/>
      <c r="AI96" s="182"/>
      <c r="AJ96" s="219"/>
      <c r="AK96" s="182"/>
      <c r="AL96" s="219"/>
      <c r="AM96" s="182"/>
      <c r="AN96" s="219"/>
      <c r="AO96" s="182"/>
      <c r="AP96" s="219"/>
      <c r="AQ96" s="182"/>
      <c r="AR96" s="219"/>
      <c r="AS96" s="230"/>
      <c r="AT96" s="182"/>
      <c r="AU96" s="219"/>
      <c r="AV96" s="182"/>
      <c r="AW96" s="219"/>
      <c r="AX96" s="182"/>
      <c r="AY96" s="219"/>
      <c r="AZ96" s="182"/>
      <c r="BA96" s="219"/>
      <c r="BB96" s="182"/>
      <c r="BC96" s="219"/>
      <c r="BD96" s="230"/>
      <c r="BE96" s="182"/>
      <c r="BF96" s="219"/>
      <c r="BG96" s="182"/>
      <c r="BH96" s="219"/>
      <c r="BI96" s="182"/>
      <c r="BJ96" s="219"/>
      <c r="BK96" s="182"/>
      <c r="BL96" s="219"/>
      <c r="BM96" s="182"/>
      <c r="BN96" s="219"/>
      <c r="BO96" s="230"/>
      <c r="BP96" s="182"/>
      <c r="BQ96" s="219"/>
      <c r="BR96" s="182"/>
      <c r="BS96" s="219"/>
      <c r="BT96" s="182"/>
      <c r="BU96" s="219"/>
      <c r="BV96" s="182"/>
      <c r="BW96" s="219"/>
      <c r="BX96" s="182"/>
      <c r="BY96" s="219"/>
      <c r="BZ96" s="230"/>
      <c r="CA96" s="182"/>
      <c r="CB96" s="219"/>
      <c r="CC96" s="182"/>
      <c r="CD96" s="219"/>
      <c r="CE96" s="182"/>
      <c r="CF96" s="219"/>
      <c r="CG96" s="182"/>
      <c r="CH96" s="219"/>
      <c r="CI96" s="182"/>
      <c r="CJ96" s="219"/>
      <c r="CK96" s="230"/>
      <c r="CL96" s="182"/>
      <c r="CM96" s="219"/>
      <c r="CN96" s="182"/>
      <c r="CO96" s="219"/>
      <c r="CP96" s="182"/>
      <c r="CQ96" s="219"/>
      <c r="CR96" s="182"/>
      <c r="CS96" s="219"/>
      <c r="CT96" s="182"/>
      <c r="CU96" s="219"/>
      <c r="CV96" s="230"/>
      <c r="CW96" s="182"/>
      <c r="CX96" s="219"/>
      <c r="CY96" s="182"/>
      <c r="CZ96" s="219"/>
      <c r="DA96" s="182"/>
      <c r="DB96" s="219"/>
      <c r="DC96" s="182"/>
      <c r="DD96" s="219"/>
      <c r="DE96" s="182"/>
      <c r="DF96" s="219"/>
      <c r="DG96" s="230"/>
      <c r="DH96" s="182"/>
      <c r="DI96" s="219"/>
      <c r="DJ96" s="182"/>
      <c r="DK96" s="219"/>
      <c r="DL96" s="182"/>
      <c r="DM96" s="219"/>
      <c r="DN96" s="182"/>
      <c r="DO96" s="219"/>
      <c r="DP96" s="182"/>
      <c r="DQ96" s="219"/>
      <c r="DR96" s="230"/>
      <c r="DS96" s="182"/>
      <c r="DT96" s="219"/>
      <c r="DU96" s="182"/>
      <c r="DV96" s="219"/>
      <c r="DW96" s="182"/>
      <c r="DX96" s="219"/>
      <c r="DY96" s="182"/>
      <c r="DZ96" s="219"/>
      <c r="EA96" s="182"/>
      <c r="EB96" s="219"/>
      <c r="EC96" s="230"/>
      <c r="ED96" s="182"/>
      <c r="EE96" s="219"/>
      <c r="EF96" s="182"/>
      <c r="EG96" s="219"/>
      <c r="EH96" s="182"/>
      <c r="EI96" s="219"/>
      <c r="EJ96" s="182"/>
      <c r="EK96" s="219"/>
      <c r="EL96" s="182"/>
      <c r="EM96" s="219"/>
      <c r="EN96" s="230"/>
      <c r="EO96" s="182"/>
      <c r="EP96" s="219"/>
      <c r="EQ96" s="182"/>
      <c r="ER96" s="219"/>
      <c r="ES96" s="182"/>
      <c r="ET96" s="219"/>
      <c r="EU96" s="182"/>
      <c r="EV96" s="219"/>
      <c r="EW96" s="182"/>
      <c r="EX96" s="219"/>
      <c r="EY96" s="230"/>
      <c r="EZ96" s="182"/>
      <c r="FA96" s="219"/>
      <c r="FB96" s="182"/>
      <c r="FC96" s="219"/>
      <c r="FD96" s="182"/>
      <c r="FE96" s="219"/>
      <c r="FF96" s="182"/>
      <c r="FG96" s="219"/>
      <c r="FH96" s="182"/>
      <c r="FI96" s="219"/>
      <c r="FJ96" s="230"/>
      <c r="FK96" s="182"/>
      <c r="FL96" s="219"/>
      <c r="FM96" s="182"/>
      <c r="FN96" s="219"/>
      <c r="FO96" s="182"/>
      <c r="FP96" s="219"/>
      <c r="FQ96" s="182"/>
      <c r="FR96" s="219"/>
      <c r="FS96" s="182"/>
      <c r="FT96" s="219"/>
      <c r="FU96" s="230"/>
      <c r="FV96" s="182"/>
      <c r="FW96" s="219"/>
      <c r="FX96" s="182"/>
      <c r="FY96" s="219"/>
      <c r="FZ96" s="182"/>
      <c r="GA96" s="219"/>
      <c r="GB96" s="182"/>
      <c r="GC96" s="219"/>
      <c r="GD96" s="182"/>
      <c r="GE96" s="219"/>
      <c r="GF96" s="230"/>
      <c r="GG96" s="182"/>
      <c r="GH96" s="219"/>
      <c r="GI96" s="182"/>
      <c r="GJ96" s="219"/>
      <c r="GK96" s="182"/>
      <c r="GL96" s="219"/>
      <c r="GM96" s="182"/>
      <c r="GN96" s="219"/>
      <c r="GO96" s="182"/>
      <c r="GP96" s="219"/>
      <c r="GQ96" s="230"/>
      <c r="GR96" s="182"/>
      <c r="GS96" s="219"/>
      <c r="GT96" s="182"/>
      <c r="GU96" s="219"/>
      <c r="GV96" s="182"/>
      <c r="GW96" s="219"/>
      <c r="GX96" s="182"/>
      <c r="GY96" s="219"/>
      <c r="GZ96" s="182"/>
      <c r="HA96" s="219"/>
      <c r="HB96" s="230"/>
      <c r="HC96" s="182"/>
      <c r="HD96" s="219"/>
      <c r="HE96" s="182"/>
      <c r="HF96" s="219"/>
      <c r="HG96" s="182"/>
      <c r="HH96" s="219"/>
      <c r="HI96" s="182"/>
      <c r="HJ96" s="219"/>
      <c r="HK96" s="182"/>
      <c r="HL96" s="219"/>
      <c r="HM96" s="230"/>
      <c r="HN96" s="182"/>
      <c r="HO96" s="219"/>
      <c r="HP96" s="182"/>
      <c r="HQ96" s="219"/>
      <c r="HR96" s="182"/>
      <c r="HS96" s="219"/>
      <c r="HT96" s="182"/>
      <c r="HU96" s="219"/>
      <c r="HV96" s="182"/>
      <c r="HW96" s="219"/>
      <c r="HX96" s="230"/>
      <c r="HY96" s="182"/>
      <c r="HZ96" s="219"/>
      <c r="IA96" s="182"/>
      <c r="IB96" s="219"/>
      <c r="IC96" s="182"/>
      <c r="ID96" s="219"/>
      <c r="IE96" s="182"/>
      <c r="IF96" s="219"/>
      <c r="IG96" s="182"/>
      <c r="IH96" s="219"/>
      <c r="II96" s="230"/>
      <c r="IJ96" s="182"/>
      <c r="IK96" s="219"/>
      <c r="IL96" s="182"/>
      <c r="IM96" s="219"/>
      <c r="IN96" s="182"/>
      <c r="IO96" s="219"/>
      <c r="IP96" s="182"/>
      <c r="IQ96" s="219"/>
      <c r="IR96" s="182"/>
      <c r="IS96" s="219"/>
      <c r="IT96" s="230"/>
      <c r="IU96" s="182"/>
      <c r="IV96" s="219"/>
    </row>
    <row r="97" spans="1:256" x14ac:dyDescent="0.2">
      <c r="A97" s="223" t="s">
        <v>87</v>
      </c>
      <c r="B97" s="221">
        <f>SUM(B94:B96)</f>
        <v>19123326</v>
      </c>
      <c r="C97" s="224">
        <f>B97/B$97</f>
        <v>1</v>
      </c>
      <c r="D97" s="225">
        <f>SUM(D94:D96)</f>
        <v>20835504</v>
      </c>
      <c r="E97" s="224">
        <f>D97/D$97</f>
        <v>1</v>
      </c>
      <c r="F97" s="225">
        <f>SUM(F94:F96)</f>
        <v>18573625</v>
      </c>
      <c r="G97" s="224">
        <f>F97/F$97</f>
        <v>1</v>
      </c>
      <c r="H97" s="225">
        <f>SUM(H94:H96)</f>
        <v>2430787</v>
      </c>
      <c r="I97" s="224">
        <f>H97/H$97</f>
        <v>1</v>
      </c>
      <c r="J97" s="225">
        <v>60963242</v>
      </c>
      <c r="K97" s="240">
        <v>1</v>
      </c>
      <c r="L97" s="230"/>
      <c r="M97" s="182"/>
      <c r="N97" s="219"/>
      <c r="O97" s="182"/>
      <c r="P97" s="219"/>
      <c r="Q97" s="182"/>
      <c r="R97" s="219"/>
      <c r="S97" s="182"/>
      <c r="T97" s="219"/>
      <c r="U97" s="182"/>
      <c r="V97" s="219"/>
      <c r="W97" s="230"/>
      <c r="X97" s="182"/>
      <c r="Y97" s="219"/>
      <c r="Z97" s="182"/>
      <c r="AA97" s="219"/>
      <c r="AB97" s="182"/>
      <c r="AC97" s="219"/>
      <c r="AD97" s="182"/>
      <c r="AE97" s="219"/>
      <c r="AF97" s="182"/>
      <c r="AG97" s="219"/>
      <c r="AH97" s="230"/>
      <c r="AI97" s="182"/>
      <c r="AJ97" s="219"/>
      <c r="AK97" s="182"/>
      <c r="AL97" s="219"/>
      <c r="AM97" s="182"/>
      <c r="AN97" s="219"/>
      <c r="AO97" s="182"/>
      <c r="AP97" s="219"/>
      <c r="AQ97" s="182"/>
      <c r="AR97" s="219"/>
      <c r="AS97" s="230"/>
      <c r="AT97" s="182"/>
      <c r="AU97" s="219"/>
      <c r="AV97" s="182"/>
      <c r="AW97" s="219"/>
      <c r="AX97" s="182"/>
      <c r="AY97" s="219"/>
      <c r="AZ97" s="182"/>
      <c r="BA97" s="219"/>
      <c r="BB97" s="182"/>
      <c r="BC97" s="219"/>
      <c r="BD97" s="230"/>
      <c r="BE97" s="182"/>
      <c r="BF97" s="219"/>
      <c r="BG97" s="182"/>
      <c r="BH97" s="219"/>
      <c r="BI97" s="182"/>
      <c r="BJ97" s="219"/>
      <c r="BK97" s="182"/>
      <c r="BL97" s="219"/>
      <c r="BM97" s="182"/>
      <c r="BN97" s="219"/>
      <c r="BO97" s="230"/>
      <c r="BP97" s="182"/>
      <c r="BQ97" s="219"/>
      <c r="BR97" s="182"/>
      <c r="BS97" s="219"/>
      <c r="BT97" s="182"/>
      <c r="BU97" s="219"/>
      <c r="BV97" s="182"/>
      <c r="BW97" s="219"/>
      <c r="BX97" s="182"/>
      <c r="BY97" s="219"/>
      <c r="BZ97" s="230"/>
      <c r="CA97" s="182"/>
      <c r="CB97" s="219"/>
      <c r="CC97" s="182"/>
      <c r="CD97" s="219"/>
      <c r="CE97" s="182"/>
      <c r="CF97" s="219"/>
      <c r="CG97" s="182"/>
      <c r="CH97" s="219"/>
      <c r="CI97" s="182"/>
      <c r="CJ97" s="219"/>
      <c r="CK97" s="230"/>
      <c r="CL97" s="182"/>
      <c r="CM97" s="219"/>
      <c r="CN97" s="182"/>
      <c r="CO97" s="219"/>
      <c r="CP97" s="182"/>
      <c r="CQ97" s="219"/>
      <c r="CR97" s="182"/>
      <c r="CS97" s="219"/>
      <c r="CT97" s="182"/>
      <c r="CU97" s="219"/>
      <c r="CV97" s="230"/>
      <c r="CW97" s="182"/>
      <c r="CX97" s="219"/>
      <c r="CY97" s="182"/>
      <c r="CZ97" s="219"/>
      <c r="DA97" s="182"/>
      <c r="DB97" s="219"/>
      <c r="DC97" s="182"/>
      <c r="DD97" s="219"/>
      <c r="DE97" s="182"/>
      <c r="DF97" s="219"/>
      <c r="DG97" s="230"/>
      <c r="DH97" s="182"/>
      <c r="DI97" s="219"/>
      <c r="DJ97" s="182"/>
      <c r="DK97" s="219"/>
      <c r="DL97" s="182"/>
      <c r="DM97" s="219"/>
      <c r="DN97" s="182"/>
      <c r="DO97" s="219"/>
      <c r="DP97" s="182"/>
      <c r="DQ97" s="219"/>
      <c r="DR97" s="230"/>
      <c r="DS97" s="182"/>
      <c r="DT97" s="219"/>
      <c r="DU97" s="182"/>
      <c r="DV97" s="219"/>
      <c r="DW97" s="182"/>
      <c r="DX97" s="219"/>
      <c r="DY97" s="182"/>
      <c r="DZ97" s="219"/>
      <c r="EA97" s="182"/>
      <c r="EB97" s="219"/>
      <c r="EC97" s="230"/>
      <c r="ED97" s="182"/>
      <c r="EE97" s="219"/>
      <c r="EF97" s="182"/>
      <c r="EG97" s="219"/>
      <c r="EH97" s="182"/>
      <c r="EI97" s="219"/>
      <c r="EJ97" s="182"/>
      <c r="EK97" s="219"/>
      <c r="EL97" s="182"/>
      <c r="EM97" s="219"/>
      <c r="EN97" s="230"/>
      <c r="EO97" s="182"/>
      <c r="EP97" s="219"/>
      <c r="EQ97" s="182"/>
      <c r="ER97" s="219"/>
      <c r="ES97" s="182"/>
      <c r="ET97" s="219"/>
      <c r="EU97" s="182"/>
      <c r="EV97" s="219"/>
      <c r="EW97" s="182"/>
      <c r="EX97" s="219"/>
      <c r="EY97" s="230"/>
      <c r="EZ97" s="182"/>
      <c r="FA97" s="219"/>
      <c r="FB97" s="182"/>
      <c r="FC97" s="219"/>
      <c r="FD97" s="182"/>
      <c r="FE97" s="219"/>
      <c r="FF97" s="182"/>
      <c r="FG97" s="219"/>
      <c r="FH97" s="182"/>
      <c r="FI97" s="219"/>
      <c r="FJ97" s="230"/>
      <c r="FK97" s="182"/>
      <c r="FL97" s="219"/>
      <c r="FM97" s="182"/>
      <c r="FN97" s="219"/>
      <c r="FO97" s="182"/>
      <c r="FP97" s="219"/>
      <c r="FQ97" s="182"/>
      <c r="FR97" s="219"/>
      <c r="FS97" s="182"/>
      <c r="FT97" s="219"/>
      <c r="FU97" s="230"/>
      <c r="FV97" s="182"/>
      <c r="FW97" s="219"/>
      <c r="FX97" s="182"/>
      <c r="FY97" s="219"/>
      <c r="FZ97" s="182"/>
      <c r="GA97" s="219"/>
      <c r="GB97" s="182"/>
      <c r="GC97" s="219"/>
      <c r="GD97" s="182"/>
      <c r="GE97" s="219"/>
      <c r="GF97" s="230"/>
      <c r="GG97" s="182"/>
      <c r="GH97" s="219"/>
      <c r="GI97" s="182"/>
      <c r="GJ97" s="219"/>
      <c r="GK97" s="182"/>
      <c r="GL97" s="219"/>
      <c r="GM97" s="182"/>
      <c r="GN97" s="219"/>
      <c r="GO97" s="182"/>
      <c r="GP97" s="219"/>
      <c r="GQ97" s="230"/>
      <c r="GR97" s="182"/>
      <c r="GS97" s="219"/>
      <c r="GT97" s="182"/>
      <c r="GU97" s="219"/>
      <c r="GV97" s="182"/>
      <c r="GW97" s="219"/>
      <c r="GX97" s="182"/>
      <c r="GY97" s="219"/>
      <c r="GZ97" s="182"/>
      <c r="HA97" s="219"/>
      <c r="HB97" s="230"/>
      <c r="HC97" s="182"/>
      <c r="HD97" s="219"/>
      <c r="HE97" s="182"/>
      <c r="HF97" s="219"/>
      <c r="HG97" s="182"/>
      <c r="HH97" s="219"/>
      <c r="HI97" s="182"/>
      <c r="HJ97" s="219"/>
      <c r="HK97" s="182"/>
      <c r="HL97" s="219"/>
      <c r="HM97" s="230"/>
      <c r="HN97" s="182"/>
      <c r="HO97" s="219"/>
      <c r="HP97" s="182"/>
      <c r="HQ97" s="219"/>
      <c r="HR97" s="182"/>
      <c r="HS97" s="219"/>
      <c r="HT97" s="182"/>
      <c r="HU97" s="219"/>
      <c r="HV97" s="182"/>
      <c r="HW97" s="219"/>
      <c r="HX97" s="230"/>
      <c r="HY97" s="182"/>
      <c r="HZ97" s="219"/>
      <c r="IA97" s="182"/>
      <c r="IB97" s="219"/>
      <c r="IC97" s="182"/>
      <c r="ID97" s="219"/>
      <c r="IE97" s="182"/>
      <c r="IF97" s="219"/>
      <c r="IG97" s="182"/>
      <c r="IH97" s="219"/>
      <c r="II97" s="230"/>
      <c r="IJ97" s="182"/>
      <c r="IK97" s="219"/>
      <c r="IL97" s="182"/>
      <c r="IM97" s="219"/>
      <c r="IN97" s="182"/>
      <c r="IO97" s="219"/>
      <c r="IP97" s="182"/>
      <c r="IQ97" s="219"/>
      <c r="IR97" s="182"/>
      <c r="IS97" s="219"/>
      <c r="IT97" s="230"/>
      <c r="IU97" s="182"/>
      <c r="IV97" s="219"/>
    </row>
    <row r="98" spans="1:256" ht="6.75" customHeight="1" x14ac:dyDescent="0.2"/>
    <row r="99" spans="1:256" ht="24.75" customHeight="1" x14ac:dyDescent="0.25">
      <c r="A99" s="569" t="s">
        <v>245</v>
      </c>
      <c r="B99" s="570"/>
      <c r="C99" s="570"/>
      <c r="D99" s="570"/>
      <c r="E99" s="570"/>
      <c r="F99" s="570"/>
      <c r="G99" s="570"/>
      <c r="H99" s="570"/>
      <c r="I99" s="570"/>
      <c r="J99" s="570"/>
      <c r="K99" s="570"/>
    </row>
  </sheetData>
  <mergeCells count="2">
    <mergeCell ref="A1:K1"/>
    <mergeCell ref="A99:K99"/>
  </mergeCells>
  <pageMargins left="0.7" right="0.7" top="0.75" bottom="0.75" header="0.3" footer="0.3"/>
  <pageSetup orientation="portrait" r:id="rId1"/>
  <ignoredErrors>
    <ignoredError sqref="J23 C4:C6 E4:E6 C3 J17 G3 I3:I5 G4 G6 G5 F4:F6 D3:D6 H6:J6 H5 J5"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66"/>
  <sheetViews>
    <sheetView workbookViewId="0">
      <pane ySplit="3" topLeftCell="A34" activePane="bottomLeft" state="frozen"/>
      <selection pane="bottomLeft" activeCell="I57" sqref="I57"/>
    </sheetView>
  </sheetViews>
  <sheetFormatPr defaultRowHeight="12.75" x14ac:dyDescent="0.25"/>
  <cols>
    <col min="1" max="1" width="7.140625" style="274" customWidth="1"/>
    <col min="2" max="4" width="9.28515625" style="183" customWidth="1"/>
    <col min="5" max="5" width="8.5703125" style="183" customWidth="1"/>
    <col min="6" max="6" width="9.140625" style="183" customWidth="1"/>
    <col min="7" max="7" width="7.140625" style="183" customWidth="1"/>
    <col min="8" max="8" width="10.5703125" style="183" customWidth="1"/>
    <col min="9" max="9" width="9.28515625" style="183" customWidth="1"/>
    <col min="10" max="10" width="9" style="183" customWidth="1"/>
    <col min="11" max="12" width="8.5703125" style="183" customWidth="1"/>
    <col min="13" max="13" width="2.140625" style="161" customWidth="1"/>
    <col min="14" max="14" width="8.42578125" style="161" customWidth="1"/>
    <col min="15" max="256" width="9.140625" style="161"/>
    <col min="257" max="257" width="7.140625" style="161" customWidth="1"/>
    <col min="258" max="260" width="9.28515625" style="161" customWidth="1"/>
    <col min="261" max="261" width="8.5703125" style="161" customWidth="1"/>
    <col min="262" max="262" width="9.140625" style="161" customWidth="1"/>
    <col min="263" max="263" width="7.140625" style="161" customWidth="1"/>
    <col min="264" max="264" width="10.5703125" style="161" customWidth="1"/>
    <col min="265" max="265" width="9.28515625" style="161" customWidth="1"/>
    <col min="266" max="266" width="9" style="161" customWidth="1"/>
    <col min="267" max="268" width="8.5703125" style="161" customWidth="1"/>
    <col min="269" max="269" width="2.140625" style="161" customWidth="1"/>
    <col min="270" max="270" width="8.42578125" style="161" customWidth="1"/>
    <col min="271" max="512" width="9.140625" style="161"/>
    <col min="513" max="513" width="7.140625" style="161" customWidth="1"/>
    <col min="514" max="516" width="9.28515625" style="161" customWidth="1"/>
    <col min="517" max="517" width="8.5703125" style="161" customWidth="1"/>
    <col min="518" max="518" width="9.140625" style="161" customWidth="1"/>
    <col min="519" max="519" width="7.140625" style="161" customWidth="1"/>
    <col min="520" max="520" width="10.5703125" style="161" customWidth="1"/>
    <col min="521" max="521" width="9.28515625" style="161" customWidth="1"/>
    <col min="522" max="522" width="9" style="161" customWidth="1"/>
    <col min="523" max="524" width="8.5703125" style="161" customWidth="1"/>
    <col min="525" max="525" width="2.140625" style="161" customWidth="1"/>
    <col min="526" max="526" width="8.42578125" style="161" customWidth="1"/>
    <col min="527" max="768" width="9.140625" style="161"/>
    <col min="769" max="769" width="7.140625" style="161" customWidth="1"/>
    <col min="770" max="772" width="9.28515625" style="161" customWidth="1"/>
    <col min="773" max="773" width="8.5703125" style="161" customWidth="1"/>
    <col min="774" max="774" width="9.140625" style="161" customWidth="1"/>
    <col min="775" max="775" width="7.140625" style="161" customWidth="1"/>
    <col min="776" max="776" width="10.5703125" style="161" customWidth="1"/>
    <col min="777" max="777" width="9.28515625" style="161" customWidth="1"/>
    <col min="778" max="778" width="9" style="161" customWidth="1"/>
    <col min="779" max="780" width="8.5703125" style="161" customWidth="1"/>
    <col min="781" max="781" width="2.140625" style="161" customWidth="1"/>
    <col min="782" max="782" width="8.42578125" style="161" customWidth="1"/>
    <col min="783" max="1024" width="9.140625" style="161"/>
    <col min="1025" max="1025" width="7.140625" style="161" customWidth="1"/>
    <col min="1026" max="1028" width="9.28515625" style="161" customWidth="1"/>
    <col min="1029" max="1029" width="8.5703125" style="161" customWidth="1"/>
    <col min="1030" max="1030" width="9.140625" style="161" customWidth="1"/>
    <col min="1031" max="1031" width="7.140625" style="161" customWidth="1"/>
    <col min="1032" max="1032" width="10.5703125" style="161" customWidth="1"/>
    <col min="1033" max="1033" width="9.28515625" style="161" customWidth="1"/>
    <col min="1034" max="1034" width="9" style="161" customWidth="1"/>
    <col min="1035" max="1036" width="8.5703125" style="161" customWidth="1"/>
    <col min="1037" max="1037" width="2.140625" style="161" customWidth="1"/>
    <col min="1038" max="1038" width="8.42578125" style="161" customWidth="1"/>
    <col min="1039" max="1280" width="9.140625" style="161"/>
    <col min="1281" max="1281" width="7.140625" style="161" customWidth="1"/>
    <col min="1282" max="1284" width="9.28515625" style="161" customWidth="1"/>
    <col min="1285" max="1285" width="8.5703125" style="161" customWidth="1"/>
    <col min="1286" max="1286" width="9.140625" style="161" customWidth="1"/>
    <col min="1287" max="1287" width="7.140625" style="161" customWidth="1"/>
    <col min="1288" max="1288" width="10.5703125" style="161" customWidth="1"/>
    <col min="1289" max="1289" width="9.28515625" style="161" customWidth="1"/>
    <col min="1290" max="1290" width="9" style="161" customWidth="1"/>
    <col min="1291" max="1292" width="8.5703125" style="161" customWidth="1"/>
    <col min="1293" max="1293" width="2.140625" style="161" customWidth="1"/>
    <col min="1294" max="1294" width="8.42578125" style="161" customWidth="1"/>
    <col min="1295" max="1536" width="9.140625" style="161"/>
    <col min="1537" max="1537" width="7.140625" style="161" customWidth="1"/>
    <col min="1538" max="1540" width="9.28515625" style="161" customWidth="1"/>
    <col min="1541" max="1541" width="8.5703125" style="161" customWidth="1"/>
    <col min="1542" max="1542" width="9.140625" style="161" customWidth="1"/>
    <col min="1543" max="1543" width="7.140625" style="161" customWidth="1"/>
    <col min="1544" max="1544" width="10.5703125" style="161" customWidth="1"/>
    <col min="1545" max="1545" width="9.28515625" style="161" customWidth="1"/>
    <col min="1546" max="1546" width="9" style="161" customWidth="1"/>
    <col min="1547" max="1548" width="8.5703125" style="161" customWidth="1"/>
    <col min="1549" max="1549" width="2.140625" style="161" customWidth="1"/>
    <col min="1550" max="1550" width="8.42578125" style="161" customWidth="1"/>
    <col min="1551" max="1792" width="9.140625" style="161"/>
    <col min="1793" max="1793" width="7.140625" style="161" customWidth="1"/>
    <col min="1794" max="1796" width="9.28515625" style="161" customWidth="1"/>
    <col min="1797" max="1797" width="8.5703125" style="161" customWidth="1"/>
    <col min="1798" max="1798" width="9.140625" style="161" customWidth="1"/>
    <col min="1799" max="1799" width="7.140625" style="161" customWidth="1"/>
    <col min="1800" max="1800" width="10.5703125" style="161" customWidth="1"/>
    <col min="1801" max="1801" width="9.28515625" style="161" customWidth="1"/>
    <col min="1802" max="1802" width="9" style="161" customWidth="1"/>
    <col min="1803" max="1804" width="8.5703125" style="161" customWidth="1"/>
    <col min="1805" max="1805" width="2.140625" style="161" customWidth="1"/>
    <col min="1806" max="1806" width="8.42578125" style="161" customWidth="1"/>
    <col min="1807" max="2048" width="9.140625" style="161"/>
    <col min="2049" max="2049" width="7.140625" style="161" customWidth="1"/>
    <col min="2050" max="2052" width="9.28515625" style="161" customWidth="1"/>
    <col min="2053" max="2053" width="8.5703125" style="161" customWidth="1"/>
    <col min="2054" max="2054" width="9.140625" style="161" customWidth="1"/>
    <col min="2055" max="2055" width="7.140625" style="161" customWidth="1"/>
    <col min="2056" max="2056" width="10.5703125" style="161" customWidth="1"/>
    <col min="2057" max="2057" width="9.28515625" style="161" customWidth="1"/>
    <col min="2058" max="2058" width="9" style="161" customWidth="1"/>
    <col min="2059" max="2060" width="8.5703125" style="161" customWidth="1"/>
    <col min="2061" max="2061" width="2.140625" style="161" customWidth="1"/>
    <col min="2062" max="2062" width="8.42578125" style="161" customWidth="1"/>
    <col min="2063" max="2304" width="9.140625" style="161"/>
    <col min="2305" max="2305" width="7.140625" style="161" customWidth="1"/>
    <col min="2306" max="2308" width="9.28515625" style="161" customWidth="1"/>
    <col min="2309" max="2309" width="8.5703125" style="161" customWidth="1"/>
    <col min="2310" max="2310" width="9.140625" style="161" customWidth="1"/>
    <col min="2311" max="2311" width="7.140625" style="161" customWidth="1"/>
    <col min="2312" max="2312" width="10.5703125" style="161" customWidth="1"/>
    <col min="2313" max="2313" width="9.28515625" style="161" customWidth="1"/>
    <col min="2314" max="2314" width="9" style="161" customWidth="1"/>
    <col min="2315" max="2316" width="8.5703125" style="161" customWidth="1"/>
    <col min="2317" max="2317" width="2.140625" style="161" customWidth="1"/>
    <col min="2318" max="2318" width="8.42578125" style="161" customWidth="1"/>
    <col min="2319" max="2560" width="9.140625" style="161"/>
    <col min="2561" max="2561" width="7.140625" style="161" customWidth="1"/>
    <col min="2562" max="2564" width="9.28515625" style="161" customWidth="1"/>
    <col min="2565" max="2565" width="8.5703125" style="161" customWidth="1"/>
    <col min="2566" max="2566" width="9.140625" style="161" customWidth="1"/>
    <col min="2567" max="2567" width="7.140625" style="161" customWidth="1"/>
    <col min="2568" max="2568" width="10.5703125" style="161" customWidth="1"/>
    <col min="2569" max="2569" width="9.28515625" style="161" customWidth="1"/>
    <col min="2570" max="2570" width="9" style="161" customWidth="1"/>
    <col min="2571" max="2572" width="8.5703125" style="161" customWidth="1"/>
    <col min="2573" max="2573" width="2.140625" style="161" customWidth="1"/>
    <col min="2574" max="2574" width="8.42578125" style="161" customWidth="1"/>
    <col min="2575" max="2816" width="9.140625" style="161"/>
    <col min="2817" max="2817" width="7.140625" style="161" customWidth="1"/>
    <col min="2818" max="2820" width="9.28515625" style="161" customWidth="1"/>
    <col min="2821" max="2821" width="8.5703125" style="161" customWidth="1"/>
    <col min="2822" max="2822" width="9.140625" style="161" customWidth="1"/>
    <col min="2823" max="2823" width="7.140625" style="161" customWidth="1"/>
    <col min="2824" max="2824" width="10.5703125" style="161" customWidth="1"/>
    <col min="2825" max="2825" width="9.28515625" style="161" customWidth="1"/>
    <col min="2826" max="2826" width="9" style="161" customWidth="1"/>
    <col min="2827" max="2828" width="8.5703125" style="161" customWidth="1"/>
    <col min="2829" max="2829" width="2.140625" style="161" customWidth="1"/>
    <col min="2830" max="2830" width="8.42578125" style="161" customWidth="1"/>
    <col min="2831" max="3072" width="9.140625" style="161"/>
    <col min="3073" max="3073" width="7.140625" style="161" customWidth="1"/>
    <col min="3074" max="3076" width="9.28515625" style="161" customWidth="1"/>
    <col min="3077" max="3077" width="8.5703125" style="161" customWidth="1"/>
    <col min="3078" max="3078" width="9.140625" style="161" customWidth="1"/>
    <col min="3079" max="3079" width="7.140625" style="161" customWidth="1"/>
    <col min="3080" max="3080" width="10.5703125" style="161" customWidth="1"/>
    <col min="3081" max="3081" width="9.28515625" style="161" customWidth="1"/>
    <col min="3082" max="3082" width="9" style="161" customWidth="1"/>
    <col min="3083" max="3084" width="8.5703125" style="161" customWidth="1"/>
    <col min="3085" max="3085" width="2.140625" style="161" customWidth="1"/>
    <col min="3086" max="3086" width="8.42578125" style="161" customWidth="1"/>
    <col min="3087" max="3328" width="9.140625" style="161"/>
    <col min="3329" max="3329" width="7.140625" style="161" customWidth="1"/>
    <col min="3330" max="3332" width="9.28515625" style="161" customWidth="1"/>
    <col min="3333" max="3333" width="8.5703125" style="161" customWidth="1"/>
    <col min="3334" max="3334" width="9.140625" style="161" customWidth="1"/>
    <col min="3335" max="3335" width="7.140625" style="161" customWidth="1"/>
    <col min="3336" max="3336" width="10.5703125" style="161" customWidth="1"/>
    <col min="3337" max="3337" width="9.28515625" style="161" customWidth="1"/>
    <col min="3338" max="3338" width="9" style="161" customWidth="1"/>
    <col min="3339" max="3340" width="8.5703125" style="161" customWidth="1"/>
    <col min="3341" max="3341" width="2.140625" style="161" customWidth="1"/>
    <col min="3342" max="3342" width="8.42578125" style="161" customWidth="1"/>
    <col min="3343" max="3584" width="9.140625" style="161"/>
    <col min="3585" max="3585" width="7.140625" style="161" customWidth="1"/>
    <col min="3586" max="3588" width="9.28515625" style="161" customWidth="1"/>
    <col min="3589" max="3589" width="8.5703125" style="161" customWidth="1"/>
    <col min="3590" max="3590" width="9.140625" style="161" customWidth="1"/>
    <col min="3591" max="3591" width="7.140625" style="161" customWidth="1"/>
    <col min="3592" max="3592" width="10.5703125" style="161" customWidth="1"/>
    <col min="3593" max="3593" width="9.28515625" style="161" customWidth="1"/>
    <col min="3594" max="3594" width="9" style="161" customWidth="1"/>
    <col min="3595" max="3596" width="8.5703125" style="161" customWidth="1"/>
    <col min="3597" max="3597" width="2.140625" style="161" customWidth="1"/>
    <col min="3598" max="3598" width="8.42578125" style="161" customWidth="1"/>
    <col min="3599" max="3840" width="9.140625" style="161"/>
    <col min="3841" max="3841" width="7.140625" style="161" customWidth="1"/>
    <col min="3842" max="3844" width="9.28515625" style="161" customWidth="1"/>
    <col min="3845" max="3845" width="8.5703125" style="161" customWidth="1"/>
    <col min="3846" max="3846" width="9.140625" style="161" customWidth="1"/>
    <col min="3847" max="3847" width="7.140625" style="161" customWidth="1"/>
    <col min="3848" max="3848" width="10.5703125" style="161" customWidth="1"/>
    <col min="3849" max="3849" width="9.28515625" style="161" customWidth="1"/>
    <col min="3850" max="3850" width="9" style="161" customWidth="1"/>
    <col min="3851" max="3852" width="8.5703125" style="161" customWidth="1"/>
    <col min="3853" max="3853" width="2.140625" style="161" customWidth="1"/>
    <col min="3854" max="3854" width="8.42578125" style="161" customWidth="1"/>
    <col min="3855" max="4096" width="9.140625" style="161"/>
    <col min="4097" max="4097" width="7.140625" style="161" customWidth="1"/>
    <col min="4098" max="4100" width="9.28515625" style="161" customWidth="1"/>
    <col min="4101" max="4101" width="8.5703125" style="161" customWidth="1"/>
    <col min="4102" max="4102" width="9.140625" style="161" customWidth="1"/>
    <col min="4103" max="4103" width="7.140625" style="161" customWidth="1"/>
    <col min="4104" max="4104" width="10.5703125" style="161" customWidth="1"/>
    <col min="4105" max="4105" width="9.28515625" style="161" customWidth="1"/>
    <col min="4106" max="4106" width="9" style="161" customWidth="1"/>
    <col min="4107" max="4108" width="8.5703125" style="161" customWidth="1"/>
    <col min="4109" max="4109" width="2.140625" style="161" customWidth="1"/>
    <col min="4110" max="4110" width="8.42578125" style="161" customWidth="1"/>
    <col min="4111" max="4352" width="9.140625" style="161"/>
    <col min="4353" max="4353" width="7.140625" style="161" customWidth="1"/>
    <col min="4354" max="4356" width="9.28515625" style="161" customWidth="1"/>
    <col min="4357" max="4357" width="8.5703125" style="161" customWidth="1"/>
    <col min="4358" max="4358" width="9.140625" style="161" customWidth="1"/>
    <col min="4359" max="4359" width="7.140625" style="161" customWidth="1"/>
    <col min="4360" max="4360" width="10.5703125" style="161" customWidth="1"/>
    <col min="4361" max="4361" width="9.28515625" style="161" customWidth="1"/>
    <col min="4362" max="4362" width="9" style="161" customWidth="1"/>
    <col min="4363" max="4364" width="8.5703125" style="161" customWidth="1"/>
    <col min="4365" max="4365" width="2.140625" style="161" customWidth="1"/>
    <col min="4366" max="4366" width="8.42578125" style="161" customWidth="1"/>
    <col min="4367" max="4608" width="9.140625" style="161"/>
    <col min="4609" max="4609" width="7.140625" style="161" customWidth="1"/>
    <col min="4610" max="4612" width="9.28515625" style="161" customWidth="1"/>
    <col min="4613" max="4613" width="8.5703125" style="161" customWidth="1"/>
    <col min="4614" max="4614" width="9.140625" style="161" customWidth="1"/>
    <col min="4615" max="4615" width="7.140625" style="161" customWidth="1"/>
    <col min="4616" max="4616" width="10.5703125" style="161" customWidth="1"/>
    <col min="4617" max="4617" width="9.28515625" style="161" customWidth="1"/>
    <col min="4618" max="4618" width="9" style="161" customWidth="1"/>
    <col min="4619" max="4620" width="8.5703125" style="161" customWidth="1"/>
    <col min="4621" max="4621" width="2.140625" style="161" customWidth="1"/>
    <col min="4622" max="4622" width="8.42578125" style="161" customWidth="1"/>
    <col min="4623" max="4864" width="9.140625" style="161"/>
    <col min="4865" max="4865" width="7.140625" style="161" customWidth="1"/>
    <col min="4866" max="4868" width="9.28515625" style="161" customWidth="1"/>
    <col min="4869" max="4869" width="8.5703125" style="161" customWidth="1"/>
    <col min="4870" max="4870" width="9.140625" style="161" customWidth="1"/>
    <col min="4871" max="4871" width="7.140625" style="161" customWidth="1"/>
    <col min="4872" max="4872" width="10.5703125" style="161" customWidth="1"/>
    <col min="4873" max="4873" width="9.28515625" style="161" customWidth="1"/>
    <col min="4874" max="4874" width="9" style="161" customWidth="1"/>
    <col min="4875" max="4876" width="8.5703125" style="161" customWidth="1"/>
    <col min="4877" max="4877" width="2.140625" style="161" customWidth="1"/>
    <col min="4878" max="4878" width="8.42578125" style="161" customWidth="1"/>
    <col min="4879" max="5120" width="9.140625" style="161"/>
    <col min="5121" max="5121" width="7.140625" style="161" customWidth="1"/>
    <col min="5122" max="5124" width="9.28515625" style="161" customWidth="1"/>
    <col min="5125" max="5125" width="8.5703125" style="161" customWidth="1"/>
    <col min="5126" max="5126" width="9.140625" style="161" customWidth="1"/>
    <col min="5127" max="5127" width="7.140625" style="161" customWidth="1"/>
    <col min="5128" max="5128" width="10.5703125" style="161" customWidth="1"/>
    <col min="5129" max="5129" width="9.28515625" style="161" customWidth="1"/>
    <col min="5130" max="5130" width="9" style="161" customWidth="1"/>
    <col min="5131" max="5132" width="8.5703125" style="161" customWidth="1"/>
    <col min="5133" max="5133" width="2.140625" style="161" customWidth="1"/>
    <col min="5134" max="5134" width="8.42578125" style="161" customWidth="1"/>
    <col min="5135" max="5376" width="9.140625" style="161"/>
    <col min="5377" max="5377" width="7.140625" style="161" customWidth="1"/>
    <col min="5378" max="5380" width="9.28515625" style="161" customWidth="1"/>
    <col min="5381" max="5381" width="8.5703125" style="161" customWidth="1"/>
    <col min="5382" max="5382" width="9.140625" style="161" customWidth="1"/>
    <col min="5383" max="5383" width="7.140625" style="161" customWidth="1"/>
    <col min="5384" max="5384" width="10.5703125" style="161" customWidth="1"/>
    <col min="5385" max="5385" width="9.28515625" style="161" customWidth="1"/>
    <col min="5386" max="5386" width="9" style="161" customWidth="1"/>
    <col min="5387" max="5388" width="8.5703125" style="161" customWidth="1"/>
    <col min="5389" max="5389" width="2.140625" style="161" customWidth="1"/>
    <col min="5390" max="5390" width="8.42578125" style="161" customWidth="1"/>
    <col min="5391" max="5632" width="9.140625" style="161"/>
    <col min="5633" max="5633" width="7.140625" style="161" customWidth="1"/>
    <col min="5634" max="5636" width="9.28515625" style="161" customWidth="1"/>
    <col min="5637" max="5637" width="8.5703125" style="161" customWidth="1"/>
    <col min="5638" max="5638" width="9.140625" style="161" customWidth="1"/>
    <col min="5639" max="5639" width="7.140625" style="161" customWidth="1"/>
    <col min="5640" max="5640" width="10.5703125" style="161" customWidth="1"/>
    <col min="5641" max="5641" width="9.28515625" style="161" customWidth="1"/>
    <col min="5642" max="5642" width="9" style="161" customWidth="1"/>
    <col min="5643" max="5644" width="8.5703125" style="161" customWidth="1"/>
    <col min="5645" max="5645" width="2.140625" style="161" customWidth="1"/>
    <col min="5646" max="5646" width="8.42578125" style="161" customWidth="1"/>
    <col min="5647" max="5888" width="9.140625" style="161"/>
    <col min="5889" max="5889" width="7.140625" style="161" customWidth="1"/>
    <col min="5890" max="5892" width="9.28515625" style="161" customWidth="1"/>
    <col min="5893" max="5893" width="8.5703125" style="161" customWidth="1"/>
    <col min="5894" max="5894" width="9.140625" style="161" customWidth="1"/>
    <col min="5895" max="5895" width="7.140625" style="161" customWidth="1"/>
    <col min="5896" max="5896" width="10.5703125" style="161" customWidth="1"/>
    <col min="5897" max="5897" width="9.28515625" style="161" customWidth="1"/>
    <col min="5898" max="5898" width="9" style="161" customWidth="1"/>
    <col min="5899" max="5900" width="8.5703125" style="161" customWidth="1"/>
    <col min="5901" max="5901" width="2.140625" style="161" customWidth="1"/>
    <col min="5902" max="5902" width="8.42578125" style="161" customWidth="1"/>
    <col min="5903" max="6144" width="9.140625" style="161"/>
    <col min="6145" max="6145" width="7.140625" style="161" customWidth="1"/>
    <col min="6146" max="6148" width="9.28515625" style="161" customWidth="1"/>
    <col min="6149" max="6149" width="8.5703125" style="161" customWidth="1"/>
    <col min="6150" max="6150" width="9.140625" style="161" customWidth="1"/>
    <col min="6151" max="6151" width="7.140625" style="161" customWidth="1"/>
    <col min="6152" max="6152" width="10.5703125" style="161" customWidth="1"/>
    <col min="6153" max="6153" width="9.28515625" style="161" customWidth="1"/>
    <col min="6154" max="6154" width="9" style="161" customWidth="1"/>
    <col min="6155" max="6156" width="8.5703125" style="161" customWidth="1"/>
    <col min="6157" max="6157" width="2.140625" style="161" customWidth="1"/>
    <col min="6158" max="6158" width="8.42578125" style="161" customWidth="1"/>
    <col min="6159" max="6400" width="9.140625" style="161"/>
    <col min="6401" max="6401" width="7.140625" style="161" customWidth="1"/>
    <col min="6402" max="6404" width="9.28515625" style="161" customWidth="1"/>
    <col min="6405" max="6405" width="8.5703125" style="161" customWidth="1"/>
    <col min="6406" max="6406" width="9.140625" style="161" customWidth="1"/>
    <col min="6407" max="6407" width="7.140625" style="161" customWidth="1"/>
    <col min="6408" max="6408" width="10.5703125" style="161" customWidth="1"/>
    <col min="6409" max="6409" width="9.28515625" style="161" customWidth="1"/>
    <col min="6410" max="6410" width="9" style="161" customWidth="1"/>
    <col min="6411" max="6412" width="8.5703125" style="161" customWidth="1"/>
    <col min="6413" max="6413" width="2.140625" style="161" customWidth="1"/>
    <col min="6414" max="6414" width="8.42578125" style="161" customWidth="1"/>
    <col min="6415" max="6656" width="9.140625" style="161"/>
    <col min="6657" max="6657" width="7.140625" style="161" customWidth="1"/>
    <col min="6658" max="6660" width="9.28515625" style="161" customWidth="1"/>
    <col min="6661" max="6661" width="8.5703125" style="161" customWidth="1"/>
    <col min="6662" max="6662" width="9.140625" style="161" customWidth="1"/>
    <col min="6663" max="6663" width="7.140625" style="161" customWidth="1"/>
    <col min="6664" max="6664" width="10.5703125" style="161" customWidth="1"/>
    <col min="6665" max="6665" width="9.28515625" style="161" customWidth="1"/>
    <col min="6666" max="6666" width="9" style="161" customWidth="1"/>
    <col min="6667" max="6668" width="8.5703125" style="161" customWidth="1"/>
    <col min="6669" max="6669" width="2.140625" style="161" customWidth="1"/>
    <col min="6670" max="6670" width="8.42578125" style="161" customWidth="1"/>
    <col min="6671" max="6912" width="9.140625" style="161"/>
    <col min="6913" max="6913" width="7.140625" style="161" customWidth="1"/>
    <col min="6914" max="6916" width="9.28515625" style="161" customWidth="1"/>
    <col min="6917" max="6917" width="8.5703125" style="161" customWidth="1"/>
    <col min="6918" max="6918" width="9.140625" style="161" customWidth="1"/>
    <col min="6919" max="6919" width="7.140625" style="161" customWidth="1"/>
    <col min="6920" max="6920" width="10.5703125" style="161" customWidth="1"/>
    <col min="6921" max="6921" width="9.28515625" style="161" customWidth="1"/>
    <col min="6922" max="6922" width="9" style="161" customWidth="1"/>
    <col min="6923" max="6924" width="8.5703125" style="161" customWidth="1"/>
    <col min="6925" max="6925" width="2.140625" style="161" customWidth="1"/>
    <col min="6926" max="6926" width="8.42578125" style="161" customWidth="1"/>
    <col min="6927" max="7168" width="9.140625" style="161"/>
    <col min="7169" max="7169" width="7.140625" style="161" customWidth="1"/>
    <col min="7170" max="7172" width="9.28515625" style="161" customWidth="1"/>
    <col min="7173" max="7173" width="8.5703125" style="161" customWidth="1"/>
    <col min="7174" max="7174" width="9.140625" style="161" customWidth="1"/>
    <col min="7175" max="7175" width="7.140625" style="161" customWidth="1"/>
    <col min="7176" max="7176" width="10.5703125" style="161" customWidth="1"/>
    <col min="7177" max="7177" width="9.28515625" style="161" customWidth="1"/>
    <col min="7178" max="7178" width="9" style="161" customWidth="1"/>
    <col min="7179" max="7180" width="8.5703125" style="161" customWidth="1"/>
    <col min="7181" max="7181" width="2.140625" style="161" customWidth="1"/>
    <col min="7182" max="7182" width="8.42578125" style="161" customWidth="1"/>
    <col min="7183" max="7424" width="9.140625" style="161"/>
    <col min="7425" max="7425" width="7.140625" style="161" customWidth="1"/>
    <col min="7426" max="7428" width="9.28515625" style="161" customWidth="1"/>
    <col min="7429" max="7429" width="8.5703125" style="161" customWidth="1"/>
    <col min="7430" max="7430" width="9.140625" style="161" customWidth="1"/>
    <col min="7431" max="7431" width="7.140625" style="161" customWidth="1"/>
    <col min="7432" max="7432" width="10.5703125" style="161" customWidth="1"/>
    <col min="7433" max="7433" width="9.28515625" style="161" customWidth="1"/>
    <col min="7434" max="7434" width="9" style="161" customWidth="1"/>
    <col min="7435" max="7436" width="8.5703125" style="161" customWidth="1"/>
    <col min="7437" max="7437" width="2.140625" style="161" customWidth="1"/>
    <col min="7438" max="7438" width="8.42578125" style="161" customWidth="1"/>
    <col min="7439" max="7680" width="9.140625" style="161"/>
    <col min="7681" max="7681" width="7.140625" style="161" customWidth="1"/>
    <col min="7682" max="7684" width="9.28515625" style="161" customWidth="1"/>
    <col min="7685" max="7685" width="8.5703125" style="161" customWidth="1"/>
    <col min="7686" max="7686" width="9.140625" style="161" customWidth="1"/>
    <col min="7687" max="7687" width="7.140625" style="161" customWidth="1"/>
    <col min="7688" max="7688" width="10.5703125" style="161" customWidth="1"/>
    <col min="7689" max="7689" width="9.28515625" style="161" customWidth="1"/>
    <col min="7690" max="7690" width="9" style="161" customWidth="1"/>
    <col min="7691" max="7692" width="8.5703125" style="161" customWidth="1"/>
    <col min="7693" max="7693" width="2.140625" style="161" customWidth="1"/>
    <col min="7694" max="7694" width="8.42578125" style="161" customWidth="1"/>
    <col min="7695" max="7936" width="9.140625" style="161"/>
    <col min="7937" max="7937" width="7.140625" style="161" customWidth="1"/>
    <col min="7938" max="7940" width="9.28515625" style="161" customWidth="1"/>
    <col min="7941" max="7941" width="8.5703125" style="161" customWidth="1"/>
    <col min="7942" max="7942" width="9.140625" style="161" customWidth="1"/>
    <col min="7943" max="7943" width="7.140625" style="161" customWidth="1"/>
    <col min="7944" max="7944" width="10.5703125" style="161" customWidth="1"/>
    <col min="7945" max="7945" width="9.28515625" style="161" customWidth="1"/>
    <col min="7946" max="7946" width="9" style="161" customWidth="1"/>
    <col min="7947" max="7948" width="8.5703125" style="161" customWidth="1"/>
    <col min="7949" max="7949" width="2.140625" style="161" customWidth="1"/>
    <col min="7950" max="7950" width="8.42578125" style="161" customWidth="1"/>
    <col min="7951" max="8192" width="9.140625" style="161"/>
    <col min="8193" max="8193" width="7.140625" style="161" customWidth="1"/>
    <col min="8194" max="8196" width="9.28515625" style="161" customWidth="1"/>
    <col min="8197" max="8197" width="8.5703125" style="161" customWidth="1"/>
    <col min="8198" max="8198" width="9.140625" style="161" customWidth="1"/>
    <col min="8199" max="8199" width="7.140625" style="161" customWidth="1"/>
    <col min="8200" max="8200" width="10.5703125" style="161" customWidth="1"/>
    <col min="8201" max="8201" width="9.28515625" style="161" customWidth="1"/>
    <col min="8202" max="8202" width="9" style="161" customWidth="1"/>
    <col min="8203" max="8204" width="8.5703125" style="161" customWidth="1"/>
    <col min="8205" max="8205" width="2.140625" style="161" customWidth="1"/>
    <col min="8206" max="8206" width="8.42578125" style="161" customWidth="1"/>
    <col min="8207" max="8448" width="9.140625" style="161"/>
    <col min="8449" max="8449" width="7.140625" style="161" customWidth="1"/>
    <col min="8450" max="8452" width="9.28515625" style="161" customWidth="1"/>
    <col min="8453" max="8453" width="8.5703125" style="161" customWidth="1"/>
    <col min="8454" max="8454" width="9.140625" style="161" customWidth="1"/>
    <col min="8455" max="8455" width="7.140625" style="161" customWidth="1"/>
    <col min="8456" max="8456" width="10.5703125" style="161" customWidth="1"/>
    <col min="8457" max="8457" width="9.28515625" style="161" customWidth="1"/>
    <col min="8458" max="8458" width="9" style="161" customWidth="1"/>
    <col min="8459" max="8460" width="8.5703125" style="161" customWidth="1"/>
    <col min="8461" max="8461" width="2.140625" style="161" customWidth="1"/>
    <col min="8462" max="8462" width="8.42578125" style="161" customWidth="1"/>
    <col min="8463" max="8704" width="9.140625" style="161"/>
    <col min="8705" max="8705" width="7.140625" style="161" customWidth="1"/>
    <col min="8706" max="8708" width="9.28515625" style="161" customWidth="1"/>
    <col min="8709" max="8709" width="8.5703125" style="161" customWidth="1"/>
    <col min="8710" max="8710" width="9.140625" style="161" customWidth="1"/>
    <col min="8711" max="8711" width="7.140625" style="161" customWidth="1"/>
    <col min="8712" max="8712" width="10.5703125" style="161" customWidth="1"/>
    <col min="8713" max="8713" width="9.28515625" style="161" customWidth="1"/>
    <col min="8714" max="8714" width="9" style="161" customWidth="1"/>
    <col min="8715" max="8716" width="8.5703125" style="161" customWidth="1"/>
    <col min="8717" max="8717" width="2.140625" style="161" customWidth="1"/>
    <col min="8718" max="8718" width="8.42578125" style="161" customWidth="1"/>
    <col min="8719" max="8960" width="9.140625" style="161"/>
    <col min="8961" max="8961" width="7.140625" style="161" customWidth="1"/>
    <col min="8962" max="8964" width="9.28515625" style="161" customWidth="1"/>
    <col min="8965" max="8965" width="8.5703125" style="161" customWidth="1"/>
    <col min="8966" max="8966" width="9.140625" style="161" customWidth="1"/>
    <col min="8967" max="8967" width="7.140625" style="161" customWidth="1"/>
    <col min="8968" max="8968" width="10.5703125" style="161" customWidth="1"/>
    <col min="8969" max="8969" width="9.28515625" style="161" customWidth="1"/>
    <col min="8970" max="8970" width="9" style="161" customWidth="1"/>
    <col min="8971" max="8972" width="8.5703125" style="161" customWidth="1"/>
    <col min="8973" max="8973" width="2.140625" style="161" customWidth="1"/>
    <col min="8974" max="8974" width="8.42578125" style="161" customWidth="1"/>
    <col min="8975" max="9216" width="9.140625" style="161"/>
    <col min="9217" max="9217" width="7.140625" style="161" customWidth="1"/>
    <col min="9218" max="9220" width="9.28515625" style="161" customWidth="1"/>
    <col min="9221" max="9221" width="8.5703125" style="161" customWidth="1"/>
    <col min="9222" max="9222" width="9.140625" style="161" customWidth="1"/>
    <col min="9223" max="9223" width="7.140625" style="161" customWidth="1"/>
    <col min="9224" max="9224" width="10.5703125" style="161" customWidth="1"/>
    <col min="9225" max="9225" width="9.28515625" style="161" customWidth="1"/>
    <col min="9226" max="9226" width="9" style="161" customWidth="1"/>
    <col min="9227" max="9228" width="8.5703125" style="161" customWidth="1"/>
    <col min="9229" max="9229" width="2.140625" style="161" customWidth="1"/>
    <col min="9230" max="9230" width="8.42578125" style="161" customWidth="1"/>
    <col min="9231" max="9472" width="9.140625" style="161"/>
    <col min="9473" max="9473" width="7.140625" style="161" customWidth="1"/>
    <col min="9474" max="9476" width="9.28515625" style="161" customWidth="1"/>
    <col min="9477" max="9477" width="8.5703125" style="161" customWidth="1"/>
    <col min="9478" max="9478" width="9.140625" style="161" customWidth="1"/>
    <col min="9479" max="9479" width="7.140625" style="161" customWidth="1"/>
    <col min="9480" max="9480" width="10.5703125" style="161" customWidth="1"/>
    <col min="9481" max="9481" width="9.28515625" style="161" customWidth="1"/>
    <col min="9482" max="9482" width="9" style="161" customWidth="1"/>
    <col min="9483" max="9484" width="8.5703125" style="161" customWidth="1"/>
    <col min="9485" max="9485" width="2.140625" style="161" customWidth="1"/>
    <col min="9486" max="9486" width="8.42578125" style="161" customWidth="1"/>
    <col min="9487" max="9728" width="9.140625" style="161"/>
    <col min="9729" max="9729" width="7.140625" style="161" customWidth="1"/>
    <col min="9730" max="9732" width="9.28515625" style="161" customWidth="1"/>
    <col min="9733" max="9733" width="8.5703125" style="161" customWidth="1"/>
    <col min="9734" max="9734" width="9.140625" style="161" customWidth="1"/>
    <col min="9735" max="9735" width="7.140625" style="161" customWidth="1"/>
    <col min="9736" max="9736" width="10.5703125" style="161" customWidth="1"/>
    <col min="9737" max="9737" width="9.28515625" style="161" customWidth="1"/>
    <col min="9738" max="9738" width="9" style="161" customWidth="1"/>
    <col min="9739" max="9740" width="8.5703125" style="161" customWidth="1"/>
    <col min="9741" max="9741" width="2.140625" style="161" customWidth="1"/>
    <col min="9742" max="9742" width="8.42578125" style="161" customWidth="1"/>
    <col min="9743" max="9984" width="9.140625" style="161"/>
    <col min="9985" max="9985" width="7.140625" style="161" customWidth="1"/>
    <col min="9986" max="9988" width="9.28515625" style="161" customWidth="1"/>
    <col min="9989" max="9989" width="8.5703125" style="161" customWidth="1"/>
    <col min="9990" max="9990" width="9.140625" style="161" customWidth="1"/>
    <col min="9991" max="9991" width="7.140625" style="161" customWidth="1"/>
    <col min="9992" max="9992" width="10.5703125" style="161" customWidth="1"/>
    <col min="9993" max="9993" width="9.28515625" style="161" customWidth="1"/>
    <col min="9994" max="9994" width="9" style="161" customWidth="1"/>
    <col min="9995" max="9996" width="8.5703125" style="161" customWidth="1"/>
    <col min="9997" max="9997" width="2.140625" style="161" customWidth="1"/>
    <col min="9998" max="9998" width="8.42578125" style="161" customWidth="1"/>
    <col min="9999" max="10240" width="9.140625" style="161"/>
    <col min="10241" max="10241" width="7.140625" style="161" customWidth="1"/>
    <col min="10242" max="10244" width="9.28515625" style="161" customWidth="1"/>
    <col min="10245" max="10245" width="8.5703125" style="161" customWidth="1"/>
    <col min="10246" max="10246" width="9.140625" style="161" customWidth="1"/>
    <col min="10247" max="10247" width="7.140625" style="161" customWidth="1"/>
    <col min="10248" max="10248" width="10.5703125" style="161" customWidth="1"/>
    <col min="10249" max="10249" width="9.28515625" style="161" customWidth="1"/>
    <col min="10250" max="10250" width="9" style="161" customWidth="1"/>
    <col min="10251" max="10252" width="8.5703125" style="161" customWidth="1"/>
    <col min="10253" max="10253" width="2.140625" style="161" customWidth="1"/>
    <col min="10254" max="10254" width="8.42578125" style="161" customWidth="1"/>
    <col min="10255" max="10496" width="9.140625" style="161"/>
    <col min="10497" max="10497" width="7.140625" style="161" customWidth="1"/>
    <col min="10498" max="10500" width="9.28515625" style="161" customWidth="1"/>
    <col min="10501" max="10501" width="8.5703125" style="161" customWidth="1"/>
    <col min="10502" max="10502" width="9.140625" style="161" customWidth="1"/>
    <col min="10503" max="10503" width="7.140625" style="161" customWidth="1"/>
    <col min="10504" max="10504" width="10.5703125" style="161" customWidth="1"/>
    <col min="10505" max="10505" width="9.28515625" style="161" customWidth="1"/>
    <col min="10506" max="10506" width="9" style="161" customWidth="1"/>
    <col min="10507" max="10508" width="8.5703125" style="161" customWidth="1"/>
    <col min="10509" max="10509" width="2.140625" style="161" customWidth="1"/>
    <col min="10510" max="10510" width="8.42578125" style="161" customWidth="1"/>
    <col min="10511" max="10752" width="9.140625" style="161"/>
    <col min="10753" max="10753" width="7.140625" style="161" customWidth="1"/>
    <col min="10754" max="10756" width="9.28515625" style="161" customWidth="1"/>
    <col min="10757" max="10757" width="8.5703125" style="161" customWidth="1"/>
    <col min="10758" max="10758" width="9.140625" style="161" customWidth="1"/>
    <col min="10759" max="10759" width="7.140625" style="161" customWidth="1"/>
    <col min="10760" max="10760" width="10.5703125" style="161" customWidth="1"/>
    <col min="10761" max="10761" width="9.28515625" style="161" customWidth="1"/>
    <col min="10762" max="10762" width="9" style="161" customWidth="1"/>
    <col min="10763" max="10764" width="8.5703125" style="161" customWidth="1"/>
    <col min="10765" max="10765" width="2.140625" style="161" customWidth="1"/>
    <col min="10766" max="10766" width="8.42578125" style="161" customWidth="1"/>
    <col min="10767" max="11008" width="9.140625" style="161"/>
    <col min="11009" max="11009" width="7.140625" style="161" customWidth="1"/>
    <col min="11010" max="11012" width="9.28515625" style="161" customWidth="1"/>
    <col min="11013" max="11013" width="8.5703125" style="161" customWidth="1"/>
    <col min="11014" max="11014" width="9.140625" style="161" customWidth="1"/>
    <col min="11015" max="11015" width="7.140625" style="161" customWidth="1"/>
    <col min="11016" max="11016" width="10.5703125" style="161" customWidth="1"/>
    <col min="11017" max="11017" width="9.28515625" style="161" customWidth="1"/>
    <col min="11018" max="11018" width="9" style="161" customWidth="1"/>
    <col min="11019" max="11020" width="8.5703125" style="161" customWidth="1"/>
    <col min="11021" max="11021" width="2.140625" style="161" customWidth="1"/>
    <col min="11022" max="11022" width="8.42578125" style="161" customWidth="1"/>
    <col min="11023" max="11264" width="9.140625" style="161"/>
    <col min="11265" max="11265" width="7.140625" style="161" customWidth="1"/>
    <col min="11266" max="11268" width="9.28515625" style="161" customWidth="1"/>
    <col min="11269" max="11269" width="8.5703125" style="161" customWidth="1"/>
    <col min="11270" max="11270" width="9.140625" style="161" customWidth="1"/>
    <col min="11271" max="11271" width="7.140625" style="161" customWidth="1"/>
    <col min="11272" max="11272" width="10.5703125" style="161" customWidth="1"/>
    <col min="11273" max="11273" width="9.28515625" style="161" customWidth="1"/>
    <col min="11274" max="11274" width="9" style="161" customWidth="1"/>
    <col min="11275" max="11276" width="8.5703125" style="161" customWidth="1"/>
    <col min="11277" max="11277" width="2.140625" style="161" customWidth="1"/>
    <col min="11278" max="11278" width="8.42578125" style="161" customWidth="1"/>
    <col min="11279" max="11520" width="9.140625" style="161"/>
    <col min="11521" max="11521" width="7.140625" style="161" customWidth="1"/>
    <col min="11522" max="11524" width="9.28515625" style="161" customWidth="1"/>
    <col min="11525" max="11525" width="8.5703125" style="161" customWidth="1"/>
    <col min="11526" max="11526" width="9.140625" style="161" customWidth="1"/>
    <col min="11527" max="11527" width="7.140625" style="161" customWidth="1"/>
    <col min="11528" max="11528" width="10.5703125" style="161" customWidth="1"/>
    <col min="11529" max="11529" width="9.28515625" style="161" customWidth="1"/>
    <col min="11530" max="11530" width="9" style="161" customWidth="1"/>
    <col min="11531" max="11532" width="8.5703125" style="161" customWidth="1"/>
    <col min="11533" max="11533" width="2.140625" style="161" customWidth="1"/>
    <col min="11534" max="11534" width="8.42578125" style="161" customWidth="1"/>
    <col min="11535" max="11776" width="9.140625" style="161"/>
    <col min="11777" max="11777" width="7.140625" style="161" customWidth="1"/>
    <col min="11778" max="11780" width="9.28515625" style="161" customWidth="1"/>
    <col min="11781" max="11781" width="8.5703125" style="161" customWidth="1"/>
    <col min="11782" max="11782" width="9.140625" style="161" customWidth="1"/>
    <col min="11783" max="11783" width="7.140625" style="161" customWidth="1"/>
    <col min="11784" max="11784" width="10.5703125" style="161" customWidth="1"/>
    <col min="11785" max="11785" width="9.28515625" style="161" customWidth="1"/>
    <col min="11786" max="11786" width="9" style="161" customWidth="1"/>
    <col min="11787" max="11788" width="8.5703125" style="161" customWidth="1"/>
    <col min="11789" max="11789" width="2.140625" style="161" customWidth="1"/>
    <col min="11790" max="11790" width="8.42578125" style="161" customWidth="1"/>
    <col min="11791" max="12032" width="9.140625" style="161"/>
    <col min="12033" max="12033" width="7.140625" style="161" customWidth="1"/>
    <col min="12034" max="12036" width="9.28515625" style="161" customWidth="1"/>
    <col min="12037" max="12037" width="8.5703125" style="161" customWidth="1"/>
    <col min="12038" max="12038" width="9.140625" style="161" customWidth="1"/>
    <col min="12039" max="12039" width="7.140625" style="161" customWidth="1"/>
    <col min="12040" max="12040" width="10.5703125" style="161" customWidth="1"/>
    <col min="12041" max="12041" width="9.28515625" style="161" customWidth="1"/>
    <col min="12042" max="12042" width="9" style="161" customWidth="1"/>
    <col min="12043" max="12044" width="8.5703125" style="161" customWidth="1"/>
    <col min="12045" max="12045" width="2.140625" style="161" customWidth="1"/>
    <col min="12046" max="12046" width="8.42578125" style="161" customWidth="1"/>
    <col min="12047" max="12288" width="9.140625" style="161"/>
    <col min="12289" max="12289" width="7.140625" style="161" customWidth="1"/>
    <col min="12290" max="12292" width="9.28515625" style="161" customWidth="1"/>
    <col min="12293" max="12293" width="8.5703125" style="161" customWidth="1"/>
    <col min="12294" max="12294" width="9.140625" style="161" customWidth="1"/>
    <col min="12295" max="12295" width="7.140625" style="161" customWidth="1"/>
    <col min="12296" max="12296" width="10.5703125" style="161" customWidth="1"/>
    <col min="12297" max="12297" width="9.28515625" style="161" customWidth="1"/>
    <col min="12298" max="12298" width="9" style="161" customWidth="1"/>
    <col min="12299" max="12300" width="8.5703125" style="161" customWidth="1"/>
    <col min="12301" max="12301" width="2.140625" style="161" customWidth="1"/>
    <col min="12302" max="12302" width="8.42578125" style="161" customWidth="1"/>
    <col min="12303" max="12544" width="9.140625" style="161"/>
    <col min="12545" max="12545" width="7.140625" style="161" customWidth="1"/>
    <col min="12546" max="12548" width="9.28515625" style="161" customWidth="1"/>
    <col min="12549" max="12549" width="8.5703125" style="161" customWidth="1"/>
    <col min="12550" max="12550" width="9.140625" style="161" customWidth="1"/>
    <col min="12551" max="12551" width="7.140625" style="161" customWidth="1"/>
    <col min="12552" max="12552" width="10.5703125" style="161" customWidth="1"/>
    <col min="12553" max="12553" width="9.28515625" style="161" customWidth="1"/>
    <col min="12554" max="12554" width="9" style="161" customWidth="1"/>
    <col min="12555" max="12556" width="8.5703125" style="161" customWidth="1"/>
    <col min="12557" max="12557" width="2.140625" style="161" customWidth="1"/>
    <col min="12558" max="12558" width="8.42578125" style="161" customWidth="1"/>
    <col min="12559" max="12800" width="9.140625" style="161"/>
    <col min="12801" max="12801" width="7.140625" style="161" customWidth="1"/>
    <col min="12802" max="12804" width="9.28515625" style="161" customWidth="1"/>
    <col min="12805" max="12805" width="8.5703125" style="161" customWidth="1"/>
    <col min="12806" max="12806" width="9.140625" style="161" customWidth="1"/>
    <col min="12807" max="12807" width="7.140625" style="161" customWidth="1"/>
    <col min="12808" max="12808" width="10.5703125" style="161" customWidth="1"/>
    <col min="12809" max="12809" width="9.28515625" style="161" customWidth="1"/>
    <col min="12810" max="12810" width="9" style="161" customWidth="1"/>
    <col min="12811" max="12812" width="8.5703125" style="161" customWidth="1"/>
    <col min="12813" max="12813" width="2.140625" style="161" customWidth="1"/>
    <col min="12814" max="12814" width="8.42578125" style="161" customWidth="1"/>
    <col min="12815" max="13056" width="9.140625" style="161"/>
    <col min="13057" max="13057" width="7.140625" style="161" customWidth="1"/>
    <col min="13058" max="13060" width="9.28515625" style="161" customWidth="1"/>
    <col min="13061" max="13061" width="8.5703125" style="161" customWidth="1"/>
    <col min="13062" max="13062" width="9.140625" style="161" customWidth="1"/>
    <col min="13063" max="13063" width="7.140625" style="161" customWidth="1"/>
    <col min="13064" max="13064" width="10.5703125" style="161" customWidth="1"/>
    <col min="13065" max="13065" width="9.28515625" style="161" customWidth="1"/>
    <col min="13066" max="13066" width="9" style="161" customWidth="1"/>
    <col min="13067" max="13068" width="8.5703125" style="161" customWidth="1"/>
    <col min="13069" max="13069" width="2.140625" style="161" customWidth="1"/>
    <col min="13070" max="13070" width="8.42578125" style="161" customWidth="1"/>
    <col min="13071" max="13312" width="9.140625" style="161"/>
    <col min="13313" max="13313" width="7.140625" style="161" customWidth="1"/>
    <col min="13314" max="13316" width="9.28515625" style="161" customWidth="1"/>
    <col min="13317" max="13317" width="8.5703125" style="161" customWidth="1"/>
    <col min="13318" max="13318" width="9.140625" style="161" customWidth="1"/>
    <col min="13319" max="13319" width="7.140625" style="161" customWidth="1"/>
    <col min="13320" max="13320" width="10.5703125" style="161" customWidth="1"/>
    <col min="13321" max="13321" width="9.28515625" style="161" customWidth="1"/>
    <col min="13322" max="13322" width="9" style="161" customWidth="1"/>
    <col min="13323" max="13324" width="8.5703125" style="161" customWidth="1"/>
    <col min="13325" max="13325" width="2.140625" style="161" customWidth="1"/>
    <col min="13326" max="13326" width="8.42578125" style="161" customWidth="1"/>
    <col min="13327" max="13568" width="9.140625" style="161"/>
    <col min="13569" max="13569" width="7.140625" style="161" customWidth="1"/>
    <col min="13570" max="13572" width="9.28515625" style="161" customWidth="1"/>
    <col min="13573" max="13573" width="8.5703125" style="161" customWidth="1"/>
    <col min="13574" max="13574" width="9.140625" style="161" customWidth="1"/>
    <col min="13575" max="13575" width="7.140625" style="161" customWidth="1"/>
    <col min="13576" max="13576" width="10.5703125" style="161" customWidth="1"/>
    <col min="13577" max="13577" width="9.28515625" style="161" customWidth="1"/>
    <col min="13578" max="13578" width="9" style="161" customWidth="1"/>
    <col min="13579" max="13580" width="8.5703125" style="161" customWidth="1"/>
    <col min="13581" max="13581" width="2.140625" style="161" customWidth="1"/>
    <col min="13582" max="13582" width="8.42578125" style="161" customWidth="1"/>
    <col min="13583" max="13824" width="9.140625" style="161"/>
    <col min="13825" max="13825" width="7.140625" style="161" customWidth="1"/>
    <col min="13826" max="13828" width="9.28515625" style="161" customWidth="1"/>
    <col min="13829" max="13829" width="8.5703125" style="161" customWidth="1"/>
    <col min="13830" max="13830" width="9.140625" style="161" customWidth="1"/>
    <col min="13831" max="13831" width="7.140625" style="161" customWidth="1"/>
    <col min="13832" max="13832" width="10.5703125" style="161" customWidth="1"/>
    <col min="13833" max="13833" width="9.28515625" style="161" customWidth="1"/>
    <col min="13834" max="13834" width="9" style="161" customWidth="1"/>
    <col min="13835" max="13836" width="8.5703125" style="161" customWidth="1"/>
    <col min="13837" max="13837" width="2.140625" style="161" customWidth="1"/>
    <col min="13838" max="13838" width="8.42578125" style="161" customWidth="1"/>
    <col min="13839" max="14080" width="9.140625" style="161"/>
    <col min="14081" max="14081" width="7.140625" style="161" customWidth="1"/>
    <col min="14082" max="14084" width="9.28515625" style="161" customWidth="1"/>
    <col min="14085" max="14085" width="8.5703125" style="161" customWidth="1"/>
    <col min="14086" max="14086" width="9.140625" style="161" customWidth="1"/>
    <col min="14087" max="14087" width="7.140625" style="161" customWidth="1"/>
    <col min="14088" max="14088" width="10.5703125" style="161" customWidth="1"/>
    <col min="14089" max="14089" width="9.28515625" style="161" customWidth="1"/>
    <col min="14090" max="14090" width="9" style="161" customWidth="1"/>
    <col min="14091" max="14092" width="8.5703125" style="161" customWidth="1"/>
    <col min="14093" max="14093" width="2.140625" style="161" customWidth="1"/>
    <col min="14094" max="14094" width="8.42578125" style="161" customWidth="1"/>
    <col min="14095" max="14336" width="9.140625" style="161"/>
    <col min="14337" max="14337" width="7.140625" style="161" customWidth="1"/>
    <col min="14338" max="14340" width="9.28515625" style="161" customWidth="1"/>
    <col min="14341" max="14341" width="8.5703125" style="161" customWidth="1"/>
    <col min="14342" max="14342" width="9.140625" style="161" customWidth="1"/>
    <col min="14343" max="14343" width="7.140625" style="161" customWidth="1"/>
    <col min="14344" max="14344" width="10.5703125" style="161" customWidth="1"/>
    <col min="14345" max="14345" width="9.28515625" style="161" customWidth="1"/>
    <col min="14346" max="14346" width="9" style="161" customWidth="1"/>
    <col min="14347" max="14348" width="8.5703125" style="161" customWidth="1"/>
    <col min="14349" max="14349" width="2.140625" style="161" customWidth="1"/>
    <col min="14350" max="14350" width="8.42578125" style="161" customWidth="1"/>
    <col min="14351" max="14592" width="9.140625" style="161"/>
    <col min="14593" max="14593" width="7.140625" style="161" customWidth="1"/>
    <col min="14594" max="14596" width="9.28515625" style="161" customWidth="1"/>
    <col min="14597" max="14597" width="8.5703125" style="161" customWidth="1"/>
    <col min="14598" max="14598" width="9.140625" style="161" customWidth="1"/>
    <col min="14599" max="14599" width="7.140625" style="161" customWidth="1"/>
    <col min="14600" max="14600" width="10.5703125" style="161" customWidth="1"/>
    <col min="14601" max="14601" width="9.28515625" style="161" customWidth="1"/>
    <col min="14602" max="14602" width="9" style="161" customWidth="1"/>
    <col min="14603" max="14604" width="8.5703125" style="161" customWidth="1"/>
    <col min="14605" max="14605" width="2.140625" style="161" customWidth="1"/>
    <col min="14606" max="14606" width="8.42578125" style="161" customWidth="1"/>
    <col min="14607" max="14848" width="9.140625" style="161"/>
    <col min="14849" max="14849" width="7.140625" style="161" customWidth="1"/>
    <col min="14850" max="14852" width="9.28515625" style="161" customWidth="1"/>
    <col min="14853" max="14853" width="8.5703125" style="161" customWidth="1"/>
    <col min="14854" max="14854" width="9.140625" style="161" customWidth="1"/>
    <col min="14855" max="14855" width="7.140625" style="161" customWidth="1"/>
    <col min="14856" max="14856" width="10.5703125" style="161" customWidth="1"/>
    <col min="14857" max="14857" width="9.28515625" style="161" customWidth="1"/>
    <col min="14858" max="14858" width="9" style="161" customWidth="1"/>
    <col min="14859" max="14860" width="8.5703125" style="161" customWidth="1"/>
    <col min="14861" max="14861" width="2.140625" style="161" customWidth="1"/>
    <col min="14862" max="14862" width="8.42578125" style="161" customWidth="1"/>
    <col min="14863" max="15104" width="9.140625" style="161"/>
    <col min="15105" max="15105" width="7.140625" style="161" customWidth="1"/>
    <col min="15106" max="15108" width="9.28515625" style="161" customWidth="1"/>
    <col min="15109" max="15109" width="8.5703125" style="161" customWidth="1"/>
    <col min="15110" max="15110" width="9.140625" style="161" customWidth="1"/>
    <col min="15111" max="15111" width="7.140625" style="161" customWidth="1"/>
    <col min="15112" max="15112" width="10.5703125" style="161" customWidth="1"/>
    <col min="15113" max="15113" width="9.28515625" style="161" customWidth="1"/>
    <col min="15114" max="15114" width="9" style="161" customWidth="1"/>
    <col min="15115" max="15116" width="8.5703125" style="161" customWidth="1"/>
    <col min="15117" max="15117" width="2.140625" style="161" customWidth="1"/>
    <col min="15118" max="15118" width="8.42578125" style="161" customWidth="1"/>
    <col min="15119" max="15360" width="9.140625" style="161"/>
    <col min="15361" max="15361" width="7.140625" style="161" customWidth="1"/>
    <col min="15362" max="15364" width="9.28515625" style="161" customWidth="1"/>
    <col min="15365" max="15365" width="8.5703125" style="161" customWidth="1"/>
    <col min="15366" max="15366" width="9.140625" style="161" customWidth="1"/>
    <col min="15367" max="15367" width="7.140625" style="161" customWidth="1"/>
    <col min="15368" max="15368" width="10.5703125" style="161" customWidth="1"/>
    <col min="15369" max="15369" width="9.28515625" style="161" customWidth="1"/>
    <col min="15370" max="15370" width="9" style="161" customWidth="1"/>
    <col min="15371" max="15372" width="8.5703125" style="161" customWidth="1"/>
    <col min="15373" max="15373" width="2.140625" style="161" customWidth="1"/>
    <col min="15374" max="15374" width="8.42578125" style="161" customWidth="1"/>
    <col min="15375" max="15616" width="9.140625" style="161"/>
    <col min="15617" max="15617" width="7.140625" style="161" customWidth="1"/>
    <col min="15618" max="15620" width="9.28515625" style="161" customWidth="1"/>
    <col min="15621" max="15621" width="8.5703125" style="161" customWidth="1"/>
    <col min="15622" max="15622" width="9.140625" style="161" customWidth="1"/>
    <col min="15623" max="15623" width="7.140625" style="161" customWidth="1"/>
    <col min="15624" max="15624" width="10.5703125" style="161" customWidth="1"/>
    <col min="15625" max="15625" width="9.28515625" style="161" customWidth="1"/>
    <col min="15626" max="15626" width="9" style="161" customWidth="1"/>
    <col min="15627" max="15628" width="8.5703125" style="161" customWidth="1"/>
    <col min="15629" max="15629" width="2.140625" style="161" customWidth="1"/>
    <col min="15630" max="15630" width="8.42578125" style="161" customWidth="1"/>
    <col min="15631" max="15872" width="9.140625" style="161"/>
    <col min="15873" max="15873" width="7.140625" style="161" customWidth="1"/>
    <col min="15874" max="15876" width="9.28515625" style="161" customWidth="1"/>
    <col min="15877" max="15877" width="8.5703125" style="161" customWidth="1"/>
    <col min="15878" max="15878" width="9.140625" style="161" customWidth="1"/>
    <col min="15879" max="15879" width="7.140625" style="161" customWidth="1"/>
    <col min="15880" max="15880" width="10.5703125" style="161" customWidth="1"/>
    <col min="15881" max="15881" width="9.28515625" style="161" customWidth="1"/>
    <col min="15882" max="15882" width="9" style="161" customWidth="1"/>
    <col min="15883" max="15884" width="8.5703125" style="161" customWidth="1"/>
    <col min="15885" max="15885" width="2.140625" style="161" customWidth="1"/>
    <col min="15886" max="15886" width="8.42578125" style="161" customWidth="1"/>
    <col min="15887" max="16128" width="9.140625" style="161"/>
    <col min="16129" max="16129" width="7.140625" style="161" customWidth="1"/>
    <col min="16130" max="16132" width="9.28515625" style="161" customWidth="1"/>
    <col min="16133" max="16133" width="8.5703125" style="161" customWidth="1"/>
    <col min="16134" max="16134" width="9.140625" style="161" customWidth="1"/>
    <col min="16135" max="16135" width="7.140625" style="161" customWidth="1"/>
    <col min="16136" max="16136" width="10.5703125" style="161" customWidth="1"/>
    <col min="16137" max="16137" width="9.28515625" style="161" customWidth="1"/>
    <col min="16138" max="16138" width="9" style="161" customWidth="1"/>
    <col min="16139" max="16140" width="8.5703125" style="161" customWidth="1"/>
    <col min="16141" max="16141" width="2.140625" style="161" customWidth="1"/>
    <col min="16142" max="16142" width="8.42578125" style="161" customWidth="1"/>
    <col min="16143" max="16384" width="9.140625" style="161"/>
  </cols>
  <sheetData>
    <row r="1" spans="1:16" s="242" customFormat="1" ht="18.75" customHeight="1" x14ac:dyDescent="0.3">
      <c r="A1" s="574" t="s">
        <v>236</v>
      </c>
      <c r="B1" s="574"/>
      <c r="C1" s="574"/>
      <c r="D1" s="574"/>
      <c r="E1" s="574"/>
      <c r="F1" s="574"/>
      <c r="G1" s="574"/>
      <c r="H1" s="574"/>
      <c r="I1" s="574"/>
      <c r="J1" s="574"/>
      <c r="K1" s="574"/>
      <c r="L1" s="574"/>
      <c r="M1" s="574"/>
      <c r="N1" s="574"/>
    </row>
    <row r="2" spans="1:16" s="247" customFormat="1" ht="4.5" customHeight="1" x14ac:dyDescent="0.3">
      <c r="A2" s="243"/>
      <c r="B2" s="244"/>
      <c r="C2" s="244"/>
      <c r="D2" s="244"/>
      <c r="E2" s="244"/>
      <c r="F2" s="244"/>
      <c r="G2" s="244"/>
      <c r="H2" s="244"/>
      <c r="I2" s="244"/>
      <c r="J2" s="244"/>
      <c r="K2" s="244"/>
      <c r="L2" s="245"/>
      <c r="M2" s="246"/>
    </row>
    <row r="3" spans="1:16" s="254" customFormat="1" ht="39.6" x14ac:dyDescent="0.3">
      <c r="A3" s="248" t="s">
        <v>2</v>
      </c>
      <c r="B3" s="249" t="s">
        <v>88</v>
      </c>
      <c r="C3" s="249" t="s">
        <v>89</v>
      </c>
      <c r="D3" s="249" t="s">
        <v>90</v>
      </c>
      <c r="E3" s="249" t="s">
        <v>91</v>
      </c>
      <c r="F3" s="250" t="s">
        <v>92</v>
      </c>
      <c r="G3" s="249" t="s">
        <v>93</v>
      </c>
      <c r="H3" s="250" t="s">
        <v>94</v>
      </c>
      <c r="I3" s="249" t="s">
        <v>95</v>
      </c>
      <c r="J3" s="249" t="s">
        <v>96</v>
      </c>
      <c r="K3" s="250" t="s">
        <v>97</v>
      </c>
      <c r="L3" s="251" t="s">
        <v>9</v>
      </c>
      <c r="M3" s="252"/>
      <c r="N3" s="253" t="s">
        <v>98</v>
      </c>
    </row>
    <row r="4" spans="1:16" s="259" customFormat="1" ht="3" customHeight="1" x14ac:dyDescent="0.3">
      <c r="A4" s="255"/>
      <c r="B4" s="256"/>
      <c r="C4" s="256"/>
      <c r="D4" s="256"/>
      <c r="E4" s="256"/>
      <c r="F4" s="256"/>
      <c r="G4" s="256"/>
      <c r="H4" s="256"/>
      <c r="I4" s="256"/>
      <c r="J4" s="256"/>
      <c r="K4" s="256"/>
      <c r="L4" s="257"/>
      <c r="M4" s="160"/>
      <c r="N4" s="258"/>
    </row>
    <row r="5" spans="1:16" s="247" customFormat="1" ht="15" x14ac:dyDescent="0.25">
      <c r="A5" s="260">
        <v>1960</v>
      </c>
      <c r="B5" s="261">
        <v>865</v>
      </c>
      <c r="C5" s="261">
        <v>1006</v>
      </c>
      <c r="D5" s="261">
        <v>4898</v>
      </c>
      <c r="E5" s="261">
        <v>265</v>
      </c>
      <c r="F5" s="261">
        <v>477</v>
      </c>
      <c r="G5" s="261">
        <v>737</v>
      </c>
      <c r="H5" s="261">
        <v>161</v>
      </c>
      <c r="I5" s="261">
        <v>6922</v>
      </c>
      <c r="J5" s="261">
        <v>2063</v>
      </c>
      <c r="K5" s="261">
        <v>1725</v>
      </c>
      <c r="L5" s="262">
        <v>19118</v>
      </c>
      <c r="M5" s="160"/>
      <c r="N5" s="263">
        <v>0</v>
      </c>
      <c r="P5" s="161"/>
    </row>
    <row r="6" spans="1:16" s="247" customFormat="1" ht="15" x14ac:dyDescent="0.25">
      <c r="A6" s="260">
        <v>1961</v>
      </c>
      <c r="B6" s="261">
        <v>823</v>
      </c>
      <c r="C6" s="261">
        <v>1427</v>
      </c>
      <c r="D6" s="261">
        <v>5278</v>
      </c>
      <c r="E6" s="261">
        <v>280</v>
      </c>
      <c r="F6" s="261">
        <v>366</v>
      </c>
      <c r="G6" s="261">
        <v>859</v>
      </c>
      <c r="H6" s="261">
        <v>157</v>
      </c>
      <c r="I6" s="261">
        <v>6979</v>
      </c>
      <c r="J6" s="261">
        <v>2580</v>
      </c>
      <c r="K6" s="261">
        <v>2112</v>
      </c>
      <c r="L6" s="262">
        <v>20861</v>
      </c>
      <c r="M6" s="246"/>
      <c r="N6" s="263">
        <v>0</v>
      </c>
      <c r="P6" s="161"/>
    </row>
    <row r="7" spans="1:16" s="247" customFormat="1" ht="15" x14ac:dyDescent="0.25">
      <c r="A7" s="260">
        <v>1962</v>
      </c>
      <c r="B7" s="261">
        <v>786</v>
      </c>
      <c r="C7" s="261">
        <v>473</v>
      </c>
      <c r="D7" s="261">
        <v>5549</v>
      </c>
      <c r="E7" s="261">
        <v>311</v>
      </c>
      <c r="F7" s="261">
        <v>265</v>
      </c>
      <c r="G7" s="261">
        <v>819</v>
      </c>
      <c r="H7" s="261">
        <v>171</v>
      </c>
      <c r="I7" s="261">
        <v>7553</v>
      </c>
      <c r="J7" s="261">
        <v>3052</v>
      </c>
      <c r="K7" s="261">
        <v>2320</v>
      </c>
      <c r="L7" s="262">
        <v>21298</v>
      </c>
      <c r="M7" s="246"/>
      <c r="N7" s="263">
        <v>0</v>
      </c>
      <c r="P7" s="161"/>
    </row>
    <row r="8" spans="1:16" s="247" customFormat="1" ht="15" x14ac:dyDescent="0.25">
      <c r="A8" s="260">
        <v>1963</v>
      </c>
      <c r="B8" s="261">
        <v>900</v>
      </c>
      <c r="C8" s="261">
        <v>499</v>
      </c>
      <c r="D8" s="261">
        <v>5393</v>
      </c>
      <c r="E8" s="261">
        <v>340</v>
      </c>
      <c r="F8" s="261">
        <v>359</v>
      </c>
      <c r="G8" s="261">
        <v>766</v>
      </c>
      <c r="H8" s="261">
        <v>171</v>
      </c>
      <c r="I8" s="261">
        <v>7481</v>
      </c>
      <c r="J8" s="261">
        <v>2852</v>
      </c>
      <c r="K8" s="261">
        <v>2704</v>
      </c>
      <c r="L8" s="262">
        <v>21465</v>
      </c>
      <c r="M8" s="246"/>
      <c r="N8" s="263">
        <v>0</v>
      </c>
      <c r="P8" s="161"/>
    </row>
    <row r="9" spans="1:16" s="247" customFormat="1" ht="15" x14ac:dyDescent="0.25">
      <c r="A9" s="260">
        <v>1964</v>
      </c>
      <c r="B9" s="261">
        <v>1328</v>
      </c>
      <c r="C9" s="261">
        <v>340</v>
      </c>
      <c r="D9" s="261">
        <v>5702</v>
      </c>
      <c r="E9" s="261">
        <v>360</v>
      </c>
      <c r="F9" s="261">
        <v>679</v>
      </c>
      <c r="G9" s="261">
        <v>925</v>
      </c>
      <c r="H9" s="261">
        <v>179</v>
      </c>
      <c r="I9" s="261">
        <v>7374</v>
      </c>
      <c r="J9" s="261">
        <v>2300</v>
      </c>
      <c r="K9" s="261">
        <v>2654</v>
      </c>
      <c r="L9" s="262">
        <v>21842</v>
      </c>
      <c r="M9" s="246"/>
      <c r="N9" s="263">
        <v>0</v>
      </c>
      <c r="P9" s="161"/>
    </row>
    <row r="10" spans="1:16" s="247" customFormat="1" ht="15" x14ac:dyDescent="0.25">
      <c r="A10" s="260">
        <v>1965</v>
      </c>
      <c r="B10" s="261">
        <v>1003</v>
      </c>
      <c r="C10" s="261">
        <v>312</v>
      </c>
      <c r="D10" s="261">
        <v>4962</v>
      </c>
      <c r="E10" s="261">
        <v>384</v>
      </c>
      <c r="F10" s="261">
        <v>248</v>
      </c>
      <c r="G10" s="261">
        <v>926</v>
      </c>
      <c r="H10" s="261">
        <v>189</v>
      </c>
      <c r="I10" s="261">
        <v>7709</v>
      </c>
      <c r="J10" s="261">
        <v>1241</v>
      </c>
      <c r="K10" s="261">
        <v>2835</v>
      </c>
      <c r="L10" s="262">
        <v>19809</v>
      </c>
      <c r="M10" s="246"/>
      <c r="N10" s="263">
        <v>0</v>
      </c>
      <c r="P10" s="161"/>
    </row>
    <row r="11" spans="1:16" s="247" customFormat="1" ht="15" x14ac:dyDescent="0.25">
      <c r="A11" s="260">
        <v>1966</v>
      </c>
      <c r="B11" s="261">
        <v>974</v>
      </c>
      <c r="C11" s="261">
        <v>198</v>
      </c>
      <c r="D11" s="261">
        <v>5695</v>
      </c>
      <c r="E11" s="261">
        <v>441</v>
      </c>
      <c r="F11" s="261">
        <v>118</v>
      </c>
      <c r="G11" s="261">
        <v>1167</v>
      </c>
      <c r="H11" s="261">
        <v>196</v>
      </c>
      <c r="I11" s="261">
        <v>7953</v>
      </c>
      <c r="J11" s="261">
        <v>1459</v>
      </c>
      <c r="K11" s="261">
        <v>2977</v>
      </c>
      <c r="L11" s="262">
        <v>21177</v>
      </c>
      <c r="M11" s="246"/>
      <c r="N11" s="263">
        <v>0</v>
      </c>
      <c r="P11" s="161"/>
    </row>
    <row r="12" spans="1:16" s="247" customFormat="1" ht="15" x14ac:dyDescent="0.25">
      <c r="A12" s="260">
        <v>1967</v>
      </c>
      <c r="B12" s="261">
        <v>1066</v>
      </c>
      <c r="C12" s="261">
        <v>131</v>
      </c>
      <c r="D12" s="261">
        <v>3394</v>
      </c>
      <c r="E12" s="261">
        <v>574</v>
      </c>
      <c r="F12" s="261">
        <v>859</v>
      </c>
      <c r="G12" s="261">
        <v>1585</v>
      </c>
      <c r="H12" s="261">
        <v>175</v>
      </c>
      <c r="I12" s="261">
        <v>8104</v>
      </c>
      <c r="J12" s="261">
        <v>1231</v>
      </c>
      <c r="K12" s="261">
        <v>3092</v>
      </c>
      <c r="L12" s="262">
        <v>20211</v>
      </c>
      <c r="M12" s="246"/>
      <c r="N12" s="263">
        <v>0</v>
      </c>
      <c r="P12" s="161"/>
    </row>
    <row r="13" spans="1:16" s="247" customFormat="1" ht="14.45" x14ac:dyDescent="0.3">
      <c r="A13" s="260">
        <v>1968</v>
      </c>
      <c r="B13" s="261">
        <v>1221</v>
      </c>
      <c r="C13" s="261">
        <v>65</v>
      </c>
      <c r="D13" s="261">
        <v>4113</v>
      </c>
      <c r="E13" s="261">
        <v>697</v>
      </c>
      <c r="F13" s="261">
        <v>815</v>
      </c>
      <c r="G13" s="261">
        <v>1689</v>
      </c>
      <c r="H13" s="261">
        <v>192</v>
      </c>
      <c r="I13" s="261">
        <v>8585</v>
      </c>
      <c r="J13" s="261">
        <v>1509</v>
      </c>
      <c r="K13" s="261">
        <v>3540</v>
      </c>
      <c r="L13" s="262">
        <v>22427</v>
      </c>
      <c r="M13" s="246"/>
      <c r="N13" s="263">
        <v>0</v>
      </c>
      <c r="P13" s="161"/>
    </row>
    <row r="14" spans="1:16" s="247" customFormat="1" ht="14.45" x14ac:dyDescent="0.3">
      <c r="A14" s="260">
        <v>1969</v>
      </c>
      <c r="B14" s="261">
        <v>1189</v>
      </c>
      <c r="C14" s="261">
        <v>38</v>
      </c>
      <c r="D14" s="261">
        <v>4641</v>
      </c>
      <c r="E14" s="261">
        <v>806</v>
      </c>
      <c r="F14" s="261">
        <v>657</v>
      </c>
      <c r="G14" s="261">
        <v>1690</v>
      </c>
      <c r="H14" s="261">
        <v>196</v>
      </c>
      <c r="I14" s="261">
        <v>8737</v>
      </c>
      <c r="J14" s="261">
        <v>1556</v>
      </c>
      <c r="K14" s="261">
        <v>3739</v>
      </c>
      <c r="L14" s="262">
        <v>23250</v>
      </c>
      <c r="M14" s="246"/>
      <c r="N14" s="263">
        <v>0</v>
      </c>
      <c r="P14" s="161"/>
    </row>
    <row r="15" spans="1:16" s="247" customFormat="1" ht="14.45" x14ac:dyDescent="0.3">
      <c r="A15" s="260">
        <v>1970</v>
      </c>
      <c r="B15" s="261">
        <v>1347</v>
      </c>
      <c r="C15" s="261">
        <v>43</v>
      </c>
      <c r="D15" s="261">
        <v>4827</v>
      </c>
      <c r="E15" s="261">
        <v>649</v>
      </c>
      <c r="F15" s="261">
        <v>376</v>
      </c>
      <c r="G15" s="261">
        <v>1326</v>
      </c>
      <c r="H15" s="261">
        <v>200</v>
      </c>
      <c r="I15" s="261">
        <v>9262</v>
      </c>
      <c r="J15" s="261">
        <v>1268</v>
      </c>
      <c r="K15" s="261">
        <v>3372</v>
      </c>
      <c r="L15" s="262">
        <v>22670</v>
      </c>
      <c r="M15" s="246"/>
      <c r="N15" s="263">
        <v>0</v>
      </c>
      <c r="P15" s="161"/>
    </row>
    <row r="16" spans="1:16" s="247" customFormat="1" ht="14.45" x14ac:dyDescent="0.3">
      <c r="A16" s="260">
        <v>1971</v>
      </c>
      <c r="B16" s="261">
        <v>1337</v>
      </c>
      <c r="C16" s="261">
        <v>42</v>
      </c>
      <c r="D16" s="261">
        <v>5715</v>
      </c>
      <c r="E16" s="261">
        <v>767</v>
      </c>
      <c r="F16" s="261">
        <v>362</v>
      </c>
      <c r="G16" s="261">
        <v>1402</v>
      </c>
      <c r="H16" s="261">
        <v>188</v>
      </c>
      <c r="I16" s="261">
        <v>9494</v>
      </c>
      <c r="J16" s="261">
        <v>1262</v>
      </c>
      <c r="K16" s="261">
        <v>3356</v>
      </c>
      <c r="L16" s="262">
        <v>23926</v>
      </c>
      <c r="M16" s="246"/>
      <c r="N16" s="263">
        <v>0</v>
      </c>
      <c r="P16" s="161"/>
    </row>
    <row r="17" spans="1:16" s="247" customFormat="1" ht="14.45" x14ac:dyDescent="0.3">
      <c r="A17" s="260">
        <v>1972</v>
      </c>
      <c r="B17" s="261">
        <v>1489</v>
      </c>
      <c r="C17" s="261">
        <v>94</v>
      </c>
      <c r="D17" s="261">
        <v>6206</v>
      </c>
      <c r="E17" s="261">
        <v>762</v>
      </c>
      <c r="F17" s="261">
        <v>383</v>
      </c>
      <c r="G17" s="261">
        <v>1705</v>
      </c>
      <c r="H17" s="261">
        <v>201</v>
      </c>
      <c r="I17" s="261">
        <v>10137</v>
      </c>
      <c r="J17" s="261">
        <v>1469</v>
      </c>
      <c r="K17" s="261">
        <v>3864</v>
      </c>
      <c r="L17" s="262">
        <v>26308</v>
      </c>
      <c r="M17" s="246"/>
      <c r="N17" s="263">
        <v>0</v>
      </c>
      <c r="P17" s="161"/>
    </row>
    <row r="18" spans="1:16" s="247" customFormat="1" ht="14.45" x14ac:dyDescent="0.3">
      <c r="A18" s="260">
        <v>1973</v>
      </c>
      <c r="B18" s="261">
        <v>1397</v>
      </c>
      <c r="C18" s="261">
        <v>110</v>
      </c>
      <c r="D18" s="261">
        <v>6989</v>
      </c>
      <c r="E18" s="261">
        <v>757</v>
      </c>
      <c r="F18" s="261">
        <v>405</v>
      </c>
      <c r="G18" s="261">
        <v>1503</v>
      </c>
      <c r="H18" s="261">
        <v>219</v>
      </c>
      <c r="I18" s="261">
        <v>10883</v>
      </c>
      <c r="J18" s="261">
        <v>1765</v>
      </c>
      <c r="K18" s="261">
        <v>4018</v>
      </c>
      <c r="L18" s="262">
        <v>28048</v>
      </c>
      <c r="M18" s="246"/>
      <c r="N18" s="263">
        <v>0</v>
      </c>
      <c r="P18" s="161"/>
    </row>
    <row r="19" spans="1:16" s="247" customFormat="1" ht="14.45" x14ac:dyDescent="0.3">
      <c r="A19" s="260">
        <v>1974</v>
      </c>
      <c r="B19" s="261">
        <v>1222</v>
      </c>
      <c r="C19" s="261">
        <v>105</v>
      </c>
      <c r="D19" s="261">
        <v>7840</v>
      </c>
      <c r="E19" s="261">
        <v>780</v>
      </c>
      <c r="F19" s="261">
        <v>174</v>
      </c>
      <c r="G19" s="261">
        <v>1466</v>
      </c>
      <c r="H19" s="261">
        <v>210</v>
      </c>
      <c r="I19" s="261">
        <v>10550</v>
      </c>
      <c r="J19" s="261">
        <v>2262</v>
      </c>
      <c r="K19" s="261">
        <v>3708</v>
      </c>
      <c r="L19" s="262">
        <v>28316</v>
      </c>
      <c r="M19" s="246"/>
      <c r="N19" s="263">
        <v>0</v>
      </c>
    </row>
    <row r="20" spans="1:16" s="247" customFormat="1" ht="14.45" x14ac:dyDescent="0.3">
      <c r="A20" s="260">
        <v>1975</v>
      </c>
      <c r="B20" s="261">
        <v>924</v>
      </c>
      <c r="C20" s="261">
        <v>79</v>
      </c>
      <c r="D20" s="261">
        <v>7586</v>
      </c>
      <c r="E20" s="261">
        <v>818</v>
      </c>
      <c r="F20" s="261">
        <v>122</v>
      </c>
      <c r="G20" s="261">
        <v>1370</v>
      </c>
      <c r="H20" s="261">
        <v>208</v>
      </c>
      <c r="I20" s="261">
        <v>10630</v>
      </c>
      <c r="J20" s="261">
        <v>2178</v>
      </c>
      <c r="K20" s="261">
        <v>3772</v>
      </c>
      <c r="L20" s="262">
        <v>27687</v>
      </c>
      <c r="M20" s="246"/>
      <c r="N20" s="263">
        <v>0</v>
      </c>
    </row>
    <row r="21" spans="1:16" s="247" customFormat="1" ht="14.45" x14ac:dyDescent="0.3">
      <c r="A21" s="260">
        <v>1976</v>
      </c>
      <c r="B21" s="261">
        <v>1283</v>
      </c>
      <c r="C21" s="261">
        <v>94</v>
      </c>
      <c r="D21" s="261">
        <v>8411</v>
      </c>
      <c r="E21" s="261">
        <v>753</v>
      </c>
      <c r="F21" s="261">
        <v>79</v>
      </c>
      <c r="G21" s="261">
        <v>1420</v>
      </c>
      <c r="H21" s="261">
        <v>231</v>
      </c>
      <c r="I21" s="261">
        <v>11605</v>
      </c>
      <c r="J21" s="261">
        <v>2525</v>
      </c>
      <c r="K21" s="261">
        <v>3440</v>
      </c>
      <c r="L21" s="262">
        <v>29843</v>
      </c>
      <c r="M21" s="246"/>
      <c r="N21" s="263">
        <v>0</v>
      </c>
    </row>
    <row r="22" spans="1:16" s="247" customFormat="1" ht="14.45" x14ac:dyDescent="0.3">
      <c r="A22" s="260">
        <v>1977</v>
      </c>
      <c r="B22" s="261">
        <v>1133</v>
      </c>
      <c r="C22" s="261">
        <v>92</v>
      </c>
      <c r="D22" s="261">
        <v>8258</v>
      </c>
      <c r="E22" s="261">
        <v>772</v>
      </c>
      <c r="F22" s="261">
        <v>93</v>
      </c>
      <c r="G22" s="261">
        <v>1368</v>
      </c>
      <c r="H22" s="261">
        <v>247</v>
      </c>
      <c r="I22" s="261">
        <v>11100</v>
      </c>
      <c r="J22" s="261">
        <v>2506</v>
      </c>
      <c r="K22" s="261">
        <v>3700</v>
      </c>
      <c r="L22" s="262">
        <v>29270</v>
      </c>
      <c r="M22" s="246"/>
      <c r="N22" s="263">
        <v>0</v>
      </c>
    </row>
    <row r="23" spans="1:16" s="247" customFormat="1" ht="14.45" x14ac:dyDescent="0.3">
      <c r="A23" s="260">
        <v>1978</v>
      </c>
      <c r="B23" s="261">
        <v>942</v>
      </c>
      <c r="C23" s="261">
        <v>87</v>
      </c>
      <c r="D23" s="261">
        <v>8232</v>
      </c>
      <c r="E23" s="261">
        <v>699</v>
      </c>
      <c r="F23" s="261">
        <v>95</v>
      </c>
      <c r="G23" s="261">
        <v>1662</v>
      </c>
      <c r="H23" s="261">
        <v>266</v>
      </c>
      <c r="I23" s="261">
        <v>12809</v>
      </c>
      <c r="J23" s="261">
        <v>2502</v>
      </c>
      <c r="K23" s="261">
        <v>3705</v>
      </c>
      <c r="L23" s="262">
        <v>30999</v>
      </c>
      <c r="M23" s="246"/>
      <c r="N23" s="263">
        <v>0</v>
      </c>
    </row>
    <row r="24" spans="1:16" s="247" customFormat="1" ht="14.45" x14ac:dyDescent="0.3">
      <c r="A24" s="260">
        <v>1979</v>
      </c>
      <c r="B24" s="261">
        <v>1054</v>
      </c>
      <c r="C24" s="261">
        <v>122</v>
      </c>
      <c r="D24" s="261">
        <v>9037</v>
      </c>
      <c r="E24" s="261">
        <v>907</v>
      </c>
      <c r="F24" s="261">
        <v>17</v>
      </c>
      <c r="G24" s="261">
        <v>1094</v>
      </c>
      <c r="H24" s="261">
        <v>278</v>
      </c>
      <c r="I24" s="261">
        <v>11162</v>
      </c>
      <c r="J24" s="261">
        <v>5773</v>
      </c>
      <c r="K24" s="261">
        <v>3424</v>
      </c>
      <c r="L24" s="262">
        <v>32869</v>
      </c>
      <c r="M24" s="246"/>
      <c r="N24" s="263">
        <v>0</v>
      </c>
    </row>
    <row r="25" spans="1:16" s="247" customFormat="1" ht="14.45" x14ac:dyDescent="0.3">
      <c r="A25" s="260">
        <v>1980</v>
      </c>
      <c r="B25" s="261">
        <v>1020</v>
      </c>
      <c r="C25" s="261">
        <v>159</v>
      </c>
      <c r="D25" s="261">
        <v>7509</v>
      </c>
      <c r="E25" s="261">
        <v>920</v>
      </c>
      <c r="F25" s="261">
        <v>0</v>
      </c>
      <c r="G25" s="261">
        <v>1806</v>
      </c>
      <c r="H25" s="261">
        <v>247</v>
      </c>
      <c r="I25" s="261">
        <v>10416</v>
      </c>
      <c r="J25" s="261">
        <v>4025</v>
      </c>
      <c r="K25" s="261">
        <v>3159</v>
      </c>
      <c r="L25" s="262">
        <v>29262</v>
      </c>
      <c r="M25" s="246"/>
      <c r="N25" s="263">
        <v>0</v>
      </c>
    </row>
    <row r="26" spans="1:16" s="247" customFormat="1" ht="14.45" x14ac:dyDescent="0.3">
      <c r="A26" s="260">
        <v>1981</v>
      </c>
      <c r="B26" s="261">
        <v>1035</v>
      </c>
      <c r="C26" s="261">
        <v>177</v>
      </c>
      <c r="D26" s="261">
        <v>6469</v>
      </c>
      <c r="E26" s="261">
        <v>800</v>
      </c>
      <c r="F26" s="261">
        <v>26</v>
      </c>
      <c r="G26" s="261">
        <v>1027</v>
      </c>
      <c r="H26" s="261">
        <v>237</v>
      </c>
      <c r="I26" s="261">
        <v>10797</v>
      </c>
      <c r="J26" s="261">
        <v>2494</v>
      </c>
      <c r="K26" s="261">
        <v>2623</v>
      </c>
      <c r="L26" s="262">
        <v>25686</v>
      </c>
      <c r="M26" s="246"/>
      <c r="N26" s="263">
        <v>1</v>
      </c>
    </row>
    <row r="27" spans="1:16" s="247" customFormat="1" ht="14.45" x14ac:dyDescent="0.3">
      <c r="A27" s="260">
        <v>1982</v>
      </c>
      <c r="B27" s="261">
        <v>884</v>
      </c>
      <c r="C27" s="261">
        <v>92</v>
      </c>
      <c r="D27" s="261">
        <v>5828</v>
      </c>
      <c r="E27" s="261">
        <v>625</v>
      </c>
      <c r="F27" s="261">
        <v>0</v>
      </c>
      <c r="G27" s="261">
        <v>1446</v>
      </c>
      <c r="H27" s="261">
        <v>216</v>
      </c>
      <c r="I27" s="261">
        <v>10429</v>
      </c>
      <c r="J27" s="261">
        <v>1608</v>
      </c>
      <c r="K27" s="261">
        <v>2398</v>
      </c>
      <c r="L27" s="262">
        <v>23525</v>
      </c>
      <c r="M27" s="246"/>
      <c r="N27" s="263">
        <v>24</v>
      </c>
    </row>
    <row r="28" spans="1:16" s="247" customFormat="1" ht="14.45" x14ac:dyDescent="0.3">
      <c r="A28" s="260">
        <v>1983</v>
      </c>
      <c r="B28" s="261">
        <v>1130</v>
      </c>
      <c r="C28" s="261">
        <v>102</v>
      </c>
      <c r="D28" s="261">
        <v>8863</v>
      </c>
      <c r="E28" s="261">
        <v>652</v>
      </c>
      <c r="F28" s="261">
        <v>18</v>
      </c>
      <c r="G28" s="261">
        <v>1497</v>
      </c>
      <c r="H28" s="261">
        <v>227</v>
      </c>
      <c r="I28" s="261">
        <v>10525</v>
      </c>
      <c r="J28" s="261">
        <v>1306</v>
      </c>
      <c r="K28" s="261">
        <v>2328</v>
      </c>
      <c r="L28" s="262">
        <v>26648</v>
      </c>
      <c r="M28" s="246"/>
      <c r="N28" s="263">
        <v>26</v>
      </c>
    </row>
    <row r="29" spans="1:16" s="247" customFormat="1" ht="14.45" x14ac:dyDescent="0.3">
      <c r="A29" s="260">
        <v>1984</v>
      </c>
      <c r="B29" s="261">
        <v>1215</v>
      </c>
      <c r="C29" s="261">
        <v>77</v>
      </c>
      <c r="D29" s="261">
        <v>8161</v>
      </c>
      <c r="E29" s="261">
        <v>642</v>
      </c>
      <c r="F29" s="261">
        <v>8</v>
      </c>
      <c r="G29" s="261">
        <v>1032</v>
      </c>
      <c r="H29" s="261">
        <v>242</v>
      </c>
      <c r="I29" s="261">
        <v>10451</v>
      </c>
      <c r="J29" s="261">
        <v>798</v>
      </c>
      <c r="K29" s="261">
        <v>2639</v>
      </c>
      <c r="L29" s="262">
        <v>25266</v>
      </c>
      <c r="M29" s="246"/>
      <c r="N29" s="263">
        <v>23</v>
      </c>
    </row>
    <row r="30" spans="1:16" s="247" customFormat="1" ht="14.45" x14ac:dyDescent="0.3">
      <c r="A30" s="260">
        <v>1985</v>
      </c>
      <c r="B30" s="261">
        <v>1463</v>
      </c>
      <c r="C30" s="261">
        <v>91</v>
      </c>
      <c r="D30" s="261">
        <v>10444</v>
      </c>
      <c r="E30" s="261">
        <v>678</v>
      </c>
      <c r="F30" s="261">
        <v>10</v>
      </c>
      <c r="G30" s="261">
        <v>1576</v>
      </c>
      <c r="H30" s="261">
        <v>225</v>
      </c>
      <c r="I30" s="261">
        <v>10188</v>
      </c>
      <c r="J30" s="261">
        <v>133</v>
      </c>
      <c r="K30" s="261">
        <v>2512</v>
      </c>
      <c r="L30" s="262">
        <v>27320</v>
      </c>
      <c r="M30" s="246"/>
      <c r="N30" s="263">
        <v>15</v>
      </c>
    </row>
    <row r="31" spans="1:16" s="247" customFormat="1" ht="14.45" x14ac:dyDescent="0.3">
      <c r="A31" s="260">
        <v>1986</v>
      </c>
      <c r="B31" s="261">
        <v>1989</v>
      </c>
      <c r="C31" s="261">
        <v>105</v>
      </c>
      <c r="D31" s="261">
        <v>6621</v>
      </c>
      <c r="E31" s="261">
        <v>867</v>
      </c>
      <c r="F31" s="261">
        <v>22</v>
      </c>
      <c r="G31" s="261">
        <v>1505</v>
      </c>
      <c r="H31" s="261">
        <v>220</v>
      </c>
      <c r="I31" s="261">
        <v>10158</v>
      </c>
      <c r="J31" s="261">
        <v>47</v>
      </c>
      <c r="K31" s="261">
        <v>2507</v>
      </c>
      <c r="L31" s="262">
        <v>24041</v>
      </c>
      <c r="M31" s="246"/>
      <c r="N31" s="263">
        <v>8</v>
      </c>
    </row>
    <row r="32" spans="1:16" s="247" customFormat="1" ht="14.45" x14ac:dyDescent="0.3">
      <c r="A32" s="260">
        <v>1987</v>
      </c>
      <c r="B32" s="261">
        <v>1642</v>
      </c>
      <c r="C32" s="261">
        <v>82</v>
      </c>
      <c r="D32" s="261">
        <v>6223</v>
      </c>
      <c r="E32" s="261">
        <v>718</v>
      </c>
      <c r="F32" s="261">
        <v>8</v>
      </c>
      <c r="G32" s="261">
        <v>1716</v>
      </c>
      <c r="H32" s="261">
        <v>249</v>
      </c>
      <c r="I32" s="261">
        <v>10258</v>
      </c>
      <c r="J32" s="261">
        <v>23</v>
      </c>
      <c r="K32" s="261">
        <v>3236</v>
      </c>
      <c r="L32" s="262">
        <v>24156</v>
      </c>
      <c r="M32" s="246"/>
      <c r="N32" s="263">
        <v>6</v>
      </c>
    </row>
    <row r="33" spans="1:16" s="247" customFormat="1" ht="14.45" x14ac:dyDescent="0.3">
      <c r="A33" s="260">
        <v>1988</v>
      </c>
      <c r="B33" s="261">
        <v>1473</v>
      </c>
      <c r="C33" s="261">
        <v>107</v>
      </c>
      <c r="D33" s="261">
        <v>6078</v>
      </c>
      <c r="E33" s="261">
        <v>809</v>
      </c>
      <c r="F33" s="261">
        <v>4</v>
      </c>
      <c r="G33" s="261">
        <v>1515</v>
      </c>
      <c r="H33" s="261">
        <v>240</v>
      </c>
      <c r="I33" s="261">
        <v>10441</v>
      </c>
      <c r="J33" s="261">
        <v>221</v>
      </c>
      <c r="K33" s="261">
        <v>3624</v>
      </c>
      <c r="L33" s="262">
        <v>24513</v>
      </c>
      <c r="M33" s="246"/>
      <c r="N33" s="263">
        <v>1</v>
      </c>
    </row>
    <row r="34" spans="1:16" s="247" customFormat="1" ht="15" x14ac:dyDescent="0.25">
      <c r="A34" s="260">
        <v>1989</v>
      </c>
      <c r="B34" s="261">
        <v>1749</v>
      </c>
      <c r="C34" s="261">
        <v>95</v>
      </c>
      <c r="D34" s="261">
        <v>7336</v>
      </c>
      <c r="E34" s="261">
        <v>750</v>
      </c>
      <c r="F34" s="261">
        <v>3</v>
      </c>
      <c r="G34" s="261">
        <v>1608</v>
      </c>
      <c r="H34" s="261">
        <v>246</v>
      </c>
      <c r="I34" s="261">
        <v>10310</v>
      </c>
      <c r="J34" s="261">
        <v>180</v>
      </c>
      <c r="K34" s="261">
        <v>3615</v>
      </c>
      <c r="L34" s="262">
        <v>25893</v>
      </c>
      <c r="M34" s="246"/>
      <c r="N34" s="263">
        <v>0</v>
      </c>
    </row>
    <row r="35" spans="1:16" s="247" customFormat="1" ht="15" x14ac:dyDescent="0.25">
      <c r="A35" s="260">
        <v>1990</v>
      </c>
      <c r="B35" s="261">
        <v>1487</v>
      </c>
      <c r="C35" s="261">
        <v>111</v>
      </c>
      <c r="D35" s="261">
        <v>7280</v>
      </c>
      <c r="E35" s="261">
        <v>708</v>
      </c>
      <c r="F35" s="261">
        <v>8</v>
      </c>
      <c r="G35" s="261">
        <v>1740</v>
      </c>
      <c r="H35" s="261">
        <v>253</v>
      </c>
      <c r="I35" s="261">
        <v>10328</v>
      </c>
      <c r="J35" s="261">
        <v>218</v>
      </c>
      <c r="K35" s="261">
        <v>3659</v>
      </c>
      <c r="L35" s="262">
        <v>25792</v>
      </c>
      <c r="M35" s="246"/>
      <c r="N35" s="263">
        <v>3</v>
      </c>
    </row>
    <row r="36" spans="1:16" s="247" customFormat="1" ht="15" x14ac:dyDescent="0.25">
      <c r="A36" s="260">
        <v>1991</v>
      </c>
      <c r="B36" s="261">
        <v>1350</v>
      </c>
      <c r="C36" s="261">
        <v>108</v>
      </c>
      <c r="D36" s="261">
        <v>7220</v>
      </c>
      <c r="E36" s="261">
        <v>615</v>
      </c>
      <c r="F36" s="261">
        <v>3</v>
      </c>
      <c r="G36" s="261">
        <v>1053</v>
      </c>
      <c r="H36" s="261">
        <v>227</v>
      </c>
      <c r="I36" s="261">
        <v>10360</v>
      </c>
      <c r="J36" s="261">
        <v>145</v>
      </c>
      <c r="K36" s="261">
        <v>3203</v>
      </c>
      <c r="L36" s="262">
        <v>24284</v>
      </c>
      <c r="M36" s="246"/>
      <c r="N36" s="263">
        <v>13</v>
      </c>
    </row>
    <row r="37" spans="1:16" s="247" customFormat="1" ht="15" x14ac:dyDescent="0.25">
      <c r="A37" s="260">
        <v>1992</v>
      </c>
      <c r="B37" s="261">
        <v>1309</v>
      </c>
      <c r="C37" s="261">
        <v>75</v>
      </c>
      <c r="D37" s="261">
        <v>6836</v>
      </c>
      <c r="E37" s="261">
        <v>864</v>
      </c>
      <c r="F37" s="261">
        <v>1</v>
      </c>
      <c r="G37" s="261">
        <v>1018</v>
      </c>
      <c r="H37" s="261">
        <v>231</v>
      </c>
      <c r="I37" s="261">
        <v>10727</v>
      </c>
      <c r="J37" s="261">
        <v>88</v>
      </c>
      <c r="K37" s="261">
        <v>4007</v>
      </c>
      <c r="L37" s="262">
        <v>25156</v>
      </c>
      <c r="M37" s="246"/>
      <c r="N37" s="263">
        <v>13</v>
      </c>
    </row>
    <row r="38" spans="1:16" s="247" customFormat="1" ht="15" x14ac:dyDescent="0.25">
      <c r="A38" s="260">
        <v>1993</v>
      </c>
      <c r="B38" s="261">
        <v>1707</v>
      </c>
      <c r="C38" s="261">
        <v>64</v>
      </c>
      <c r="D38" s="261">
        <v>7315</v>
      </c>
      <c r="E38" s="261">
        <v>901</v>
      </c>
      <c r="F38" s="261">
        <v>8</v>
      </c>
      <c r="G38" s="261">
        <v>2200</v>
      </c>
      <c r="H38" s="261">
        <v>235</v>
      </c>
      <c r="I38" s="261">
        <v>10999</v>
      </c>
      <c r="J38" s="261">
        <v>680</v>
      </c>
      <c r="K38" s="261">
        <v>3198</v>
      </c>
      <c r="L38" s="262">
        <v>27308</v>
      </c>
      <c r="M38" s="246"/>
      <c r="N38" s="263">
        <v>15</v>
      </c>
      <c r="P38"/>
    </row>
    <row r="39" spans="1:16" s="247" customFormat="1" ht="15" x14ac:dyDescent="0.25">
      <c r="A39" s="260">
        <v>1994</v>
      </c>
      <c r="B39" s="261">
        <v>1964</v>
      </c>
      <c r="C39" s="261">
        <v>75</v>
      </c>
      <c r="D39" s="261">
        <v>7381</v>
      </c>
      <c r="E39" s="261">
        <v>855</v>
      </c>
      <c r="F39" s="261">
        <v>7</v>
      </c>
      <c r="G39" s="261">
        <v>1054</v>
      </c>
      <c r="H39" s="261">
        <v>246</v>
      </c>
      <c r="I39" s="261">
        <v>11097</v>
      </c>
      <c r="J39" s="261">
        <v>369</v>
      </c>
      <c r="K39" s="261">
        <v>3638</v>
      </c>
      <c r="L39" s="262">
        <v>26687</v>
      </c>
      <c r="M39" s="246"/>
      <c r="N39" s="263">
        <v>0</v>
      </c>
      <c r="P39"/>
    </row>
    <row r="40" spans="1:16" s="247" customFormat="1" ht="15" x14ac:dyDescent="0.25">
      <c r="A40" s="260">
        <v>1995</v>
      </c>
      <c r="B40" s="261">
        <v>1293</v>
      </c>
      <c r="C40" s="261">
        <v>78</v>
      </c>
      <c r="D40" s="261">
        <v>8049</v>
      </c>
      <c r="E40" s="261">
        <v>1052</v>
      </c>
      <c r="F40" s="261">
        <v>1</v>
      </c>
      <c r="G40" s="261">
        <v>918</v>
      </c>
      <c r="H40" s="261">
        <v>242</v>
      </c>
      <c r="I40" s="261">
        <v>11328</v>
      </c>
      <c r="J40" s="261">
        <v>236</v>
      </c>
      <c r="K40" s="261">
        <v>4815</v>
      </c>
      <c r="L40" s="262">
        <v>28011</v>
      </c>
      <c r="M40" s="246"/>
      <c r="N40" s="263">
        <v>17</v>
      </c>
      <c r="P40"/>
    </row>
    <row r="41" spans="1:16" s="247" customFormat="1" ht="15" x14ac:dyDescent="0.25">
      <c r="A41" s="260">
        <v>1996</v>
      </c>
      <c r="B41" s="261">
        <v>1702</v>
      </c>
      <c r="C41" s="261">
        <v>99</v>
      </c>
      <c r="D41" s="261">
        <v>8070</v>
      </c>
      <c r="E41" s="261">
        <v>999</v>
      </c>
      <c r="F41" s="261">
        <v>1</v>
      </c>
      <c r="G41" s="261">
        <v>1618</v>
      </c>
      <c r="H41" s="261">
        <v>235</v>
      </c>
      <c r="I41" s="261">
        <v>11753</v>
      </c>
      <c r="J41" s="261">
        <v>181</v>
      </c>
      <c r="K41" s="261">
        <v>5384</v>
      </c>
      <c r="L41" s="262">
        <v>30041</v>
      </c>
      <c r="M41" s="246"/>
      <c r="N41" s="263">
        <v>0</v>
      </c>
      <c r="P41"/>
    </row>
    <row r="42" spans="1:16" s="247" customFormat="1" ht="15" x14ac:dyDescent="0.25">
      <c r="A42" s="260">
        <v>1997</v>
      </c>
      <c r="B42" s="261">
        <v>1448</v>
      </c>
      <c r="C42" s="261">
        <v>71</v>
      </c>
      <c r="D42" s="261">
        <v>9037</v>
      </c>
      <c r="E42" s="261">
        <v>793</v>
      </c>
      <c r="F42" s="261">
        <v>2</v>
      </c>
      <c r="G42" s="261">
        <v>277</v>
      </c>
      <c r="H42" s="261">
        <v>248</v>
      </c>
      <c r="I42" s="261">
        <v>11480</v>
      </c>
      <c r="J42" s="261">
        <v>162</v>
      </c>
      <c r="K42" s="261">
        <v>5012</v>
      </c>
      <c r="L42" s="262">
        <v>28528</v>
      </c>
      <c r="M42" s="246"/>
      <c r="N42" s="263">
        <v>0</v>
      </c>
      <c r="P42"/>
    </row>
    <row r="43" spans="1:16" s="247" customFormat="1" ht="15" x14ac:dyDescent="0.25">
      <c r="A43" s="260">
        <v>1998</v>
      </c>
      <c r="B43" s="261">
        <v>1594</v>
      </c>
      <c r="C43" s="261">
        <v>102</v>
      </c>
      <c r="D43" s="261">
        <v>7863</v>
      </c>
      <c r="E43" s="261">
        <v>798</v>
      </c>
      <c r="F43" s="261">
        <v>3</v>
      </c>
      <c r="G43" s="261">
        <v>271</v>
      </c>
      <c r="H43" s="261">
        <v>259</v>
      </c>
      <c r="I43" s="261">
        <v>11596</v>
      </c>
      <c r="J43" s="261">
        <v>106</v>
      </c>
      <c r="K43" s="261">
        <v>5740</v>
      </c>
      <c r="L43" s="262">
        <v>28333</v>
      </c>
      <c r="M43" s="246"/>
      <c r="N43" s="263">
        <v>10</v>
      </c>
      <c r="P43"/>
    </row>
    <row r="44" spans="1:16" s="247" customFormat="1" ht="15" x14ac:dyDescent="0.25">
      <c r="A44" s="260">
        <v>1999</v>
      </c>
      <c r="B44" s="261">
        <v>2625</v>
      </c>
      <c r="C44" s="261">
        <v>121</v>
      </c>
      <c r="D44" s="261">
        <v>7921</v>
      </c>
      <c r="E44" s="261">
        <v>836</v>
      </c>
      <c r="F44" s="261">
        <v>2</v>
      </c>
      <c r="G44" s="261">
        <v>527</v>
      </c>
      <c r="H44" s="261">
        <v>262</v>
      </c>
      <c r="I44" s="261">
        <v>11768</v>
      </c>
      <c r="J44" s="261">
        <v>20</v>
      </c>
      <c r="K44" s="261">
        <v>6540</v>
      </c>
      <c r="L44" s="262">
        <v>30624</v>
      </c>
      <c r="M44" s="246"/>
      <c r="N44" s="263">
        <v>11</v>
      </c>
      <c r="P44"/>
    </row>
    <row r="45" spans="1:16" s="247" customFormat="1" ht="15" x14ac:dyDescent="0.25">
      <c r="A45" s="260">
        <v>2000</v>
      </c>
      <c r="B45" s="261">
        <v>2151</v>
      </c>
      <c r="C45" s="261">
        <v>134</v>
      </c>
      <c r="D45" s="261">
        <v>8069</v>
      </c>
      <c r="E45" s="261">
        <v>747</v>
      </c>
      <c r="F45" s="261">
        <v>1</v>
      </c>
      <c r="G45" s="261">
        <v>1324</v>
      </c>
      <c r="H45" s="261">
        <v>258</v>
      </c>
      <c r="I45" s="261">
        <v>11559</v>
      </c>
      <c r="J45" s="261">
        <v>1</v>
      </c>
      <c r="K45" s="261">
        <v>5409</v>
      </c>
      <c r="L45" s="262">
        <v>29652</v>
      </c>
      <c r="M45" s="246"/>
      <c r="N45" s="263">
        <v>13</v>
      </c>
      <c r="P45"/>
    </row>
    <row r="46" spans="1:16" s="247" customFormat="1" ht="15" x14ac:dyDescent="0.25">
      <c r="A46" s="260">
        <v>2001</v>
      </c>
      <c r="B46" s="261">
        <v>903</v>
      </c>
      <c r="C46" s="261">
        <v>109</v>
      </c>
      <c r="D46" s="261">
        <v>8476</v>
      </c>
      <c r="E46" s="261">
        <v>756</v>
      </c>
      <c r="F46" s="261">
        <v>12</v>
      </c>
      <c r="G46" s="261">
        <v>1400</v>
      </c>
      <c r="H46" s="261">
        <v>237</v>
      </c>
      <c r="I46" s="261">
        <v>11640</v>
      </c>
      <c r="J46" s="261">
        <v>2</v>
      </c>
      <c r="K46" s="261">
        <v>4830</v>
      </c>
      <c r="L46" s="262">
        <v>28365</v>
      </c>
      <c r="M46" s="246"/>
      <c r="N46" s="263">
        <v>35</v>
      </c>
      <c r="P46"/>
    </row>
    <row r="47" spans="1:16" s="247" customFormat="1" ht="15" x14ac:dyDescent="0.25">
      <c r="A47" s="260">
        <v>2002</v>
      </c>
      <c r="B47" s="261">
        <v>1040</v>
      </c>
      <c r="C47" s="261">
        <v>115</v>
      </c>
      <c r="D47" s="261">
        <v>8145</v>
      </c>
      <c r="E47" s="261">
        <v>768</v>
      </c>
      <c r="F47" s="261">
        <v>10</v>
      </c>
      <c r="G47" s="261">
        <v>1502</v>
      </c>
      <c r="H47" s="261">
        <v>234</v>
      </c>
      <c r="I47" s="261">
        <v>11871</v>
      </c>
      <c r="J47" s="261">
        <v>39</v>
      </c>
      <c r="K47" s="261">
        <v>5549</v>
      </c>
      <c r="L47" s="262">
        <v>29274</v>
      </c>
      <c r="M47" s="246"/>
      <c r="N47" s="263">
        <v>35</v>
      </c>
      <c r="P47"/>
    </row>
    <row r="48" spans="1:16" s="247" customFormat="1" ht="15" x14ac:dyDescent="0.25">
      <c r="A48" s="260">
        <v>2003</v>
      </c>
      <c r="B48" s="261">
        <v>319</v>
      </c>
      <c r="C48" s="261">
        <v>101</v>
      </c>
      <c r="D48" s="261">
        <v>7953</v>
      </c>
      <c r="E48" s="261">
        <v>832</v>
      </c>
      <c r="F48" s="261">
        <v>8</v>
      </c>
      <c r="G48" s="261">
        <v>2151</v>
      </c>
      <c r="H48" s="261">
        <v>216</v>
      </c>
      <c r="I48" s="261">
        <v>11846</v>
      </c>
      <c r="J48" s="261">
        <v>6</v>
      </c>
      <c r="K48" s="261">
        <v>5402</v>
      </c>
      <c r="L48" s="262">
        <v>28835</v>
      </c>
      <c r="M48" s="246"/>
      <c r="N48" s="263">
        <v>30</v>
      </c>
      <c r="P48"/>
    </row>
    <row r="49" spans="1:238" s="247" customFormat="1" ht="14.45" x14ac:dyDescent="0.35">
      <c r="A49" s="260">
        <v>2004</v>
      </c>
      <c r="B49" s="261">
        <v>929</v>
      </c>
      <c r="C49" s="261">
        <v>42</v>
      </c>
      <c r="D49" s="261">
        <v>9988</v>
      </c>
      <c r="E49" s="261">
        <v>1008</v>
      </c>
      <c r="F49" s="261">
        <v>6</v>
      </c>
      <c r="G49" s="261">
        <v>2384</v>
      </c>
      <c r="H49" s="261">
        <v>219</v>
      </c>
      <c r="I49" s="261">
        <v>11991</v>
      </c>
      <c r="J49" s="261">
        <v>42</v>
      </c>
      <c r="K49" s="261">
        <v>5564</v>
      </c>
      <c r="L49" s="262">
        <v>32173</v>
      </c>
      <c r="M49" s="246"/>
      <c r="N49" s="263">
        <v>38</v>
      </c>
      <c r="P49"/>
    </row>
    <row r="50" spans="1:238" s="247" customFormat="1" ht="14.45" x14ac:dyDescent="0.35">
      <c r="A50" s="260">
        <v>2005</v>
      </c>
      <c r="B50" s="261">
        <v>730</v>
      </c>
      <c r="C50" s="261">
        <v>47</v>
      </c>
      <c r="D50" s="261">
        <v>11465</v>
      </c>
      <c r="E50" s="261">
        <v>1112</v>
      </c>
      <c r="F50" s="261">
        <v>9</v>
      </c>
      <c r="G50" s="261">
        <v>2455</v>
      </c>
      <c r="H50" s="261">
        <v>218</v>
      </c>
      <c r="I50" s="261">
        <v>11770</v>
      </c>
      <c r="J50" s="261">
        <v>106</v>
      </c>
      <c r="K50" s="261">
        <v>5597</v>
      </c>
      <c r="L50" s="262">
        <v>33511</v>
      </c>
      <c r="M50" s="246"/>
      <c r="N50" s="263">
        <v>261</v>
      </c>
      <c r="P50"/>
    </row>
    <row r="51" spans="1:238" s="247" customFormat="1" ht="14.45" x14ac:dyDescent="0.35">
      <c r="A51" s="260">
        <v>2006</v>
      </c>
      <c r="B51" s="261">
        <v>1486</v>
      </c>
      <c r="C51" s="261">
        <v>87</v>
      </c>
      <c r="D51" s="261">
        <v>12232</v>
      </c>
      <c r="E51" s="261">
        <v>1045</v>
      </c>
      <c r="F51" s="261">
        <v>1</v>
      </c>
      <c r="G51" s="261">
        <v>2409</v>
      </c>
      <c r="H51" s="261">
        <v>212</v>
      </c>
      <c r="I51" s="261">
        <v>11960</v>
      </c>
      <c r="J51" s="261">
        <v>125</v>
      </c>
      <c r="K51" s="261">
        <v>5885</v>
      </c>
      <c r="L51" s="262">
        <v>35443</v>
      </c>
      <c r="M51" s="246"/>
      <c r="N51" s="263">
        <v>311</v>
      </c>
      <c r="O51" s="264"/>
      <c r="P51"/>
      <c r="Q51" s="264"/>
      <c r="R51" s="264"/>
      <c r="S51" s="264"/>
      <c r="T51" s="264"/>
      <c r="U51" s="264"/>
      <c r="V51" s="264"/>
      <c r="W51" s="264"/>
      <c r="X51" s="264"/>
      <c r="Y51" s="264"/>
      <c r="Z51" s="264"/>
      <c r="AA51" s="264"/>
    </row>
    <row r="52" spans="1:238" s="247" customFormat="1" ht="14.45" x14ac:dyDescent="0.35">
      <c r="A52" s="260">
        <v>2007</v>
      </c>
      <c r="B52" s="261">
        <v>937</v>
      </c>
      <c r="C52" s="261">
        <v>69</v>
      </c>
      <c r="D52" s="261">
        <v>13880</v>
      </c>
      <c r="E52" s="261">
        <v>1026</v>
      </c>
      <c r="F52" s="261">
        <v>1</v>
      </c>
      <c r="G52" s="261">
        <v>2993</v>
      </c>
      <c r="H52" s="261">
        <v>219</v>
      </c>
      <c r="I52" s="261">
        <v>12079</v>
      </c>
      <c r="J52" s="261">
        <v>0</v>
      </c>
      <c r="K52" s="261">
        <v>6929</v>
      </c>
      <c r="L52" s="262">
        <v>38133</v>
      </c>
      <c r="M52" s="246"/>
      <c r="N52" s="263">
        <v>525</v>
      </c>
      <c r="P52"/>
    </row>
    <row r="53" spans="1:238" s="247" customFormat="1" ht="14.45" x14ac:dyDescent="0.35">
      <c r="A53" s="260">
        <v>2008</v>
      </c>
      <c r="B53" s="261">
        <v>818</v>
      </c>
      <c r="C53" s="261">
        <v>90</v>
      </c>
      <c r="D53" s="261">
        <v>12869</v>
      </c>
      <c r="E53" s="261">
        <v>832</v>
      </c>
      <c r="F53" s="261">
        <v>4</v>
      </c>
      <c r="G53" s="261">
        <v>2989</v>
      </c>
      <c r="H53" s="261">
        <v>203</v>
      </c>
      <c r="I53" s="261">
        <v>11626</v>
      </c>
      <c r="J53" s="261">
        <v>0</v>
      </c>
      <c r="K53" s="261">
        <v>6385</v>
      </c>
      <c r="L53" s="262">
        <v>35817</v>
      </c>
      <c r="M53" s="246"/>
      <c r="N53" s="263">
        <v>660</v>
      </c>
      <c r="O53"/>
      <c r="P53"/>
      <c r="Q53"/>
      <c r="R53"/>
      <c r="S53"/>
      <c r="T53"/>
      <c r="U53"/>
      <c r="V53"/>
      <c r="W53"/>
      <c r="X53"/>
      <c r="Y53"/>
      <c r="Z53"/>
      <c r="AA53"/>
    </row>
    <row r="54" spans="1:238" s="247" customFormat="1" ht="14.45" x14ac:dyDescent="0.35">
      <c r="A54" s="260">
        <v>2009</v>
      </c>
      <c r="B54" s="261">
        <v>1538</v>
      </c>
      <c r="C54" s="261">
        <v>75</v>
      </c>
      <c r="D54" s="261">
        <v>11531</v>
      </c>
      <c r="E54" s="261">
        <v>792</v>
      </c>
      <c r="F54" s="261">
        <v>0</v>
      </c>
      <c r="G54" s="261">
        <v>2586</v>
      </c>
      <c r="H54" s="261">
        <v>183</v>
      </c>
      <c r="I54" s="261">
        <v>11844</v>
      </c>
      <c r="J54" s="261">
        <v>59</v>
      </c>
      <c r="K54" s="261">
        <v>5369</v>
      </c>
      <c r="L54" s="262">
        <v>33977</v>
      </c>
      <c r="M54" s="246"/>
      <c r="N54" s="263">
        <v>762</v>
      </c>
      <c r="O54"/>
      <c r="P54"/>
      <c r="Q54"/>
      <c r="R54"/>
      <c r="S54"/>
      <c r="T54"/>
      <c r="U54"/>
      <c r="V54"/>
      <c r="W54"/>
      <c r="X54"/>
      <c r="Y54"/>
      <c r="Z54"/>
      <c r="AA54"/>
    </row>
    <row r="55" spans="1:238" s="247" customFormat="1" ht="14.45" x14ac:dyDescent="0.35">
      <c r="A55" s="260">
        <v>2010</v>
      </c>
      <c r="B55" s="266">
        <v>1641</v>
      </c>
      <c r="C55" s="266">
        <v>47</v>
      </c>
      <c r="D55" s="266">
        <v>9854</v>
      </c>
      <c r="E55" s="266">
        <v>928</v>
      </c>
      <c r="F55" s="266">
        <v>1</v>
      </c>
      <c r="G55" s="266">
        <v>2353</v>
      </c>
      <c r="H55" s="266">
        <v>203</v>
      </c>
      <c r="I55" s="266">
        <v>11906</v>
      </c>
      <c r="J55" s="266">
        <v>1</v>
      </c>
      <c r="K55" s="266">
        <v>4905</v>
      </c>
      <c r="L55" s="262">
        <v>31841</v>
      </c>
      <c r="M55" s="246"/>
      <c r="N55" s="263">
        <v>698</v>
      </c>
      <c r="O55"/>
      <c r="P55"/>
      <c r="Q55"/>
      <c r="R55"/>
      <c r="S55"/>
      <c r="T55"/>
      <c r="U55"/>
      <c r="V55"/>
      <c r="W55"/>
      <c r="X55"/>
      <c r="Y55"/>
      <c r="Z55"/>
      <c r="AA55"/>
    </row>
    <row r="56" spans="1:238" s="247" customFormat="1" ht="14.45" x14ac:dyDescent="0.35">
      <c r="A56" s="260">
        <v>2011</v>
      </c>
      <c r="B56" s="266">
        <v>1950</v>
      </c>
      <c r="C56" s="266">
        <v>44</v>
      </c>
      <c r="D56" s="266">
        <v>10553</v>
      </c>
      <c r="E56" s="266">
        <v>919</v>
      </c>
      <c r="F56" s="266">
        <v>1</v>
      </c>
      <c r="G56" s="266">
        <v>2498</v>
      </c>
      <c r="H56" s="266">
        <v>193</v>
      </c>
      <c r="I56" s="266">
        <v>11735</v>
      </c>
      <c r="J56" s="266">
        <v>4</v>
      </c>
      <c r="K56" s="266">
        <v>5181</v>
      </c>
      <c r="L56" s="262">
        <v>33079</v>
      </c>
      <c r="M56" s="246"/>
      <c r="N56" s="263">
        <v>886</v>
      </c>
      <c r="O56"/>
      <c r="P56"/>
      <c r="Q56"/>
      <c r="R56"/>
      <c r="S56"/>
      <c r="T56"/>
      <c r="U56"/>
      <c r="V56"/>
      <c r="W56"/>
      <c r="X56"/>
      <c r="Y56"/>
      <c r="Z56"/>
      <c r="AA56"/>
    </row>
    <row r="57" spans="1:238" s="247" customFormat="1" ht="14.45" x14ac:dyDescent="0.35">
      <c r="A57" s="260">
        <v>2012</v>
      </c>
      <c r="B57" s="266">
        <v>1865</v>
      </c>
      <c r="C57" s="266">
        <v>41</v>
      </c>
      <c r="D57" s="266">
        <v>10028</v>
      </c>
      <c r="E57" s="266">
        <v>936</v>
      </c>
      <c r="F57" s="266">
        <v>0</v>
      </c>
      <c r="G57" s="266">
        <v>2105</v>
      </c>
      <c r="H57" s="266">
        <v>177</v>
      </c>
      <c r="I57" s="266">
        <v>11887</v>
      </c>
      <c r="J57" s="266">
        <v>0</v>
      </c>
      <c r="K57" s="266">
        <v>5260</v>
      </c>
      <c r="L57" s="262">
        <v>32299</v>
      </c>
      <c r="M57" s="246"/>
      <c r="N57" s="263">
        <v>976</v>
      </c>
      <c r="O57"/>
      <c r="P57"/>
      <c r="Q57"/>
      <c r="R57"/>
      <c r="S57"/>
      <c r="T57"/>
      <c r="U57"/>
      <c r="V57"/>
      <c r="W57"/>
      <c r="X57"/>
      <c r="Y57"/>
      <c r="Z57"/>
      <c r="AA57"/>
    </row>
    <row r="58" spans="1:238" s="247" customFormat="1" ht="14.45" x14ac:dyDescent="0.35">
      <c r="A58" s="260">
        <v>2013</v>
      </c>
      <c r="B58" s="266">
        <v>1539</v>
      </c>
      <c r="C58" s="266">
        <v>37</v>
      </c>
      <c r="D58" s="266">
        <v>10548</v>
      </c>
      <c r="E58" s="266">
        <v>875</v>
      </c>
      <c r="F58" s="266">
        <v>0</v>
      </c>
      <c r="G58" s="266">
        <v>2036</v>
      </c>
      <c r="H58" s="266">
        <v>188</v>
      </c>
      <c r="I58" s="266">
        <v>12144</v>
      </c>
      <c r="J58" s="266">
        <v>1</v>
      </c>
      <c r="K58" s="266">
        <v>5214</v>
      </c>
      <c r="L58" s="262">
        <v>32581</v>
      </c>
      <c r="M58" s="246"/>
      <c r="N58" s="263">
        <v>1033</v>
      </c>
      <c r="O58"/>
      <c r="P58"/>
      <c r="Q58"/>
      <c r="R58"/>
      <c r="S58"/>
      <c r="T58"/>
      <c r="U58"/>
      <c r="V58"/>
      <c r="W58"/>
      <c r="X58"/>
      <c r="Y58"/>
      <c r="Z58"/>
      <c r="AA58"/>
    </row>
    <row r="59" spans="1:238" s="247" customFormat="1" ht="14.45" x14ac:dyDescent="0.35">
      <c r="A59" s="260">
        <v>2014</v>
      </c>
      <c r="B59" s="266">
        <v>1525</v>
      </c>
      <c r="C59" s="266">
        <v>55</v>
      </c>
      <c r="D59" s="266">
        <v>9819</v>
      </c>
      <c r="E59" s="266">
        <v>974</v>
      </c>
      <c r="F59" s="266">
        <v>1</v>
      </c>
      <c r="G59" s="266">
        <v>2170</v>
      </c>
      <c r="H59" s="266">
        <v>196</v>
      </c>
      <c r="I59" s="266">
        <v>12279</v>
      </c>
      <c r="J59" s="266">
        <v>3</v>
      </c>
      <c r="K59" s="266">
        <v>4816</v>
      </c>
      <c r="L59" s="262">
        <v>31838</v>
      </c>
      <c r="M59" s="246"/>
      <c r="N59" s="263">
        <v>1026</v>
      </c>
      <c r="O59"/>
      <c r="P59"/>
      <c r="Q59"/>
      <c r="R59"/>
      <c r="S59"/>
      <c r="T59"/>
      <c r="U59"/>
      <c r="V59"/>
      <c r="W59"/>
      <c r="X59"/>
      <c r="Y59"/>
      <c r="Z59"/>
      <c r="AA59"/>
    </row>
    <row r="60" spans="1:238" s="247" customFormat="1" ht="14.45" x14ac:dyDescent="0.35">
      <c r="A60" s="443">
        <v>2015</v>
      </c>
      <c r="B60" s="483">
        <v>1535</v>
      </c>
      <c r="C60" s="483">
        <v>41</v>
      </c>
      <c r="D60" s="483">
        <v>8460</v>
      </c>
      <c r="E60" s="483">
        <v>953</v>
      </c>
      <c r="F60" s="483">
        <v>0</v>
      </c>
      <c r="G60" s="483">
        <v>2212</v>
      </c>
      <c r="H60" s="483">
        <v>213</v>
      </c>
      <c r="I60" s="483">
        <v>12786</v>
      </c>
      <c r="J60" s="483">
        <v>0</v>
      </c>
      <c r="K60" s="483">
        <v>5344</v>
      </c>
      <c r="L60" s="484">
        <v>31545</v>
      </c>
      <c r="M60" s="246"/>
      <c r="N60" s="447">
        <v>1269</v>
      </c>
      <c r="O60"/>
      <c r="P60"/>
      <c r="Q60"/>
      <c r="R60"/>
      <c r="S60"/>
      <c r="T60"/>
      <c r="U60"/>
      <c r="V60"/>
      <c r="W60"/>
      <c r="X60"/>
      <c r="Y60"/>
      <c r="Z60"/>
      <c r="AA60"/>
    </row>
    <row r="61" spans="1:238" s="247" customFormat="1" ht="6" customHeight="1" x14ac:dyDescent="0.35">
      <c r="A61" s="265"/>
      <c r="B61" s="266"/>
      <c r="C61" s="266"/>
      <c r="D61" s="266"/>
      <c r="E61" s="266"/>
      <c r="F61" s="266"/>
      <c r="G61" s="266"/>
      <c r="H61" s="266"/>
      <c r="I61" s="266"/>
      <c r="J61" s="266"/>
      <c r="K61" s="266"/>
      <c r="L61" s="266"/>
      <c r="M61" s="246"/>
      <c r="N61" s="266"/>
      <c r="O61"/>
      <c r="P61"/>
      <c r="Q61"/>
      <c r="R61"/>
      <c r="S61"/>
      <c r="T61"/>
      <c r="U61"/>
      <c r="V61"/>
      <c r="W61"/>
      <c r="X61"/>
      <c r="Y61"/>
      <c r="Z61"/>
      <c r="AA61"/>
    </row>
    <row r="62" spans="1:238" s="247" customFormat="1" ht="15.6" hidden="1" customHeight="1" x14ac:dyDescent="0.3">
      <c r="A62" s="265"/>
      <c r="B62" s="266" t="s">
        <v>201</v>
      </c>
      <c r="C62" s="266" t="s">
        <v>202</v>
      </c>
      <c r="D62" s="266" t="s">
        <v>203</v>
      </c>
      <c r="E62" s="266" t="s">
        <v>204</v>
      </c>
      <c r="F62" s="266" t="s">
        <v>205</v>
      </c>
      <c r="G62" s="266" t="s">
        <v>206</v>
      </c>
      <c r="H62" s="266" t="s">
        <v>207</v>
      </c>
      <c r="I62" s="266" t="s">
        <v>208</v>
      </c>
      <c r="J62" s="266" t="s">
        <v>209</v>
      </c>
      <c r="K62" s="266" t="s">
        <v>210</v>
      </c>
      <c r="L62" s="266" t="s">
        <v>211</v>
      </c>
      <c r="M62" s="246"/>
      <c r="N62" s="266" t="s">
        <v>212</v>
      </c>
      <c r="O62"/>
      <c r="P62"/>
      <c r="Q62"/>
      <c r="R62"/>
      <c r="S62"/>
      <c r="T62"/>
      <c r="U62"/>
      <c r="V62"/>
      <c r="W62"/>
      <c r="X62"/>
      <c r="Y62"/>
      <c r="Z62"/>
      <c r="AA62"/>
    </row>
    <row r="63" spans="1:238" s="269" customFormat="1" ht="24" customHeight="1" x14ac:dyDescent="0.35">
      <c r="A63" s="267">
        <v>1</v>
      </c>
      <c r="B63" s="571" t="s">
        <v>99</v>
      </c>
      <c r="C63" s="572"/>
      <c r="D63" s="572"/>
      <c r="E63" s="572"/>
      <c r="F63" s="572"/>
      <c r="G63" s="572"/>
      <c r="H63" s="572"/>
      <c r="I63" s="572"/>
      <c r="J63" s="572"/>
      <c r="K63" s="572"/>
      <c r="L63"/>
      <c r="M63" s="200"/>
    </row>
    <row r="64" spans="1:238" s="270" customFormat="1" ht="63" customHeight="1" x14ac:dyDescent="0.35">
      <c r="A64" s="556" t="s">
        <v>100</v>
      </c>
      <c r="B64" s="570"/>
      <c r="C64" s="570"/>
      <c r="D64" s="570"/>
      <c r="E64" s="570"/>
      <c r="F64" s="570"/>
      <c r="G64" s="570"/>
      <c r="H64" s="570"/>
      <c r="I64" s="570"/>
      <c r="J64" s="573"/>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1"/>
      <c r="BR64" s="201"/>
      <c r="BS64" s="201"/>
      <c r="BT64" s="201"/>
      <c r="BU64" s="201"/>
      <c r="BV64" s="201"/>
      <c r="BW64" s="201"/>
      <c r="BX64" s="201"/>
      <c r="BY64" s="201"/>
      <c r="BZ64" s="201"/>
      <c r="CA64" s="201"/>
      <c r="CB64" s="201"/>
      <c r="CC64" s="201"/>
      <c r="CD64" s="201"/>
      <c r="CE64" s="201"/>
      <c r="CF64" s="201"/>
      <c r="CG64" s="201"/>
      <c r="CH64" s="201"/>
      <c r="CI64" s="201"/>
      <c r="CJ64" s="201"/>
      <c r="CK64" s="201"/>
      <c r="CL64" s="201"/>
      <c r="CM64" s="201"/>
      <c r="CN64" s="201"/>
      <c r="CO64" s="201"/>
      <c r="CP64" s="201"/>
      <c r="CQ64" s="201"/>
      <c r="CR64" s="201"/>
      <c r="CS64" s="201"/>
      <c r="CT64" s="201"/>
      <c r="CU64" s="201"/>
      <c r="CV64" s="201"/>
      <c r="CW64" s="201"/>
      <c r="CX64" s="201"/>
      <c r="CY64" s="201"/>
      <c r="CZ64" s="201"/>
      <c r="DA64" s="201"/>
      <c r="DB64" s="201"/>
      <c r="DC64" s="201"/>
      <c r="DD64" s="201"/>
      <c r="DE64" s="201"/>
      <c r="DF64" s="201"/>
      <c r="DG64" s="201"/>
      <c r="DH64" s="201"/>
      <c r="DI64" s="201"/>
      <c r="DJ64" s="201"/>
      <c r="DK64" s="201"/>
      <c r="DL64" s="201"/>
      <c r="DM64" s="201"/>
      <c r="DN64" s="201"/>
      <c r="DO64" s="201"/>
      <c r="DP64" s="201"/>
      <c r="DQ64" s="201"/>
      <c r="DR64" s="201"/>
      <c r="DS64" s="201"/>
      <c r="DT64" s="201"/>
      <c r="DU64" s="201"/>
      <c r="DV64" s="201"/>
      <c r="DW64" s="201"/>
      <c r="DX64" s="201"/>
      <c r="DY64" s="201"/>
      <c r="DZ64" s="201"/>
      <c r="EA64" s="201"/>
      <c r="EB64" s="201"/>
      <c r="EC64" s="201"/>
      <c r="ED64" s="201"/>
      <c r="EE64" s="201"/>
      <c r="EF64" s="201"/>
      <c r="EG64" s="201"/>
      <c r="EH64" s="201"/>
      <c r="EI64" s="201"/>
      <c r="EJ64" s="201"/>
      <c r="EK64" s="201"/>
      <c r="EL64" s="201"/>
      <c r="EM64" s="201"/>
      <c r="EN64" s="201"/>
      <c r="EO64" s="201"/>
      <c r="EP64" s="201"/>
      <c r="EQ64" s="201"/>
      <c r="ER64" s="201"/>
      <c r="ES64" s="201"/>
      <c r="ET64" s="201"/>
      <c r="EU64" s="201"/>
      <c r="EV64" s="201"/>
      <c r="EW64" s="201"/>
      <c r="EX64" s="201"/>
      <c r="EY64" s="201"/>
      <c r="EZ64" s="201"/>
      <c r="FA64" s="201"/>
      <c r="FB64" s="201"/>
      <c r="FC64" s="201"/>
      <c r="FD64" s="201"/>
      <c r="FE64" s="201"/>
      <c r="FF64" s="201"/>
      <c r="FG64" s="201"/>
      <c r="FH64" s="201"/>
      <c r="FI64" s="201"/>
      <c r="FJ64" s="201"/>
      <c r="FK64" s="201"/>
      <c r="FL64" s="201"/>
      <c r="FM64" s="201"/>
      <c r="FN64" s="201"/>
      <c r="FO64" s="201"/>
      <c r="FP64" s="201"/>
      <c r="FQ64" s="201"/>
      <c r="FR64" s="201"/>
      <c r="FS64" s="201"/>
      <c r="FT64" s="201"/>
      <c r="FU64" s="201"/>
      <c r="FV64" s="201"/>
      <c r="FW64" s="201"/>
      <c r="FX64" s="201"/>
      <c r="FY64" s="201"/>
      <c r="FZ64" s="201"/>
      <c r="GA64" s="201"/>
      <c r="GB64" s="201"/>
      <c r="GC64" s="201"/>
      <c r="GD64" s="201"/>
      <c r="GE64" s="201"/>
      <c r="GF64" s="201"/>
      <c r="GG64" s="201"/>
      <c r="GH64" s="201"/>
      <c r="GI64" s="201"/>
      <c r="GJ64" s="201"/>
      <c r="GK64" s="201"/>
      <c r="GL64" s="201"/>
      <c r="GM64" s="201"/>
      <c r="GN64" s="201"/>
      <c r="GO64" s="201"/>
      <c r="GP64" s="201"/>
      <c r="GQ64" s="201"/>
      <c r="GR64" s="201"/>
      <c r="GS64" s="201"/>
      <c r="GT64" s="201"/>
      <c r="GU64" s="201"/>
      <c r="GV64" s="201"/>
      <c r="GW64" s="201"/>
      <c r="GX64" s="201"/>
      <c r="GY64" s="201"/>
      <c r="GZ64" s="201"/>
      <c r="HA64" s="201"/>
      <c r="HB64" s="201"/>
      <c r="HC64" s="201"/>
      <c r="HD64" s="201"/>
      <c r="HE64" s="201"/>
      <c r="HF64" s="201"/>
      <c r="HG64" s="201"/>
      <c r="HH64" s="201"/>
      <c r="HI64" s="201"/>
      <c r="HJ64" s="201"/>
      <c r="HK64" s="201"/>
      <c r="HL64" s="201"/>
      <c r="HM64" s="201"/>
      <c r="HN64" s="201"/>
      <c r="HO64" s="201"/>
      <c r="HP64" s="201"/>
      <c r="HQ64" s="201"/>
      <c r="HR64" s="201"/>
      <c r="HS64" s="201"/>
      <c r="HT64" s="201"/>
      <c r="HU64" s="201"/>
      <c r="HV64" s="201"/>
      <c r="HW64" s="201"/>
      <c r="HX64" s="201"/>
      <c r="HY64" s="201"/>
      <c r="HZ64" s="201"/>
      <c r="IA64" s="201"/>
      <c r="IB64" s="201"/>
      <c r="IC64" s="201"/>
      <c r="ID64" s="201"/>
    </row>
    <row r="65" spans="1:238" s="270" customFormat="1" ht="8.25" customHeight="1" x14ac:dyDescent="0.25">
      <c r="B65" s="271"/>
      <c r="C65" s="272"/>
      <c r="D65" s="272"/>
      <c r="E65" s="272"/>
      <c r="F65" s="272"/>
      <c r="G65" s="272"/>
      <c r="H65" s="272"/>
      <c r="I65" s="272"/>
      <c r="J65" s="273"/>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1"/>
      <c r="BR65" s="201"/>
      <c r="BS65" s="201"/>
      <c r="BT65" s="201"/>
      <c r="BU65" s="201"/>
      <c r="BV65" s="201"/>
      <c r="BW65" s="201"/>
      <c r="BX65" s="201"/>
      <c r="BY65" s="201"/>
      <c r="BZ65" s="201"/>
      <c r="CA65" s="201"/>
      <c r="CB65" s="201"/>
      <c r="CC65" s="201"/>
      <c r="CD65" s="201"/>
      <c r="CE65" s="201"/>
      <c r="CF65" s="201"/>
      <c r="CG65" s="201"/>
      <c r="CH65" s="201"/>
      <c r="CI65" s="201"/>
      <c r="CJ65" s="201"/>
      <c r="CK65" s="201"/>
      <c r="CL65" s="201"/>
      <c r="CM65" s="201"/>
      <c r="CN65" s="201"/>
      <c r="CO65" s="201"/>
      <c r="CP65" s="201"/>
      <c r="CQ65" s="201"/>
      <c r="CR65" s="201"/>
      <c r="CS65" s="201"/>
      <c r="CT65" s="201"/>
      <c r="CU65" s="201"/>
      <c r="CV65" s="201"/>
      <c r="CW65" s="201"/>
      <c r="CX65" s="201"/>
      <c r="CY65" s="201"/>
      <c r="CZ65" s="201"/>
      <c r="DA65" s="201"/>
      <c r="DB65" s="201"/>
      <c r="DC65" s="201"/>
      <c r="DD65" s="201"/>
      <c r="DE65" s="201"/>
      <c r="DF65" s="201"/>
      <c r="DG65" s="201"/>
      <c r="DH65" s="201"/>
      <c r="DI65" s="201"/>
      <c r="DJ65" s="201"/>
      <c r="DK65" s="201"/>
      <c r="DL65" s="201"/>
      <c r="DM65" s="201"/>
      <c r="DN65" s="201"/>
      <c r="DO65" s="201"/>
      <c r="DP65" s="201"/>
      <c r="DQ65" s="201"/>
      <c r="DR65" s="201"/>
      <c r="DS65" s="201"/>
      <c r="DT65" s="201"/>
      <c r="DU65" s="201"/>
      <c r="DV65" s="201"/>
      <c r="DW65" s="201"/>
      <c r="DX65" s="201"/>
      <c r="DY65" s="201"/>
      <c r="DZ65" s="201"/>
      <c r="EA65" s="201"/>
      <c r="EB65" s="201"/>
      <c r="EC65" s="201"/>
      <c r="ED65" s="201"/>
      <c r="EE65" s="201"/>
      <c r="EF65" s="201"/>
      <c r="EG65" s="201"/>
      <c r="EH65" s="201"/>
      <c r="EI65" s="201"/>
      <c r="EJ65" s="201"/>
      <c r="EK65" s="201"/>
      <c r="EL65" s="201"/>
      <c r="EM65" s="201"/>
      <c r="EN65" s="201"/>
      <c r="EO65" s="201"/>
      <c r="EP65" s="201"/>
      <c r="EQ65" s="201"/>
      <c r="ER65" s="201"/>
      <c r="ES65" s="201"/>
      <c r="ET65" s="201"/>
      <c r="EU65" s="201"/>
      <c r="EV65" s="201"/>
      <c r="EW65" s="201"/>
      <c r="EX65" s="201"/>
      <c r="EY65" s="201"/>
      <c r="EZ65" s="201"/>
      <c r="FA65" s="201"/>
      <c r="FB65" s="201"/>
      <c r="FC65" s="201"/>
      <c r="FD65" s="201"/>
      <c r="FE65" s="201"/>
      <c r="FF65" s="201"/>
      <c r="FG65" s="201"/>
      <c r="FH65" s="201"/>
      <c r="FI65" s="201"/>
      <c r="FJ65" s="201"/>
      <c r="FK65" s="201"/>
      <c r="FL65" s="201"/>
      <c r="FM65" s="201"/>
      <c r="FN65" s="201"/>
      <c r="FO65" s="201"/>
      <c r="FP65" s="201"/>
      <c r="FQ65" s="201"/>
      <c r="FR65" s="201"/>
      <c r="FS65" s="201"/>
      <c r="FT65" s="201"/>
      <c r="FU65" s="201"/>
      <c r="FV65" s="201"/>
      <c r="FW65" s="201"/>
      <c r="FX65" s="201"/>
      <c r="FY65" s="201"/>
      <c r="FZ65" s="201"/>
      <c r="GA65" s="201"/>
      <c r="GB65" s="201"/>
      <c r="GC65" s="201"/>
      <c r="GD65" s="201"/>
      <c r="GE65" s="201"/>
      <c r="GF65" s="201"/>
      <c r="GG65" s="201"/>
      <c r="GH65" s="201"/>
      <c r="GI65" s="201"/>
      <c r="GJ65" s="201"/>
      <c r="GK65" s="201"/>
      <c r="GL65" s="201"/>
      <c r="GM65" s="201"/>
      <c r="GN65" s="201"/>
      <c r="GO65" s="201"/>
      <c r="GP65" s="201"/>
      <c r="GQ65" s="201"/>
      <c r="GR65" s="201"/>
      <c r="GS65" s="201"/>
      <c r="GT65" s="201"/>
      <c r="GU65" s="201"/>
      <c r="GV65" s="201"/>
      <c r="GW65" s="201"/>
      <c r="GX65" s="201"/>
      <c r="GY65" s="201"/>
      <c r="GZ65" s="201"/>
      <c r="HA65" s="201"/>
      <c r="HB65" s="201"/>
      <c r="HC65" s="201"/>
      <c r="HD65" s="201"/>
      <c r="HE65" s="201"/>
      <c r="HF65" s="201"/>
      <c r="HG65" s="201"/>
      <c r="HH65" s="201"/>
      <c r="HI65" s="201"/>
      <c r="HJ65" s="201"/>
      <c r="HK65" s="201"/>
      <c r="HL65" s="201"/>
      <c r="HM65" s="201"/>
      <c r="HN65" s="201"/>
      <c r="HO65" s="201"/>
      <c r="HP65" s="201"/>
      <c r="HQ65" s="201"/>
      <c r="HR65" s="201"/>
      <c r="HS65" s="201"/>
      <c r="HT65" s="201"/>
      <c r="HU65" s="201"/>
      <c r="HV65" s="201"/>
      <c r="HW65" s="201"/>
      <c r="HX65" s="201"/>
      <c r="HY65" s="201"/>
      <c r="HZ65" s="201"/>
      <c r="IA65" s="201"/>
      <c r="IB65" s="201"/>
      <c r="IC65" s="201"/>
      <c r="ID65" s="201"/>
    </row>
    <row r="66" spans="1:238" s="270" customFormat="1" ht="36.75" customHeight="1" x14ac:dyDescent="0.35">
      <c r="A66" s="556" t="s">
        <v>237</v>
      </c>
      <c r="B66" s="570"/>
      <c r="C66" s="570"/>
      <c r="D66" s="570"/>
      <c r="E66" s="570"/>
      <c r="F66" s="570"/>
      <c r="G66" s="570"/>
      <c r="H66" s="570"/>
      <c r="I66" s="570"/>
      <c r="J66" s="573"/>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1"/>
      <c r="BR66" s="201"/>
      <c r="BS66" s="201"/>
      <c r="BT66" s="201"/>
      <c r="BU66" s="201"/>
      <c r="BV66" s="201"/>
      <c r="BW66" s="201"/>
      <c r="BX66" s="201"/>
      <c r="BY66" s="201"/>
      <c r="BZ66" s="201"/>
      <c r="CA66" s="201"/>
      <c r="CB66" s="201"/>
      <c r="CC66" s="201"/>
      <c r="CD66" s="201"/>
      <c r="CE66" s="201"/>
      <c r="CF66" s="201"/>
      <c r="CG66" s="201"/>
      <c r="CH66" s="201"/>
      <c r="CI66" s="201"/>
      <c r="CJ66" s="201"/>
      <c r="CK66" s="201"/>
      <c r="CL66" s="201"/>
      <c r="CM66" s="201"/>
      <c r="CN66" s="201"/>
      <c r="CO66" s="201"/>
      <c r="CP66" s="201"/>
      <c r="CQ66" s="201"/>
      <c r="CR66" s="201"/>
      <c r="CS66" s="201"/>
      <c r="CT66" s="201"/>
      <c r="CU66" s="201"/>
      <c r="CV66" s="201"/>
      <c r="CW66" s="201"/>
      <c r="CX66" s="201"/>
      <c r="CY66" s="201"/>
      <c r="CZ66" s="201"/>
      <c r="DA66" s="201"/>
      <c r="DB66" s="201"/>
      <c r="DC66" s="201"/>
      <c r="DD66" s="201"/>
      <c r="DE66" s="201"/>
      <c r="DF66" s="201"/>
      <c r="DG66" s="201"/>
      <c r="DH66" s="201"/>
      <c r="DI66" s="201"/>
      <c r="DJ66" s="201"/>
      <c r="DK66" s="201"/>
      <c r="DL66" s="201"/>
      <c r="DM66" s="201"/>
      <c r="DN66" s="201"/>
      <c r="DO66" s="201"/>
      <c r="DP66" s="201"/>
      <c r="DQ66" s="201"/>
      <c r="DR66" s="201"/>
      <c r="DS66" s="201"/>
      <c r="DT66" s="201"/>
      <c r="DU66" s="201"/>
      <c r="DV66" s="201"/>
      <c r="DW66" s="201"/>
      <c r="DX66" s="201"/>
      <c r="DY66" s="201"/>
      <c r="DZ66" s="201"/>
      <c r="EA66" s="201"/>
      <c r="EB66" s="201"/>
      <c r="EC66" s="201"/>
      <c r="ED66" s="201"/>
      <c r="EE66" s="201"/>
      <c r="EF66" s="201"/>
      <c r="EG66" s="201"/>
      <c r="EH66" s="201"/>
      <c r="EI66" s="201"/>
      <c r="EJ66" s="201"/>
      <c r="EK66" s="201"/>
      <c r="EL66" s="201"/>
      <c r="EM66" s="201"/>
      <c r="EN66" s="201"/>
      <c r="EO66" s="201"/>
      <c r="EP66" s="201"/>
      <c r="EQ66" s="201"/>
      <c r="ER66" s="201"/>
      <c r="ES66" s="201"/>
      <c r="ET66" s="201"/>
      <c r="EU66" s="201"/>
      <c r="EV66" s="201"/>
      <c r="EW66" s="201"/>
      <c r="EX66" s="201"/>
      <c r="EY66" s="201"/>
      <c r="EZ66" s="201"/>
      <c r="FA66" s="201"/>
      <c r="FB66" s="201"/>
      <c r="FC66" s="201"/>
      <c r="FD66" s="201"/>
      <c r="FE66" s="201"/>
      <c r="FF66" s="201"/>
      <c r="FG66" s="201"/>
      <c r="FH66" s="201"/>
      <c r="FI66" s="201"/>
      <c r="FJ66" s="201"/>
      <c r="FK66" s="201"/>
      <c r="FL66" s="201"/>
      <c r="FM66" s="201"/>
      <c r="FN66" s="201"/>
      <c r="FO66" s="201"/>
      <c r="FP66" s="201"/>
      <c r="FQ66" s="201"/>
      <c r="FR66" s="201"/>
      <c r="FS66" s="201"/>
      <c r="FT66" s="201"/>
      <c r="FU66" s="201"/>
      <c r="FV66" s="201"/>
      <c r="FW66" s="201"/>
      <c r="FX66" s="201"/>
      <c r="FY66" s="201"/>
      <c r="FZ66" s="201"/>
      <c r="GA66" s="201"/>
      <c r="GB66" s="201"/>
      <c r="GC66" s="201"/>
      <c r="GD66" s="201"/>
      <c r="GE66" s="201"/>
      <c r="GF66" s="201"/>
      <c r="GG66" s="201"/>
      <c r="GH66" s="201"/>
      <c r="GI66" s="201"/>
      <c r="GJ66" s="201"/>
      <c r="GK66" s="201"/>
      <c r="GL66" s="201"/>
      <c r="GM66" s="201"/>
      <c r="GN66" s="201"/>
      <c r="GO66" s="201"/>
      <c r="GP66" s="201"/>
      <c r="GQ66" s="201"/>
      <c r="GR66" s="201"/>
      <c r="GS66" s="201"/>
      <c r="GT66" s="201"/>
      <c r="GU66" s="201"/>
      <c r="GV66" s="201"/>
      <c r="GW66" s="201"/>
      <c r="GX66" s="201"/>
      <c r="GY66" s="201"/>
      <c r="GZ66" s="201"/>
      <c r="HA66" s="201"/>
      <c r="HB66" s="201"/>
      <c r="HC66" s="201"/>
      <c r="HD66" s="201"/>
      <c r="HE66" s="201"/>
      <c r="HF66" s="201"/>
      <c r="HG66" s="201"/>
      <c r="HH66" s="201"/>
      <c r="HI66" s="201"/>
      <c r="HJ66" s="201"/>
      <c r="HK66" s="201"/>
      <c r="HL66" s="201"/>
      <c r="HM66" s="201"/>
      <c r="HN66" s="201"/>
      <c r="HO66" s="201"/>
      <c r="HP66" s="201"/>
      <c r="HQ66" s="201"/>
      <c r="HR66" s="201"/>
      <c r="HS66" s="201"/>
      <c r="HT66" s="201"/>
      <c r="HU66" s="201"/>
      <c r="HV66" s="201"/>
      <c r="HW66" s="201"/>
      <c r="HX66" s="201"/>
      <c r="HY66" s="201"/>
      <c r="HZ66" s="201"/>
      <c r="IA66" s="201"/>
      <c r="IB66" s="201"/>
      <c r="IC66" s="201"/>
      <c r="ID66" s="201"/>
    </row>
  </sheetData>
  <mergeCells count="4">
    <mergeCell ref="B63:K63"/>
    <mergeCell ref="A64:J64"/>
    <mergeCell ref="A66:J66"/>
    <mergeCell ref="A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63"/>
  <sheetViews>
    <sheetView workbookViewId="0">
      <pane ySplit="3" topLeftCell="A4" activePane="bottomLeft" state="frozen"/>
      <selection pane="bottomLeft" activeCell="E59" sqref="E59"/>
    </sheetView>
  </sheetViews>
  <sheetFormatPr defaultColWidth="20.7109375" defaultRowHeight="15" x14ac:dyDescent="0.2"/>
  <cols>
    <col min="1" max="1" width="1.140625" style="296" customWidth="1"/>
    <col min="2" max="2" width="8.5703125" style="296" customWidth="1"/>
    <col min="3" max="3" width="12.7109375" style="297" customWidth="1"/>
    <col min="4" max="4" width="12.140625" style="297" customWidth="1"/>
    <col min="5" max="5" width="12.5703125" style="296" customWidth="1"/>
    <col min="6" max="6" width="21.7109375" style="296" customWidth="1"/>
    <col min="7" max="7" width="0.7109375" style="296" customWidth="1"/>
    <col min="8" max="8" width="3.28515625" style="296" customWidth="1"/>
    <col min="9" max="9" width="1.42578125" style="296" customWidth="1"/>
    <col min="10" max="247" width="9.140625" style="161" customWidth="1"/>
    <col min="248" max="256" width="20.7109375" style="157"/>
    <col min="257" max="257" width="1.140625" style="157" customWidth="1"/>
    <col min="258" max="258" width="8.5703125" style="157" customWidth="1"/>
    <col min="259" max="259" width="12.7109375" style="157" customWidth="1"/>
    <col min="260" max="260" width="12.140625" style="157" customWidth="1"/>
    <col min="261" max="261" width="12.5703125" style="157" customWidth="1"/>
    <col min="262" max="262" width="21.7109375" style="157" customWidth="1"/>
    <col min="263" max="263" width="0.7109375" style="157" customWidth="1"/>
    <col min="264" max="264" width="3.28515625" style="157" customWidth="1"/>
    <col min="265" max="265" width="1.42578125" style="157" customWidth="1"/>
    <col min="266" max="503" width="9.140625" style="157" customWidth="1"/>
    <col min="504" max="512" width="20.7109375" style="157"/>
    <col min="513" max="513" width="1.140625" style="157" customWidth="1"/>
    <col min="514" max="514" width="8.5703125" style="157" customWidth="1"/>
    <col min="515" max="515" width="12.7109375" style="157" customWidth="1"/>
    <col min="516" max="516" width="12.140625" style="157" customWidth="1"/>
    <col min="517" max="517" width="12.5703125" style="157" customWidth="1"/>
    <col min="518" max="518" width="21.7109375" style="157" customWidth="1"/>
    <col min="519" max="519" width="0.7109375" style="157" customWidth="1"/>
    <col min="520" max="520" width="3.28515625" style="157" customWidth="1"/>
    <col min="521" max="521" width="1.42578125" style="157" customWidth="1"/>
    <col min="522" max="759" width="9.140625" style="157" customWidth="1"/>
    <col min="760" max="768" width="20.7109375" style="157"/>
    <col min="769" max="769" width="1.140625" style="157" customWidth="1"/>
    <col min="770" max="770" width="8.5703125" style="157" customWidth="1"/>
    <col min="771" max="771" width="12.7109375" style="157" customWidth="1"/>
    <col min="772" max="772" width="12.140625" style="157" customWidth="1"/>
    <col min="773" max="773" width="12.5703125" style="157" customWidth="1"/>
    <col min="774" max="774" width="21.7109375" style="157" customWidth="1"/>
    <col min="775" max="775" width="0.7109375" style="157" customWidth="1"/>
    <col min="776" max="776" width="3.28515625" style="157" customWidth="1"/>
    <col min="777" max="777" width="1.42578125" style="157" customWidth="1"/>
    <col min="778" max="1015" width="9.140625" style="157" customWidth="1"/>
    <col min="1016" max="1024" width="20.7109375" style="157"/>
    <col min="1025" max="1025" width="1.140625" style="157" customWidth="1"/>
    <col min="1026" max="1026" width="8.5703125" style="157" customWidth="1"/>
    <col min="1027" max="1027" width="12.7109375" style="157" customWidth="1"/>
    <col min="1028" max="1028" width="12.140625" style="157" customWidth="1"/>
    <col min="1029" max="1029" width="12.5703125" style="157" customWidth="1"/>
    <col min="1030" max="1030" width="21.7109375" style="157" customWidth="1"/>
    <col min="1031" max="1031" width="0.7109375" style="157" customWidth="1"/>
    <col min="1032" max="1032" width="3.28515625" style="157" customWidth="1"/>
    <col min="1033" max="1033" width="1.42578125" style="157" customWidth="1"/>
    <col min="1034" max="1271" width="9.140625" style="157" customWidth="1"/>
    <col min="1272" max="1280" width="20.7109375" style="157"/>
    <col min="1281" max="1281" width="1.140625" style="157" customWidth="1"/>
    <col min="1282" max="1282" width="8.5703125" style="157" customWidth="1"/>
    <col min="1283" max="1283" width="12.7109375" style="157" customWidth="1"/>
    <col min="1284" max="1284" width="12.140625" style="157" customWidth="1"/>
    <col min="1285" max="1285" width="12.5703125" style="157" customWidth="1"/>
    <col min="1286" max="1286" width="21.7109375" style="157" customWidth="1"/>
    <col min="1287" max="1287" width="0.7109375" style="157" customWidth="1"/>
    <col min="1288" max="1288" width="3.28515625" style="157" customWidth="1"/>
    <col min="1289" max="1289" width="1.42578125" style="157" customWidth="1"/>
    <col min="1290" max="1527" width="9.140625" style="157" customWidth="1"/>
    <col min="1528" max="1536" width="20.7109375" style="157"/>
    <col min="1537" max="1537" width="1.140625" style="157" customWidth="1"/>
    <col min="1538" max="1538" width="8.5703125" style="157" customWidth="1"/>
    <col min="1539" max="1539" width="12.7109375" style="157" customWidth="1"/>
    <col min="1540" max="1540" width="12.140625" style="157" customWidth="1"/>
    <col min="1541" max="1541" width="12.5703125" style="157" customWidth="1"/>
    <col min="1542" max="1542" width="21.7109375" style="157" customWidth="1"/>
    <col min="1543" max="1543" width="0.7109375" style="157" customWidth="1"/>
    <col min="1544" max="1544" width="3.28515625" style="157" customWidth="1"/>
    <col min="1545" max="1545" width="1.42578125" style="157" customWidth="1"/>
    <col min="1546" max="1783" width="9.140625" style="157" customWidth="1"/>
    <col min="1784" max="1792" width="20.7109375" style="157"/>
    <col min="1793" max="1793" width="1.140625" style="157" customWidth="1"/>
    <col min="1794" max="1794" width="8.5703125" style="157" customWidth="1"/>
    <col min="1795" max="1795" width="12.7109375" style="157" customWidth="1"/>
    <col min="1796" max="1796" width="12.140625" style="157" customWidth="1"/>
    <col min="1797" max="1797" width="12.5703125" style="157" customWidth="1"/>
    <col min="1798" max="1798" width="21.7109375" style="157" customWidth="1"/>
    <col min="1799" max="1799" width="0.7109375" style="157" customWidth="1"/>
    <col min="1800" max="1800" width="3.28515625" style="157" customWidth="1"/>
    <col min="1801" max="1801" width="1.42578125" style="157" customWidth="1"/>
    <col min="1802" max="2039" width="9.140625" style="157" customWidth="1"/>
    <col min="2040" max="2048" width="20.7109375" style="157"/>
    <col min="2049" max="2049" width="1.140625" style="157" customWidth="1"/>
    <col min="2050" max="2050" width="8.5703125" style="157" customWidth="1"/>
    <col min="2051" max="2051" width="12.7109375" style="157" customWidth="1"/>
    <col min="2052" max="2052" width="12.140625" style="157" customWidth="1"/>
    <col min="2053" max="2053" width="12.5703125" style="157" customWidth="1"/>
    <col min="2054" max="2054" width="21.7109375" style="157" customWidth="1"/>
    <col min="2055" max="2055" width="0.7109375" style="157" customWidth="1"/>
    <col min="2056" max="2056" width="3.28515625" style="157" customWidth="1"/>
    <col min="2057" max="2057" width="1.42578125" style="157" customWidth="1"/>
    <col min="2058" max="2295" width="9.140625" style="157" customWidth="1"/>
    <col min="2296" max="2304" width="20.7109375" style="157"/>
    <col min="2305" max="2305" width="1.140625" style="157" customWidth="1"/>
    <col min="2306" max="2306" width="8.5703125" style="157" customWidth="1"/>
    <col min="2307" max="2307" width="12.7109375" style="157" customWidth="1"/>
    <col min="2308" max="2308" width="12.140625" style="157" customWidth="1"/>
    <col min="2309" max="2309" width="12.5703125" style="157" customWidth="1"/>
    <col min="2310" max="2310" width="21.7109375" style="157" customWidth="1"/>
    <col min="2311" max="2311" width="0.7109375" style="157" customWidth="1"/>
    <col min="2312" max="2312" width="3.28515625" style="157" customWidth="1"/>
    <col min="2313" max="2313" width="1.42578125" style="157" customWidth="1"/>
    <col min="2314" max="2551" width="9.140625" style="157" customWidth="1"/>
    <col min="2552" max="2560" width="20.7109375" style="157"/>
    <col min="2561" max="2561" width="1.140625" style="157" customWidth="1"/>
    <col min="2562" max="2562" width="8.5703125" style="157" customWidth="1"/>
    <col min="2563" max="2563" width="12.7109375" style="157" customWidth="1"/>
    <col min="2564" max="2564" width="12.140625" style="157" customWidth="1"/>
    <col min="2565" max="2565" width="12.5703125" style="157" customWidth="1"/>
    <col min="2566" max="2566" width="21.7109375" style="157" customWidth="1"/>
    <col min="2567" max="2567" width="0.7109375" style="157" customWidth="1"/>
    <col min="2568" max="2568" width="3.28515625" style="157" customWidth="1"/>
    <col min="2569" max="2569" width="1.42578125" style="157" customWidth="1"/>
    <col min="2570" max="2807" width="9.140625" style="157" customWidth="1"/>
    <col min="2808" max="2816" width="20.7109375" style="157"/>
    <col min="2817" max="2817" width="1.140625" style="157" customWidth="1"/>
    <col min="2818" max="2818" width="8.5703125" style="157" customWidth="1"/>
    <col min="2819" max="2819" width="12.7109375" style="157" customWidth="1"/>
    <col min="2820" max="2820" width="12.140625" style="157" customWidth="1"/>
    <col min="2821" max="2821" width="12.5703125" style="157" customWidth="1"/>
    <col min="2822" max="2822" width="21.7109375" style="157" customWidth="1"/>
    <col min="2823" max="2823" width="0.7109375" style="157" customWidth="1"/>
    <col min="2824" max="2824" width="3.28515625" style="157" customWidth="1"/>
    <col min="2825" max="2825" width="1.42578125" style="157" customWidth="1"/>
    <col min="2826" max="3063" width="9.140625" style="157" customWidth="1"/>
    <col min="3064" max="3072" width="20.7109375" style="157"/>
    <col min="3073" max="3073" width="1.140625" style="157" customWidth="1"/>
    <col min="3074" max="3074" width="8.5703125" style="157" customWidth="1"/>
    <col min="3075" max="3075" width="12.7109375" style="157" customWidth="1"/>
    <col min="3076" max="3076" width="12.140625" style="157" customWidth="1"/>
    <col min="3077" max="3077" width="12.5703125" style="157" customWidth="1"/>
    <col min="3078" max="3078" width="21.7109375" style="157" customWidth="1"/>
    <col min="3079" max="3079" width="0.7109375" style="157" customWidth="1"/>
    <col min="3080" max="3080" width="3.28515625" style="157" customWidth="1"/>
    <col min="3081" max="3081" width="1.42578125" style="157" customWidth="1"/>
    <col min="3082" max="3319" width="9.140625" style="157" customWidth="1"/>
    <col min="3320" max="3328" width="20.7109375" style="157"/>
    <col min="3329" max="3329" width="1.140625" style="157" customWidth="1"/>
    <col min="3330" max="3330" width="8.5703125" style="157" customWidth="1"/>
    <col min="3331" max="3331" width="12.7109375" style="157" customWidth="1"/>
    <col min="3332" max="3332" width="12.140625" style="157" customWidth="1"/>
    <col min="3333" max="3333" width="12.5703125" style="157" customWidth="1"/>
    <col min="3334" max="3334" width="21.7109375" style="157" customWidth="1"/>
    <col min="3335" max="3335" width="0.7109375" style="157" customWidth="1"/>
    <col min="3336" max="3336" width="3.28515625" style="157" customWidth="1"/>
    <col min="3337" max="3337" width="1.42578125" style="157" customWidth="1"/>
    <col min="3338" max="3575" width="9.140625" style="157" customWidth="1"/>
    <col min="3576" max="3584" width="20.7109375" style="157"/>
    <col min="3585" max="3585" width="1.140625" style="157" customWidth="1"/>
    <col min="3586" max="3586" width="8.5703125" style="157" customWidth="1"/>
    <col min="3587" max="3587" width="12.7109375" style="157" customWidth="1"/>
    <col min="3588" max="3588" width="12.140625" style="157" customWidth="1"/>
    <col min="3589" max="3589" width="12.5703125" style="157" customWidth="1"/>
    <col min="3590" max="3590" width="21.7109375" style="157" customWidth="1"/>
    <col min="3591" max="3591" width="0.7109375" style="157" customWidth="1"/>
    <col min="3592" max="3592" width="3.28515625" style="157" customWidth="1"/>
    <col min="3593" max="3593" width="1.42578125" style="157" customWidth="1"/>
    <col min="3594" max="3831" width="9.140625" style="157" customWidth="1"/>
    <col min="3832" max="3840" width="20.7109375" style="157"/>
    <col min="3841" max="3841" width="1.140625" style="157" customWidth="1"/>
    <col min="3842" max="3842" width="8.5703125" style="157" customWidth="1"/>
    <col min="3843" max="3843" width="12.7109375" style="157" customWidth="1"/>
    <col min="3844" max="3844" width="12.140625" style="157" customWidth="1"/>
    <col min="3845" max="3845" width="12.5703125" style="157" customWidth="1"/>
    <col min="3846" max="3846" width="21.7109375" style="157" customWidth="1"/>
    <col min="3847" max="3847" width="0.7109375" style="157" customWidth="1"/>
    <col min="3848" max="3848" width="3.28515625" style="157" customWidth="1"/>
    <col min="3849" max="3849" width="1.42578125" style="157" customWidth="1"/>
    <col min="3850" max="4087" width="9.140625" style="157" customWidth="1"/>
    <col min="4088" max="4096" width="20.7109375" style="157"/>
    <col min="4097" max="4097" width="1.140625" style="157" customWidth="1"/>
    <col min="4098" max="4098" width="8.5703125" style="157" customWidth="1"/>
    <col min="4099" max="4099" width="12.7109375" style="157" customWidth="1"/>
    <col min="4100" max="4100" width="12.140625" style="157" customWidth="1"/>
    <col min="4101" max="4101" width="12.5703125" style="157" customWidth="1"/>
    <col min="4102" max="4102" width="21.7109375" style="157" customWidth="1"/>
    <col min="4103" max="4103" width="0.7109375" style="157" customWidth="1"/>
    <col min="4104" max="4104" width="3.28515625" style="157" customWidth="1"/>
    <col min="4105" max="4105" width="1.42578125" style="157" customWidth="1"/>
    <col min="4106" max="4343" width="9.140625" style="157" customWidth="1"/>
    <col min="4344" max="4352" width="20.7109375" style="157"/>
    <col min="4353" max="4353" width="1.140625" style="157" customWidth="1"/>
    <col min="4354" max="4354" width="8.5703125" style="157" customWidth="1"/>
    <col min="4355" max="4355" width="12.7109375" style="157" customWidth="1"/>
    <col min="4356" max="4356" width="12.140625" style="157" customWidth="1"/>
    <col min="4357" max="4357" width="12.5703125" style="157" customWidth="1"/>
    <col min="4358" max="4358" width="21.7109375" style="157" customWidth="1"/>
    <col min="4359" max="4359" width="0.7109375" style="157" customWidth="1"/>
    <col min="4360" max="4360" width="3.28515625" style="157" customWidth="1"/>
    <col min="4361" max="4361" width="1.42578125" style="157" customWidth="1"/>
    <col min="4362" max="4599" width="9.140625" style="157" customWidth="1"/>
    <col min="4600" max="4608" width="20.7109375" style="157"/>
    <col min="4609" max="4609" width="1.140625" style="157" customWidth="1"/>
    <col min="4610" max="4610" width="8.5703125" style="157" customWidth="1"/>
    <col min="4611" max="4611" width="12.7109375" style="157" customWidth="1"/>
    <col min="4612" max="4612" width="12.140625" style="157" customWidth="1"/>
    <col min="4613" max="4613" width="12.5703125" style="157" customWidth="1"/>
    <col min="4614" max="4614" width="21.7109375" style="157" customWidth="1"/>
    <col min="4615" max="4615" width="0.7109375" style="157" customWidth="1"/>
    <col min="4616" max="4616" width="3.28515625" style="157" customWidth="1"/>
    <col min="4617" max="4617" width="1.42578125" style="157" customWidth="1"/>
    <col min="4618" max="4855" width="9.140625" style="157" customWidth="1"/>
    <col min="4856" max="4864" width="20.7109375" style="157"/>
    <col min="4865" max="4865" width="1.140625" style="157" customWidth="1"/>
    <col min="4866" max="4866" width="8.5703125" style="157" customWidth="1"/>
    <col min="4867" max="4867" width="12.7109375" style="157" customWidth="1"/>
    <col min="4868" max="4868" width="12.140625" style="157" customWidth="1"/>
    <col min="4869" max="4869" width="12.5703125" style="157" customWidth="1"/>
    <col min="4870" max="4870" width="21.7109375" style="157" customWidth="1"/>
    <col min="4871" max="4871" width="0.7109375" style="157" customWidth="1"/>
    <col min="4872" max="4872" width="3.28515625" style="157" customWidth="1"/>
    <col min="4873" max="4873" width="1.42578125" style="157" customWidth="1"/>
    <col min="4874" max="5111" width="9.140625" style="157" customWidth="1"/>
    <col min="5112" max="5120" width="20.7109375" style="157"/>
    <col min="5121" max="5121" width="1.140625" style="157" customWidth="1"/>
    <col min="5122" max="5122" width="8.5703125" style="157" customWidth="1"/>
    <col min="5123" max="5123" width="12.7109375" style="157" customWidth="1"/>
    <col min="5124" max="5124" width="12.140625" style="157" customWidth="1"/>
    <col min="5125" max="5125" width="12.5703125" style="157" customWidth="1"/>
    <col min="5126" max="5126" width="21.7109375" style="157" customWidth="1"/>
    <col min="5127" max="5127" width="0.7109375" style="157" customWidth="1"/>
    <col min="5128" max="5128" width="3.28515625" style="157" customWidth="1"/>
    <col min="5129" max="5129" width="1.42578125" style="157" customWidth="1"/>
    <col min="5130" max="5367" width="9.140625" style="157" customWidth="1"/>
    <col min="5368" max="5376" width="20.7109375" style="157"/>
    <col min="5377" max="5377" width="1.140625" style="157" customWidth="1"/>
    <col min="5378" max="5378" width="8.5703125" style="157" customWidth="1"/>
    <col min="5379" max="5379" width="12.7109375" style="157" customWidth="1"/>
    <col min="5380" max="5380" width="12.140625" style="157" customWidth="1"/>
    <col min="5381" max="5381" width="12.5703125" style="157" customWidth="1"/>
    <col min="5382" max="5382" width="21.7109375" style="157" customWidth="1"/>
    <col min="5383" max="5383" width="0.7109375" style="157" customWidth="1"/>
    <col min="5384" max="5384" width="3.28515625" style="157" customWidth="1"/>
    <col min="5385" max="5385" width="1.42578125" style="157" customWidth="1"/>
    <col min="5386" max="5623" width="9.140625" style="157" customWidth="1"/>
    <col min="5624" max="5632" width="20.7109375" style="157"/>
    <col min="5633" max="5633" width="1.140625" style="157" customWidth="1"/>
    <col min="5634" max="5634" width="8.5703125" style="157" customWidth="1"/>
    <col min="5635" max="5635" width="12.7109375" style="157" customWidth="1"/>
    <col min="5636" max="5636" width="12.140625" style="157" customWidth="1"/>
    <col min="5637" max="5637" width="12.5703125" style="157" customWidth="1"/>
    <col min="5638" max="5638" width="21.7109375" style="157" customWidth="1"/>
    <col min="5639" max="5639" width="0.7109375" style="157" customWidth="1"/>
    <col min="5640" max="5640" width="3.28515625" style="157" customWidth="1"/>
    <col min="5641" max="5641" width="1.42578125" style="157" customWidth="1"/>
    <col min="5642" max="5879" width="9.140625" style="157" customWidth="1"/>
    <col min="5880" max="5888" width="20.7109375" style="157"/>
    <col min="5889" max="5889" width="1.140625" style="157" customWidth="1"/>
    <col min="5890" max="5890" width="8.5703125" style="157" customWidth="1"/>
    <col min="5891" max="5891" width="12.7109375" style="157" customWidth="1"/>
    <col min="5892" max="5892" width="12.140625" style="157" customWidth="1"/>
    <col min="5893" max="5893" width="12.5703125" style="157" customWidth="1"/>
    <col min="5894" max="5894" width="21.7109375" style="157" customWidth="1"/>
    <col min="5895" max="5895" width="0.7109375" style="157" customWidth="1"/>
    <col min="5896" max="5896" width="3.28515625" style="157" customWidth="1"/>
    <col min="5897" max="5897" width="1.42578125" style="157" customWidth="1"/>
    <col min="5898" max="6135" width="9.140625" style="157" customWidth="1"/>
    <col min="6136" max="6144" width="20.7109375" style="157"/>
    <col min="6145" max="6145" width="1.140625" style="157" customWidth="1"/>
    <col min="6146" max="6146" width="8.5703125" style="157" customWidth="1"/>
    <col min="6147" max="6147" width="12.7109375" style="157" customWidth="1"/>
    <col min="6148" max="6148" width="12.140625" style="157" customWidth="1"/>
    <col min="6149" max="6149" width="12.5703125" style="157" customWidth="1"/>
    <col min="6150" max="6150" width="21.7109375" style="157" customWidth="1"/>
    <col min="6151" max="6151" width="0.7109375" style="157" customWidth="1"/>
    <col min="6152" max="6152" width="3.28515625" style="157" customWidth="1"/>
    <col min="6153" max="6153" width="1.42578125" style="157" customWidth="1"/>
    <col min="6154" max="6391" width="9.140625" style="157" customWidth="1"/>
    <col min="6392" max="6400" width="20.7109375" style="157"/>
    <col min="6401" max="6401" width="1.140625" style="157" customWidth="1"/>
    <col min="6402" max="6402" width="8.5703125" style="157" customWidth="1"/>
    <col min="6403" max="6403" width="12.7109375" style="157" customWidth="1"/>
    <col min="6404" max="6404" width="12.140625" style="157" customWidth="1"/>
    <col min="6405" max="6405" width="12.5703125" style="157" customWidth="1"/>
    <col min="6406" max="6406" width="21.7109375" style="157" customWidth="1"/>
    <col min="6407" max="6407" width="0.7109375" style="157" customWidth="1"/>
    <col min="6408" max="6408" width="3.28515625" style="157" customWidth="1"/>
    <col min="6409" max="6409" width="1.42578125" style="157" customWidth="1"/>
    <col min="6410" max="6647" width="9.140625" style="157" customWidth="1"/>
    <col min="6648" max="6656" width="20.7109375" style="157"/>
    <col min="6657" max="6657" width="1.140625" style="157" customWidth="1"/>
    <col min="6658" max="6658" width="8.5703125" style="157" customWidth="1"/>
    <col min="6659" max="6659" width="12.7109375" style="157" customWidth="1"/>
    <col min="6660" max="6660" width="12.140625" style="157" customWidth="1"/>
    <col min="6661" max="6661" width="12.5703125" style="157" customWidth="1"/>
    <col min="6662" max="6662" width="21.7109375" style="157" customWidth="1"/>
    <col min="6663" max="6663" width="0.7109375" style="157" customWidth="1"/>
    <col min="6664" max="6664" width="3.28515625" style="157" customWidth="1"/>
    <col min="6665" max="6665" width="1.42578125" style="157" customWidth="1"/>
    <col min="6666" max="6903" width="9.140625" style="157" customWidth="1"/>
    <col min="6904" max="6912" width="20.7109375" style="157"/>
    <col min="6913" max="6913" width="1.140625" style="157" customWidth="1"/>
    <col min="6914" max="6914" width="8.5703125" style="157" customWidth="1"/>
    <col min="6915" max="6915" width="12.7109375" style="157" customWidth="1"/>
    <col min="6916" max="6916" width="12.140625" style="157" customWidth="1"/>
    <col min="6917" max="6917" width="12.5703125" style="157" customWidth="1"/>
    <col min="6918" max="6918" width="21.7109375" style="157" customWidth="1"/>
    <col min="6919" max="6919" width="0.7109375" style="157" customWidth="1"/>
    <col min="6920" max="6920" width="3.28515625" style="157" customWidth="1"/>
    <col min="6921" max="6921" width="1.42578125" style="157" customWidth="1"/>
    <col min="6922" max="7159" width="9.140625" style="157" customWidth="1"/>
    <col min="7160" max="7168" width="20.7109375" style="157"/>
    <col min="7169" max="7169" width="1.140625" style="157" customWidth="1"/>
    <col min="7170" max="7170" width="8.5703125" style="157" customWidth="1"/>
    <col min="7171" max="7171" width="12.7109375" style="157" customWidth="1"/>
    <col min="7172" max="7172" width="12.140625" style="157" customWidth="1"/>
    <col min="7173" max="7173" width="12.5703125" style="157" customWidth="1"/>
    <col min="7174" max="7174" width="21.7109375" style="157" customWidth="1"/>
    <col min="7175" max="7175" width="0.7109375" style="157" customWidth="1"/>
    <col min="7176" max="7176" width="3.28515625" style="157" customWidth="1"/>
    <col min="7177" max="7177" width="1.42578125" style="157" customWidth="1"/>
    <col min="7178" max="7415" width="9.140625" style="157" customWidth="1"/>
    <col min="7416" max="7424" width="20.7109375" style="157"/>
    <col min="7425" max="7425" width="1.140625" style="157" customWidth="1"/>
    <col min="7426" max="7426" width="8.5703125" style="157" customWidth="1"/>
    <col min="7427" max="7427" width="12.7109375" style="157" customWidth="1"/>
    <col min="7428" max="7428" width="12.140625" style="157" customWidth="1"/>
    <col min="7429" max="7429" width="12.5703125" style="157" customWidth="1"/>
    <col min="7430" max="7430" width="21.7109375" style="157" customWidth="1"/>
    <col min="7431" max="7431" width="0.7109375" style="157" customWidth="1"/>
    <col min="7432" max="7432" width="3.28515625" style="157" customWidth="1"/>
    <col min="7433" max="7433" width="1.42578125" style="157" customWidth="1"/>
    <col min="7434" max="7671" width="9.140625" style="157" customWidth="1"/>
    <col min="7672" max="7680" width="20.7109375" style="157"/>
    <col min="7681" max="7681" width="1.140625" style="157" customWidth="1"/>
    <col min="7682" max="7682" width="8.5703125" style="157" customWidth="1"/>
    <col min="7683" max="7683" width="12.7109375" style="157" customWidth="1"/>
    <col min="7684" max="7684" width="12.140625" style="157" customWidth="1"/>
    <col min="7685" max="7685" width="12.5703125" style="157" customWidth="1"/>
    <col min="7686" max="7686" width="21.7109375" style="157" customWidth="1"/>
    <col min="7687" max="7687" width="0.7109375" style="157" customWidth="1"/>
    <col min="7688" max="7688" width="3.28515625" style="157" customWidth="1"/>
    <col min="7689" max="7689" width="1.42578125" style="157" customWidth="1"/>
    <col min="7690" max="7927" width="9.140625" style="157" customWidth="1"/>
    <col min="7928" max="7936" width="20.7109375" style="157"/>
    <col min="7937" max="7937" width="1.140625" style="157" customWidth="1"/>
    <col min="7938" max="7938" width="8.5703125" style="157" customWidth="1"/>
    <col min="7939" max="7939" width="12.7109375" style="157" customWidth="1"/>
    <col min="7940" max="7940" width="12.140625" style="157" customWidth="1"/>
    <col min="7941" max="7941" width="12.5703125" style="157" customWidth="1"/>
    <col min="7942" max="7942" width="21.7109375" style="157" customWidth="1"/>
    <col min="7943" max="7943" width="0.7109375" style="157" customWidth="1"/>
    <col min="7944" max="7944" width="3.28515625" style="157" customWidth="1"/>
    <col min="7945" max="7945" width="1.42578125" style="157" customWidth="1"/>
    <col min="7946" max="8183" width="9.140625" style="157" customWidth="1"/>
    <col min="8184" max="8192" width="20.7109375" style="157"/>
    <col min="8193" max="8193" width="1.140625" style="157" customWidth="1"/>
    <col min="8194" max="8194" width="8.5703125" style="157" customWidth="1"/>
    <col min="8195" max="8195" width="12.7109375" style="157" customWidth="1"/>
    <col min="8196" max="8196" width="12.140625" style="157" customWidth="1"/>
    <col min="8197" max="8197" width="12.5703125" style="157" customWidth="1"/>
    <col min="8198" max="8198" width="21.7109375" style="157" customWidth="1"/>
    <col min="8199" max="8199" width="0.7109375" style="157" customWidth="1"/>
    <col min="8200" max="8200" width="3.28515625" style="157" customWidth="1"/>
    <col min="8201" max="8201" width="1.42578125" style="157" customWidth="1"/>
    <col min="8202" max="8439" width="9.140625" style="157" customWidth="1"/>
    <col min="8440" max="8448" width="20.7109375" style="157"/>
    <col min="8449" max="8449" width="1.140625" style="157" customWidth="1"/>
    <col min="8450" max="8450" width="8.5703125" style="157" customWidth="1"/>
    <col min="8451" max="8451" width="12.7109375" style="157" customWidth="1"/>
    <col min="8452" max="8452" width="12.140625" style="157" customWidth="1"/>
    <col min="8453" max="8453" width="12.5703125" style="157" customWidth="1"/>
    <col min="8454" max="8454" width="21.7109375" style="157" customWidth="1"/>
    <col min="8455" max="8455" width="0.7109375" style="157" customWidth="1"/>
    <col min="8456" max="8456" width="3.28515625" style="157" customWidth="1"/>
    <col min="8457" max="8457" width="1.42578125" style="157" customWidth="1"/>
    <col min="8458" max="8695" width="9.140625" style="157" customWidth="1"/>
    <col min="8696" max="8704" width="20.7109375" style="157"/>
    <col min="8705" max="8705" width="1.140625" style="157" customWidth="1"/>
    <col min="8706" max="8706" width="8.5703125" style="157" customWidth="1"/>
    <col min="8707" max="8707" width="12.7109375" style="157" customWidth="1"/>
    <col min="8708" max="8708" width="12.140625" style="157" customWidth="1"/>
    <col min="8709" max="8709" width="12.5703125" style="157" customWidth="1"/>
    <col min="8710" max="8710" width="21.7109375" style="157" customWidth="1"/>
    <col min="8711" max="8711" width="0.7109375" style="157" customWidth="1"/>
    <col min="8712" max="8712" width="3.28515625" style="157" customWidth="1"/>
    <col min="8713" max="8713" width="1.42578125" style="157" customWidth="1"/>
    <col min="8714" max="8951" width="9.140625" style="157" customWidth="1"/>
    <col min="8952" max="8960" width="20.7109375" style="157"/>
    <col min="8961" max="8961" width="1.140625" style="157" customWidth="1"/>
    <col min="8962" max="8962" width="8.5703125" style="157" customWidth="1"/>
    <col min="8963" max="8963" width="12.7109375" style="157" customWidth="1"/>
    <col min="8964" max="8964" width="12.140625" style="157" customWidth="1"/>
    <col min="8965" max="8965" width="12.5703125" style="157" customWidth="1"/>
    <col min="8966" max="8966" width="21.7109375" style="157" customWidth="1"/>
    <col min="8967" max="8967" width="0.7109375" style="157" customWidth="1"/>
    <col min="8968" max="8968" width="3.28515625" style="157" customWidth="1"/>
    <col min="8969" max="8969" width="1.42578125" style="157" customWidth="1"/>
    <col min="8970" max="9207" width="9.140625" style="157" customWidth="1"/>
    <col min="9208" max="9216" width="20.7109375" style="157"/>
    <col min="9217" max="9217" width="1.140625" style="157" customWidth="1"/>
    <col min="9218" max="9218" width="8.5703125" style="157" customWidth="1"/>
    <col min="9219" max="9219" width="12.7109375" style="157" customWidth="1"/>
    <col min="9220" max="9220" width="12.140625" style="157" customWidth="1"/>
    <col min="9221" max="9221" width="12.5703125" style="157" customWidth="1"/>
    <col min="9222" max="9222" width="21.7109375" style="157" customWidth="1"/>
    <col min="9223" max="9223" width="0.7109375" style="157" customWidth="1"/>
    <col min="9224" max="9224" width="3.28515625" style="157" customWidth="1"/>
    <col min="9225" max="9225" width="1.42578125" style="157" customWidth="1"/>
    <col min="9226" max="9463" width="9.140625" style="157" customWidth="1"/>
    <col min="9464" max="9472" width="20.7109375" style="157"/>
    <col min="9473" max="9473" width="1.140625" style="157" customWidth="1"/>
    <col min="9474" max="9474" width="8.5703125" style="157" customWidth="1"/>
    <col min="9475" max="9475" width="12.7109375" style="157" customWidth="1"/>
    <col min="9476" max="9476" width="12.140625" style="157" customWidth="1"/>
    <col min="9477" max="9477" width="12.5703125" style="157" customWidth="1"/>
    <col min="9478" max="9478" width="21.7109375" style="157" customWidth="1"/>
    <col min="9479" max="9479" width="0.7109375" style="157" customWidth="1"/>
    <col min="9480" max="9480" width="3.28515625" style="157" customWidth="1"/>
    <col min="9481" max="9481" width="1.42578125" style="157" customWidth="1"/>
    <col min="9482" max="9719" width="9.140625" style="157" customWidth="1"/>
    <col min="9720" max="9728" width="20.7109375" style="157"/>
    <col min="9729" max="9729" width="1.140625" style="157" customWidth="1"/>
    <col min="9730" max="9730" width="8.5703125" style="157" customWidth="1"/>
    <col min="9731" max="9731" width="12.7109375" style="157" customWidth="1"/>
    <col min="9732" max="9732" width="12.140625" style="157" customWidth="1"/>
    <col min="9733" max="9733" width="12.5703125" style="157" customWidth="1"/>
    <col min="9734" max="9734" width="21.7109375" style="157" customWidth="1"/>
    <col min="9735" max="9735" width="0.7109375" style="157" customWidth="1"/>
    <col min="9736" max="9736" width="3.28515625" style="157" customWidth="1"/>
    <col min="9737" max="9737" width="1.42578125" style="157" customWidth="1"/>
    <col min="9738" max="9975" width="9.140625" style="157" customWidth="1"/>
    <col min="9976" max="9984" width="20.7109375" style="157"/>
    <col min="9985" max="9985" width="1.140625" style="157" customWidth="1"/>
    <col min="9986" max="9986" width="8.5703125" style="157" customWidth="1"/>
    <col min="9987" max="9987" width="12.7109375" style="157" customWidth="1"/>
    <col min="9988" max="9988" width="12.140625" style="157" customWidth="1"/>
    <col min="9989" max="9989" width="12.5703125" style="157" customWidth="1"/>
    <col min="9990" max="9990" width="21.7109375" style="157" customWidth="1"/>
    <col min="9991" max="9991" width="0.7109375" style="157" customWidth="1"/>
    <col min="9992" max="9992" width="3.28515625" style="157" customWidth="1"/>
    <col min="9993" max="9993" width="1.42578125" style="157" customWidth="1"/>
    <col min="9994" max="10231" width="9.140625" style="157" customWidth="1"/>
    <col min="10232" max="10240" width="20.7109375" style="157"/>
    <col min="10241" max="10241" width="1.140625" style="157" customWidth="1"/>
    <col min="10242" max="10242" width="8.5703125" style="157" customWidth="1"/>
    <col min="10243" max="10243" width="12.7109375" style="157" customWidth="1"/>
    <col min="10244" max="10244" width="12.140625" style="157" customWidth="1"/>
    <col min="10245" max="10245" width="12.5703125" style="157" customWidth="1"/>
    <col min="10246" max="10246" width="21.7109375" style="157" customWidth="1"/>
    <col min="10247" max="10247" width="0.7109375" style="157" customWidth="1"/>
    <col min="10248" max="10248" width="3.28515625" style="157" customWidth="1"/>
    <col min="10249" max="10249" width="1.42578125" style="157" customWidth="1"/>
    <col min="10250" max="10487" width="9.140625" style="157" customWidth="1"/>
    <col min="10488" max="10496" width="20.7109375" style="157"/>
    <col min="10497" max="10497" width="1.140625" style="157" customWidth="1"/>
    <col min="10498" max="10498" width="8.5703125" style="157" customWidth="1"/>
    <col min="10499" max="10499" width="12.7109375" style="157" customWidth="1"/>
    <col min="10500" max="10500" width="12.140625" style="157" customWidth="1"/>
    <col min="10501" max="10501" width="12.5703125" style="157" customWidth="1"/>
    <col min="10502" max="10502" width="21.7109375" style="157" customWidth="1"/>
    <col min="10503" max="10503" width="0.7109375" style="157" customWidth="1"/>
    <col min="10504" max="10504" width="3.28515625" style="157" customWidth="1"/>
    <col min="10505" max="10505" width="1.42578125" style="157" customWidth="1"/>
    <col min="10506" max="10743" width="9.140625" style="157" customWidth="1"/>
    <col min="10744" max="10752" width="20.7109375" style="157"/>
    <col min="10753" max="10753" width="1.140625" style="157" customWidth="1"/>
    <col min="10754" max="10754" width="8.5703125" style="157" customWidth="1"/>
    <col min="10755" max="10755" width="12.7109375" style="157" customWidth="1"/>
    <col min="10756" max="10756" width="12.140625" style="157" customWidth="1"/>
    <col min="10757" max="10757" width="12.5703125" style="157" customWidth="1"/>
    <col min="10758" max="10758" width="21.7109375" style="157" customWidth="1"/>
    <col min="10759" max="10759" width="0.7109375" style="157" customWidth="1"/>
    <col min="10760" max="10760" width="3.28515625" style="157" customWidth="1"/>
    <col min="10761" max="10761" width="1.42578125" style="157" customWidth="1"/>
    <col min="10762" max="10999" width="9.140625" style="157" customWidth="1"/>
    <col min="11000" max="11008" width="20.7109375" style="157"/>
    <col min="11009" max="11009" width="1.140625" style="157" customWidth="1"/>
    <col min="11010" max="11010" width="8.5703125" style="157" customWidth="1"/>
    <col min="11011" max="11011" width="12.7109375" style="157" customWidth="1"/>
    <col min="11012" max="11012" width="12.140625" style="157" customWidth="1"/>
    <col min="11013" max="11013" width="12.5703125" style="157" customWidth="1"/>
    <col min="11014" max="11014" width="21.7109375" style="157" customWidth="1"/>
    <col min="11015" max="11015" width="0.7109375" style="157" customWidth="1"/>
    <col min="11016" max="11016" width="3.28515625" style="157" customWidth="1"/>
    <col min="11017" max="11017" width="1.42578125" style="157" customWidth="1"/>
    <col min="11018" max="11255" width="9.140625" style="157" customWidth="1"/>
    <col min="11256" max="11264" width="20.7109375" style="157"/>
    <col min="11265" max="11265" width="1.140625" style="157" customWidth="1"/>
    <col min="11266" max="11266" width="8.5703125" style="157" customWidth="1"/>
    <col min="11267" max="11267" width="12.7109375" style="157" customWidth="1"/>
    <col min="11268" max="11268" width="12.140625" style="157" customWidth="1"/>
    <col min="11269" max="11269" width="12.5703125" style="157" customWidth="1"/>
    <col min="11270" max="11270" width="21.7109375" style="157" customWidth="1"/>
    <col min="11271" max="11271" width="0.7109375" style="157" customWidth="1"/>
    <col min="11272" max="11272" width="3.28515625" style="157" customWidth="1"/>
    <col min="11273" max="11273" width="1.42578125" style="157" customWidth="1"/>
    <col min="11274" max="11511" width="9.140625" style="157" customWidth="1"/>
    <col min="11512" max="11520" width="20.7109375" style="157"/>
    <col min="11521" max="11521" width="1.140625" style="157" customWidth="1"/>
    <col min="11522" max="11522" width="8.5703125" style="157" customWidth="1"/>
    <col min="11523" max="11523" width="12.7109375" style="157" customWidth="1"/>
    <col min="11524" max="11524" width="12.140625" style="157" customWidth="1"/>
    <col min="11525" max="11525" width="12.5703125" style="157" customWidth="1"/>
    <col min="11526" max="11526" width="21.7109375" style="157" customWidth="1"/>
    <col min="11527" max="11527" width="0.7109375" style="157" customWidth="1"/>
    <col min="11528" max="11528" width="3.28515625" style="157" customWidth="1"/>
    <col min="11529" max="11529" width="1.42578125" style="157" customWidth="1"/>
    <col min="11530" max="11767" width="9.140625" style="157" customWidth="1"/>
    <col min="11768" max="11776" width="20.7109375" style="157"/>
    <col min="11777" max="11777" width="1.140625" style="157" customWidth="1"/>
    <col min="11778" max="11778" width="8.5703125" style="157" customWidth="1"/>
    <col min="11779" max="11779" width="12.7109375" style="157" customWidth="1"/>
    <col min="11780" max="11780" width="12.140625" style="157" customWidth="1"/>
    <col min="11781" max="11781" width="12.5703125" style="157" customWidth="1"/>
    <col min="11782" max="11782" width="21.7109375" style="157" customWidth="1"/>
    <col min="11783" max="11783" width="0.7109375" style="157" customWidth="1"/>
    <col min="11784" max="11784" width="3.28515625" style="157" customWidth="1"/>
    <col min="11785" max="11785" width="1.42578125" style="157" customWidth="1"/>
    <col min="11786" max="12023" width="9.140625" style="157" customWidth="1"/>
    <col min="12024" max="12032" width="20.7109375" style="157"/>
    <col min="12033" max="12033" width="1.140625" style="157" customWidth="1"/>
    <col min="12034" max="12034" width="8.5703125" style="157" customWidth="1"/>
    <col min="12035" max="12035" width="12.7109375" style="157" customWidth="1"/>
    <col min="12036" max="12036" width="12.140625" style="157" customWidth="1"/>
    <col min="12037" max="12037" width="12.5703125" style="157" customWidth="1"/>
    <col min="12038" max="12038" width="21.7109375" style="157" customWidth="1"/>
    <col min="12039" max="12039" width="0.7109375" style="157" customWidth="1"/>
    <col min="12040" max="12040" width="3.28515625" style="157" customWidth="1"/>
    <col min="12041" max="12041" width="1.42578125" style="157" customWidth="1"/>
    <col min="12042" max="12279" width="9.140625" style="157" customWidth="1"/>
    <col min="12280" max="12288" width="20.7109375" style="157"/>
    <col min="12289" max="12289" width="1.140625" style="157" customWidth="1"/>
    <col min="12290" max="12290" width="8.5703125" style="157" customWidth="1"/>
    <col min="12291" max="12291" width="12.7109375" style="157" customWidth="1"/>
    <col min="12292" max="12292" width="12.140625" style="157" customWidth="1"/>
    <col min="12293" max="12293" width="12.5703125" style="157" customWidth="1"/>
    <col min="12294" max="12294" width="21.7109375" style="157" customWidth="1"/>
    <col min="12295" max="12295" width="0.7109375" style="157" customWidth="1"/>
    <col min="12296" max="12296" width="3.28515625" style="157" customWidth="1"/>
    <col min="12297" max="12297" width="1.42578125" style="157" customWidth="1"/>
    <col min="12298" max="12535" width="9.140625" style="157" customWidth="1"/>
    <col min="12536" max="12544" width="20.7109375" style="157"/>
    <col min="12545" max="12545" width="1.140625" style="157" customWidth="1"/>
    <col min="12546" max="12546" width="8.5703125" style="157" customWidth="1"/>
    <col min="12547" max="12547" width="12.7109375" style="157" customWidth="1"/>
    <col min="12548" max="12548" width="12.140625" style="157" customWidth="1"/>
    <col min="12549" max="12549" width="12.5703125" style="157" customWidth="1"/>
    <col min="12550" max="12550" width="21.7109375" style="157" customWidth="1"/>
    <col min="12551" max="12551" width="0.7109375" style="157" customWidth="1"/>
    <col min="12552" max="12552" width="3.28515625" style="157" customWidth="1"/>
    <col min="12553" max="12553" width="1.42578125" style="157" customWidth="1"/>
    <col min="12554" max="12791" width="9.140625" style="157" customWidth="1"/>
    <col min="12792" max="12800" width="20.7109375" style="157"/>
    <col min="12801" max="12801" width="1.140625" style="157" customWidth="1"/>
    <col min="12802" max="12802" width="8.5703125" style="157" customWidth="1"/>
    <col min="12803" max="12803" width="12.7109375" style="157" customWidth="1"/>
    <col min="12804" max="12804" width="12.140625" style="157" customWidth="1"/>
    <col min="12805" max="12805" width="12.5703125" style="157" customWidth="1"/>
    <col min="12806" max="12806" width="21.7109375" style="157" customWidth="1"/>
    <col min="12807" max="12807" width="0.7109375" style="157" customWidth="1"/>
    <col min="12808" max="12808" width="3.28515625" style="157" customWidth="1"/>
    <col min="12809" max="12809" width="1.42578125" style="157" customWidth="1"/>
    <col min="12810" max="13047" width="9.140625" style="157" customWidth="1"/>
    <col min="13048" max="13056" width="20.7109375" style="157"/>
    <col min="13057" max="13057" width="1.140625" style="157" customWidth="1"/>
    <col min="13058" max="13058" width="8.5703125" style="157" customWidth="1"/>
    <col min="13059" max="13059" width="12.7109375" style="157" customWidth="1"/>
    <col min="13060" max="13060" width="12.140625" style="157" customWidth="1"/>
    <col min="13061" max="13061" width="12.5703125" style="157" customWidth="1"/>
    <col min="13062" max="13062" width="21.7109375" style="157" customWidth="1"/>
    <col min="13063" max="13063" width="0.7109375" style="157" customWidth="1"/>
    <col min="13064" max="13064" width="3.28515625" style="157" customWidth="1"/>
    <col min="13065" max="13065" width="1.42578125" style="157" customWidth="1"/>
    <col min="13066" max="13303" width="9.140625" style="157" customWidth="1"/>
    <col min="13304" max="13312" width="20.7109375" style="157"/>
    <col min="13313" max="13313" width="1.140625" style="157" customWidth="1"/>
    <col min="13314" max="13314" width="8.5703125" style="157" customWidth="1"/>
    <col min="13315" max="13315" width="12.7109375" style="157" customWidth="1"/>
    <col min="13316" max="13316" width="12.140625" style="157" customWidth="1"/>
    <col min="13317" max="13317" width="12.5703125" style="157" customWidth="1"/>
    <col min="13318" max="13318" width="21.7109375" style="157" customWidth="1"/>
    <col min="13319" max="13319" width="0.7109375" style="157" customWidth="1"/>
    <col min="13320" max="13320" width="3.28515625" style="157" customWidth="1"/>
    <col min="13321" max="13321" width="1.42578125" style="157" customWidth="1"/>
    <col min="13322" max="13559" width="9.140625" style="157" customWidth="1"/>
    <col min="13560" max="13568" width="20.7109375" style="157"/>
    <col min="13569" max="13569" width="1.140625" style="157" customWidth="1"/>
    <col min="13570" max="13570" width="8.5703125" style="157" customWidth="1"/>
    <col min="13571" max="13571" width="12.7109375" style="157" customWidth="1"/>
    <col min="13572" max="13572" width="12.140625" style="157" customWidth="1"/>
    <col min="13573" max="13573" width="12.5703125" style="157" customWidth="1"/>
    <col min="13574" max="13574" width="21.7109375" style="157" customWidth="1"/>
    <col min="13575" max="13575" width="0.7109375" style="157" customWidth="1"/>
    <col min="13576" max="13576" width="3.28515625" style="157" customWidth="1"/>
    <col min="13577" max="13577" width="1.42578125" style="157" customWidth="1"/>
    <col min="13578" max="13815" width="9.140625" style="157" customWidth="1"/>
    <col min="13816" max="13824" width="20.7109375" style="157"/>
    <col min="13825" max="13825" width="1.140625" style="157" customWidth="1"/>
    <col min="13826" max="13826" width="8.5703125" style="157" customWidth="1"/>
    <col min="13827" max="13827" width="12.7109375" style="157" customWidth="1"/>
    <col min="13828" max="13828" width="12.140625" style="157" customWidth="1"/>
    <col min="13829" max="13829" width="12.5703125" style="157" customWidth="1"/>
    <col min="13830" max="13830" width="21.7109375" style="157" customWidth="1"/>
    <col min="13831" max="13831" width="0.7109375" style="157" customWidth="1"/>
    <col min="13832" max="13832" width="3.28515625" style="157" customWidth="1"/>
    <col min="13833" max="13833" width="1.42578125" style="157" customWidth="1"/>
    <col min="13834" max="14071" width="9.140625" style="157" customWidth="1"/>
    <col min="14072" max="14080" width="20.7109375" style="157"/>
    <col min="14081" max="14081" width="1.140625" style="157" customWidth="1"/>
    <col min="14082" max="14082" width="8.5703125" style="157" customWidth="1"/>
    <col min="14083" max="14083" width="12.7109375" style="157" customWidth="1"/>
    <col min="14084" max="14084" width="12.140625" style="157" customWidth="1"/>
    <col min="14085" max="14085" width="12.5703125" style="157" customWidth="1"/>
    <col min="14086" max="14086" width="21.7109375" style="157" customWidth="1"/>
    <col min="14087" max="14087" width="0.7109375" style="157" customWidth="1"/>
    <col min="14088" max="14088" width="3.28515625" style="157" customWidth="1"/>
    <col min="14089" max="14089" width="1.42578125" style="157" customWidth="1"/>
    <col min="14090" max="14327" width="9.140625" style="157" customWidth="1"/>
    <col min="14328" max="14336" width="20.7109375" style="157"/>
    <col min="14337" max="14337" width="1.140625" style="157" customWidth="1"/>
    <col min="14338" max="14338" width="8.5703125" style="157" customWidth="1"/>
    <col min="14339" max="14339" width="12.7109375" style="157" customWidth="1"/>
    <col min="14340" max="14340" width="12.140625" style="157" customWidth="1"/>
    <col min="14341" max="14341" width="12.5703125" style="157" customWidth="1"/>
    <col min="14342" max="14342" width="21.7109375" style="157" customWidth="1"/>
    <col min="14343" max="14343" width="0.7109375" style="157" customWidth="1"/>
    <col min="14344" max="14344" width="3.28515625" style="157" customWidth="1"/>
    <col min="14345" max="14345" width="1.42578125" style="157" customWidth="1"/>
    <col min="14346" max="14583" width="9.140625" style="157" customWidth="1"/>
    <col min="14584" max="14592" width="20.7109375" style="157"/>
    <col min="14593" max="14593" width="1.140625" style="157" customWidth="1"/>
    <col min="14594" max="14594" width="8.5703125" style="157" customWidth="1"/>
    <col min="14595" max="14595" width="12.7109375" style="157" customWidth="1"/>
    <col min="14596" max="14596" width="12.140625" style="157" customWidth="1"/>
    <col min="14597" max="14597" width="12.5703125" style="157" customWidth="1"/>
    <col min="14598" max="14598" width="21.7109375" style="157" customWidth="1"/>
    <col min="14599" max="14599" width="0.7109375" style="157" customWidth="1"/>
    <col min="14600" max="14600" width="3.28515625" style="157" customWidth="1"/>
    <col min="14601" max="14601" width="1.42578125" style="157" customWidth="1"/>
    <col min="14602" max="14839" width="9.140625" style="157" customWidth="1"/>
    <col min="14840" max="14848" width="20.7109375" style="157"/>
    <col min="14849" max="14849" width="1.140625" style="157" customWidth="1"/>
    <col min="14850" max="14850" width="8.5703125" style="157" customWidth="1"/>
    <col min="14851" max="14851" width="12.7109375" style="157" customWidth="1"/>
    <col min="14852" max="14852" width="12.140625" style="157" customWidth="1"/>
    <col min="14853" max="14853" width="12.5703125" style="157" customWidth="1"/>
    <col min="14854" max="14854" width="21.7109375" style="157" customWidth="1"/>
    <col min="14855" max="14855" width="0.7109375" style="157" customWidth="1"/>
    <col min="14856" max="14856" width="3.28515625" style="157" customWidth="1"/>
    <col min="14857" max="14857" width="1.42578125" style="157" customWidth="1"/>
    <col min="14858" max="15095" width="9.140625" style="157" customWidth="1"/>
    <col min="15096" max="15104" width="20.7109375" style="157"/>
    <col min="15105" max="15105" width="1.140625" style="157" customWidth="1"/>
    <col min="15106" max="15106" width="8.5703125" style="157" customWidth="1"/>
    <col min="15107" max="15107" width="12.7109375" style="157" customWidth="1"/>
    <col min="15108" max="15108" width="12.140625" style="157" customWidth="1"/>
    <col min="15109" max="15109" width="12.5703125" style="157" customWidth="1"/>
    <col min="15110" max="15110" width="21.7109375" style="157" customWidth="1"/>
    <col min="15111" max="15111" width="0.7109375" style="157" customWidth="1"/>
    <col min="15112" max="15112" width="3.28515625" style="157" customWidth="1"/>
    <col min="15113" max="15113" width="1.42578125" style="157" customWidth="1"/>
    <col min="15114" max="15351" width="9.140625" style="157" customWidth="1"/>
    <col min="15352" max="15360" width="20.7109375" style="157"/>
    <col min="15361" max="15361" width="1.140625" style="157" customWidth="1"/>
    <col min="15362" max="15362" width="8.5703125" style="157" customWidth="1"/>
    <col min="15363" max="15363" width="12.7109375" style="157" customWidth="1"/>
    <col min="15364" max="15364" width="12.140625" style="157" customWidth="1"/>
    <col min="15365" max="15365" width="12.5703125" style="157" customWidth="1"/>
    <col min="15366" max="15366" width="21.7109375" style="157" customWidth="1"/>
    <col min="15367" max="15367" width="0.7109375" style="157" customWidth="1"/>
    <col min="15368" max="15368" width="3.28515625" style="157" customWidth="1"/>
    <col min="15369" max="15369" width="1.42578125" style="157" customWidth="1"/>
    <col min="15370" max="15607" width="9.140625" style="157" customWidth="1"/>
    <col min="15608" max="15616" width="20.7109375" style="157"/>
    <col min="15617" max="15617" width="1.140625" style="157" customWidth="1"/>
    <col min="15618" max="15618" width="8.5703125" style="157" customWidth="1"/>
    <col min="15619" max="15619" width="12.7109375" style="157" customWidth="1"/>
    <col min="15620" max="15620" width="12.140625" style="157" customWidth="1"/>
    <col min="15621" max="15621" width="12.5703125" style="157" customWidth="1"/>
    <col min="15622" max="15622" width="21.7109375" style="157" customWidth="1"/>
    <col min="15623" max="15623" width="0.7109375" style="157" customWidth="1"/>
    <col min="15624" max="15624" width="3.28515625" style="157" customWidth="1"/>
    <col min="15625" max="15625" width="1.42578125" style="157" customWidth="1"/>
    <col min="15626" max="15863" width="9.140625" style="157" customWidth="1"/>
    <col min="15864" max="15872" width="20.7109375" style="157"/>
    <col min="15873" max="15873" width="1.140625" style="157" customWidth="1"/>
    <col min="15874" max="15874" width="8.5703125" style="157" customWidth="1"/>
    <col min="15875" max="15875" width="12.7109375" style="157" customWidth="1"/>
    <col min="15876" max="15876" width="12.140625" style="157" customWidth="1"/>
    <col min="15877" max="15877" width="12.5703125" style="157" customWidth="1"/>
    <col min="15878" max="15878" width="21.7109375" style="157" customWidth="1"/>
    <col min="15879" max="15879" width="0.7109375" style="157" customWidth="1"/>
    <col min="15880" max="15880" width="3.28515625" style="157" customWidth="1"/>
    <col min="15881" max="15881" width="1.42578125" style="157" customWidth="1"/>
    <col min="15882" max="16119" width="9.140625" style="157" customWidth="1"/>
    <col min="16120" max="16128" width="20.7109375" style="157"/>
    <col min="16129" max="16129" width="1.140625" style="157" customWidth="1"/>
    <col min="16130" max="16130" width="8.5703125" style="157" customWidth="1"/>
    <col min="16131" max="16131" width="12.7109375" style="157" customWidth="1"/>
    <col min="16132" max="16132" width="12.140625" style="157" customWidth="1"/>
    <col min="16133" max="16133" width="12.5703125" style="157" customWidth="1"/>
    <col min="16134" max="16134" width="21.7109375" style="157" customWidth="1"/>
    <col min="16135" max="16135" width="0.7109375" style="157" customWidth="1"/>
    <col min="16136" max="16136" width="3.28515625" style="157" customWidth="1"/>
    <col min="16137" max="16137" width="1.42578125" style="157" customWidth="1"/>
    <col min="16138" max="16375" width="9.140625" style="157" customWidth="1"/>
    <col min="16376" max="16384" width="20.7109375" style="157"/>
  </cols>
  <sheetData>
    <row r="1" spans="1:15" s="242" customFormat="1" ht="35.25" customHeight="1" x14ac:dyDescent="0.25">
      <c r="A1" s="559" t="s">
        <v>218</v>
      </c>
      <c r="B1" s="575"/>
      <c r="C1" s="575"/>
      <c r="D1" s="575"/>
      <c r="E1" s="575"/>
      <c r="F1" s="575"/>
      <c r="G1" s="576"/>
      <c r="H1" s="576"/>
      <c r="I1" s="576"/>
      <c r="J1"/>
      <c r="K1"/>
      <c r="L1"/>
      <c r="M1"/>
    </row>
    <row r="2" spans="1:15" s="247" customFormat="1" x14ac:dyDescent="0.25">
      <c r="A2" s="160"/>
      <c r="B2" s="276"/>
      <c r="C2" s="277" t="s">
        <v>101</v>
      </c>
      <c r="D2" s="278"/>
      <c r="E2" s="160"/>
      <c r="F2" s="246"/>
      <c r="G2" s="246"/>
      <c r="H2" s="246"/>
      <c r="I2" s="246"/>
      <c r="J2"/>
      <c r="K2"/>
      <c r="L2"/>
      <c r="M2"/>
      <c r="N2" s="264"/>
      <c r="O2" s="264"/>
    </row>
    <row r="3" spans="1:15" s="247" customFormat="1" x14ac:dyDescent="0.25">
      <c r="A3" s="160"/>
      <c r="B3" s="279" t="s">
        <v>2</v>
      </c>
      <c r="C3" s="280" t="s">
        <v>102</v>
      </c>
      <c r="D3" s="281" t="s">
        <v>103</v>
      </c>
      <c r="F3" s="246"/>
      <c r="G3" s="246"/>
      <c r="H3" s="246"/>
      <c r="I3" s="246"/>
      <c r="J3"/>
      <c r="K3"/>
      <c r="L3"/>
      <c r="M3"/>
      <c r="N3" s="264"/>
      <c r="O3" s="264"/>
    </row>
    <row r="4" spans="1:15" s="247" customFormat="1" x14ac:dyDescent="0.25">
      <c r="A4" s="160"/>
      <c r="B4" s="282">
        <v>1960</v>
      </c>
      <c r="C4" s="182">
        <v>261.55680000000001</v>
      </c>
      <c r="D4" s="283">
        <v>488.38810000000001</v>
      </c>
      <c r="E4" s="157"/>
      <c r="F4" s="157"/>
      <c r="G4" s="246"/>
      <c r="H4" s="246"/>
      <c r="I4" s="246"/>
      <c r="J4"/>
      <c r="K4"/>
      <c r="L4"/>
      <c r="M4"/>
      <c r="N4" s="264"/>
      <c r="O4" s="264"/>
    </row>
    <row r="5" spans="1:15" s="247" customFormat="1" x14ac:dyDescent="0.25">
      <c r="A5" s="160"/>
      <c r="B5" s="174">
        <v>1961</v>
      </c>
      <c r="C5" s="182">
        <v>334.86709000000002</v>
      </c>
      <c r="D5" s="283">
        <v>594.09</v>
      </c>
      <c r="E5" s="157"/>
      <c r="F5" s="157"/>
      <c r="G5" s="246"/>
      <c r="H5" s="246"/>
      <c r="I5" s="246"/>
      <c r="J5"/>
      <c r="K5"/>
      <c r="L5"/>
      <c r="M5"/>
      <c r="N5" s="264"/>
      <c r="O5" s="264"/>
    </row>
    <row r="6" spans="1:15" s="247" customFormat="1" x14ac:dyDescent="0.25">
      <c r="A6" s="160"/>
      <c r="B6" s="174">
        <v>1962</v>
      </c>
      <c r="C6" s="182">
        <v>334.78836000000001</v>
      </c>
      <c r="D6" s="283">
        <v>540.55571999999995</v>
      </c>
      <c r="E6" s="157"/>
      <c r="F6" s="157"/>
      <c r="G6" s="246"/>
      <c r="H6" s="246"/>
      <c r="I6" s="246"/>
      <c r="J6"/>
      <c r="K6"/>
      <c r="L6"/>
      <c r="M6"/>
      <c r="N6" s="264"/>
      <c r="O6" s="264"/>
    </row>
    <row r="7" spans="1:15" s="247" customFormat="1" x14ac:dyDescent="0.25">
      <c r="A7" s="160"/>
      <c r="B7" s="174">
        <v>1963</v>
      </c>
      <c r="C7" s="182">
        <v>327.58022</v>
      </c>
      <c r="D7" s="283">
        <v>481.73048</v>
      </c>
      <c r="E7" s="157"/>
      <c r="F7" s="157"/>
      <c r="G7" s="246"/>
      <c r="H7" s="246"/>
      <c r="I7" s="246"/>
      <c r="J7"/>
      <c r="K7"/>
      <c r="L7"/>
      <c r="M7"/>
      <c r="N7" s="264"/>
      <c r="O7" s="264"/>
    </row>
    <row r="8" spans="1:15" s="247" customFormat="1" x14ac:dyDescent="0.25">
      <c r="A8" s="160"/>
      <c r="B8" s="174">
        <v>1964</v>
      </c>
      <c r="C8" s="182">
        <v>311.96184</v>
      </c>
      <c r="D8" s="283">
        <v>631.82952</v>
      </c>
      <c r="E8" s="157"/>
      <c r="F8" s="157"/>
      <c r="G8" s="246"/>
      <c r="H8" s="246"/>
      <c r="I8" s="246"/>
      <c r="J8"/>
      <c r="K8"/>
      <c r="L8"/>
      <c r="M8"/>
      <c r="N8" s="264"/>
      <c r="O8" s="264"/>
    </row>
    <row r="9" spans="1:15" s="247" customFormat="1" x14ac:dyDescent="0.25">
      <c r="A9" s="160"/>
      <c r="B9" s="174">
        <v>1965</v>
      </c>
      <c r="C9" s="182">
        <v>277.38009</v>
      </c>
      <c r="D9" s="283">
        <v>613.75048000000004</v>
      </c>
      <c r="E9" s="157"/>
      <c r="F9" s="157"/>
      <c r="G9" s="246"/>
      <c r="H9" s="246"/>
      <c r="I9" s="246"/>
      <c r="J9"/>
      <c r="K9"/>
      <c r="L9"/>
      <c r="M9"/>
      <c r="N9" s="264"/>
      <c r="O9" s="264"/>
    </row>
    <row r="10" spans="1:15" s="247" customFormat="1" x14ac:dyDescent="0.25">
      <c r="A10" s="160"/>
      <c r="B10" s="174">
        <v>1966</v>
      </c>
      <c r="C10" s="182">
        <v>285.67252999999999</v>
      </c>
      <c r="D10" s="283">
        <v>730.99095</v>
      </c>
      <c r="E10" s="157"/>
      <c r="F10" s="157"/>
      <c r="G10" s="246"/>
      <c r="H10" s="246"/>
      <c r="I10" s="246"/>
      <c r="J10"/>
      <c r="K10"/>
      <c r="L10"/>
      <c r="M10"/>
      <c r="N10" s="264"/>
      <c r="O10" s="264"/>
    </row>
    <row r="11" spans="1:15" s="247" customFormat="1" x14ac:dyDescent="0.25">
      <c r="A11" s="160"/>
      <c r="B11" s="174">
        <v>1967</v>
      </c>
      <c r="C11" s="182">
        <v>196.47640999999999</v>
      </c>
      <c r="D11" s="283">
        <v>959.28285000000005</v>
      </c>
      <c r="E11" s="157"/>
      <c r="F11" s="157"/>
      <c r="G11" s="246"/>
      <c r="H11" s="246"/>
      <c r="I11" s="246"/>
      <c r="J11"/>
      <c r="K11"/>
      <c r="L11"/>
      <c r="M11"/>
      <c r="N11" s="264"/>
      <c r="O11" s="264"/>
    </row>
    <row r="12" spans="1:15" s="247" customFormat="1" ht="14.45" x14ac:dyDescent="0.3">
      <c r="A12" s="160"/>
      <c r="B12" s="174">
        <v>1968</v>
      </c>
      <c r="C12" s="182">
        <v>250.13472999999999</v>
      </c>
      <c r="D12" s="283">
        <v>1030.36905</v>
      </c>
      <c r="E12" s="157"/>
      <c r="F12" s="157"/>
      <c r="G12" s="246"/>
      <c r="H12" s="246"/>
      <c r="I12" s="246"/>
      <c r="J12"/>
      <c r="K12"/>
      <c r="L12"/>
      <c r="M12"/>
      <c r="N12" s="264"/>
      <c r="O12" s="264"/>
    </row>
    <row r="13" spans="1:15" s="247" customFormat="1" ht="14.45" x14ac:dyDescent="0.3">
      <c r="A13" s="160"/>
      <c r="B13" s="174">
        <v>1969</v>
      </c>
      <c r="C13" s="182">
        <v>289.30907000000002</v>
      </c>
      <c r="D13" s="283">
        <v>1034.2738099999999</v>
      </c>
      <c r="E13" s="157"/>
      <c r="F13" s="157"/>
      <c r="G13" s="246"/>
      <c r="H13" s="246"/>
      <c r="I13" s="246"/>
      <c r="J13"/>
      <c r="K13"/>
      <c r="L13"/>
      <c r="M13"/>
      <c r="N13" s="264"/>
      <c r="O13" s="264"/>
    </row>
    <row r="14" spans="1:15" s="247" customFormat="1" ht="14.45" x14ac:dyDescent="0.3">
      <c r="A14" s="160"/>
      <c r="B14" s="174">
        <v>1970</v>
      </c>
      <c r="C14" s="182">
        <v>249.40531999999999</v>
      </c>
      <c r="D14" s="283">
        <v>856.15809999999999</v>
      </c>
      <c r="E14" s="157"/>
      <c r="F14" s="157"/>
      <c r="G14" s="246"/>
      <c r="H14" s="246"/>
      <c r="I14" s="246"/>
      <c r="J14"/>
      <c r="K14"/>
      <c r="L14"/>
      <c r="M14"/>
      <c r="N14" s="264"/>
      <c r="O14" s="264"/>
    </row>
    <row r="15" spans="1:15" s="247" customFormat="1" ht="14.45" x14ac:dyDescent="0.3">
      <c r="A15" s="160"/>
      <c r="B15" s="174">
        <v>1971</v>
      </c>
      <c r="C15" s="182">
        <v>397.27944000000002</v>
      </c>
      <c r="D15" s="283">
        <v>873.12428</v>
      </c>
      <c r="E15" s="157"/>
      <c r="F15" s="157"/>
      <c r="G15" s="246"/>
      <c r="H15" s="246"/>
      <c r="I15" s="246"/>
      <c r="J15"/>
      <c r="K15"/>
      <c r="L15"/>
      <c r="M15"/>
      <c r="N15" s="264"/>
      <c r="O15" s="264"/>
    </row>
    <row r="16" spans="1:15" s="247" customFormat="1" ht="14.45" x14ac:dyDescent="0.3">
      <c r="A16" s="160"/>
      <c r="B16" s="174">
        <v>1972</v>
      </c>
      <c r="C16" s="182">
        <v>436.44893000000002</v>
      </c>
      <c r="D16" s="283">
        <v>1055.7304799999999</v>
      </c>
      <c r="E16" s="157"/>
      <c r="F16" s="157"/>
      <c r="G16" s="246"/>
      <c r="H16" s="246"/>
      <c r="I16" s="246"/>
      <c r="J16"/>
      <c r="K16"/>
      <c r="L16"/>
      <c r="M16"/>
      <c r="N16" s="264"/>
      <c r="O16" s="264"/>
    </row>
    <row r="17" spans="1:15" s="247" customFormat="1" ht="14.45" x14ac:dyDescent="0.3">
      <c r="A17" s="160"/>
      <c r="B17" s="174">
        <v>1973</v>
      </c>
      <c r="C17" s="182">
        <v>494.60784000000001</v>
      </c>
      <c r="D17" s="283">
        <v>931.32475999999997</v>
      </c>
      <c r="E17" s="157"/>
      <c r="F17" s="157"/>
      <c r="G17" s="246"/>
      <c r="H17" s="246"/>
      <c r="I17" s="246"/>
      <c r="J17"/>
      <c r="K17"/>
      <c r="L17"/>
      <c r="M17"/>
      <c r="N17" s="264"/>
      <c r="O17" s="264"/>
    </row>
    <row r="18" spans="1:15" s="247" customFormat="1" ht="14.45" x14ac:dyDescent="0.3">
      <c r="A18" s="160"/>
      <c r="B18" s="174">
        <v>1974</v>
      </c>
      <c r="C18" s="182">
        <v>542.29988000000003</v>
      </c>
      <c r="D18" s="283">
        <v>990.09142999999995</v>
      </c>
      <c r="E18" s="157"/>
      <c r="F18" s="157"/>
      <c r="G18" s="246"/>
      <c r="H18" s="246"/>
      <c r="I18" s="246"/>
      <c r="J18"/>
      <c r="K18"/>
      <c r="L18"/>
      <c r="M18"/>
      <c r="N18" s="264"/>
      <c r="O18" s="264"/>
    </row>
    <row r="19" spans="1:15" s="247" customFormat="1" ht="14.45" x14ac:dyDescent="0.3">
      <c r="A19" s="160"/>
      <c r="B19" s="174">
        <v>1975</v>
      </c>
      <c r="C19" s="182">
        <v>588.57614999999998</v>
      </c>
      <c r="D19" s="283">
        <v>939.13427999999999</v>
      </c>
      <c r="E19" s="157"/>
      <c r="F19" s="157"/>
      <c r="G19" s="246"/>
      <c r="H19" s="246"/>
      <c r="I19" s="246"/>
      <c r="J19"/>
      <c r="K19"/>
      <c r="L19"/>
      <c r="M19"/>
      <c r="N19" s="264"/>
      <c r="O19" s="264"/>
    </row>
    <row r="20" spans="1:15" s="247" customFormat="1" ht="14.45" x14ac:dyDescent="0.3">
      <c r="A20" s="160"/>
      <c r="B20" s="174">
        <v>1976</v>
      </c>
      <c r="C20" s="182">
        <v>646.41618000000005</v>
      </c>
      <c r="D20" s="283">
        <v>958.05285000000003</v>
      </c>
      <c r="E20" s="157"/>
      <c r="F20" s="157"/>
      <c r="G20" s="246"/>
      <c r="H20" s="246"/>
      <c r="I20" s="246"/>
      <c r="J20"/>
      <c r="K20"/>
      <c r="L20"/>
      <c r="M20"/>
      <c r="N20" s="264"/>
      <c r="O20" s="264"/>
    </row>
    <row r="21" spans="1:15" s="247" customFormat="1" ht="14.45" x14ac:dyDescent="0.3">
      <c r="A21" s="160"/>
      <c r="B21" s="174">
        <v>1977</v>
      </c>
      <c r="C21" s="182">
        <v>615.66776000000004</v>
      </c>
      <c r="D21" s="283">
        <v>958.22856999999999</v>
      </c>
      <c r="E21" s="157"/>
      <c r="F21" s="157"/>
      <c r="G21" s="246"/>
      <c r="H21" s="246"/>
      <c r="I21" s="246"/>
      <c r="J21"/>
      <c r="K21"/>
      <c r="L21"/>
      <c r="M21"/>
      <c r="N21" s="264"/>
      <c r="O21" s="264"/>
    </row>
    <row r="22" spans="1:15" s="247" customFormat="1" ht="14.45" x14ac:dyDescent="0.3">
      <c r="A22" s="160"/>
      <c r="B22" s="174">
        <v>1978</v>
      </c>
      <c r="C22" s="182">
        <v>656.78376000000003</v>
      </c>
      <c r="D22" s="283">
        <v>1231.23</v>
      </c>
      <c r="E22" s="157"/>
      <c r="F22" s="157"/>
      <c r="G22" s="246"/>
      <c r="H22" s="246"/>
      <c r="I22" s="246"/>
      <c r="J22"/>
      <c r="K22"/>
      <c r="L22"/>
      <c r="M22"/>
      <c r="N22" s="264"/>
      <c r="O22" s="264"/>
    </row>
    <row r="23" spans="1:15" s="247" customFormat="1" ht="14.45" x14ac:dyDescent="0.3">
      <c r="A23" s="160"/>
      <c r="B23" s="174">
        <v>1979</v>
      </c>
      <c r="C23" s="182">
        <v>674.89251999999999</v>
      </c>
      <c r="D23" s="283">
        <v>584.21095000000003</v>
      </c>
      <c r="E23" s="157"/>
      <c r="F23" s="157"/>
      <c r="G23" s="246"/>
      <c r="H23" s="246"/>
      <c r="I23" s="246"/>
      <c r="J23"/>
      <c r="K23"/>
      <c r="L23"/>
      <c r="M23"/>
      <c r="N23" s="264"/>
      <c r="O23" s="264"/>
    </row>
    <row r="24" spans="1:15" s="247" customFormat="1" ht="14.45" x14ac:dyDescent="0.3">
      <c r="A24" s="160"/>
      <c r="B24" s="174">
        <v>1980</v>
      </c>
      <c r="C24" s="182">
        <v>420.93875000000003</v>
      </c>
      <c r="D24" s="283">
        <v>799.46095000000003</v>
      </c>
      <c r="E24" s="157"/>
      <c r="F24" s="157"/>
      <c r="G24" s="246"/>
      <c r="H24" s="246"/>
      <c r="I24" s="246"/>
      <c r="J24"/>
      <c r="K24"/>
      <c r="L24"/>
      <c r="M24"/>
      <c r="N24" s="264"/>
      <c r="O24" s="264"/>
    </row>
    <row r="25" spans="1:15" s="247" customFormat="1" ht="14.45" x14ac:dyDescent="0.3">
      <c r="A25" s="160"/>
      <c r="B25" s="174">
        <v>1981</v>
      </c>
      <c r="C25" s="182">
        <v>273.34870000000001</v>
      </c>
      <c r="D25" s="283">
        <v>485.71332999999998</v>
      </c>
      <c r="E25" s="157"/>
      <c r="F25" s="157"/>
      <c r="G25" s="246"/>
      <c r="H25" s="246"/>
      <c r="I25" s="246"/>
      <c r="J25"/>
      <c r="K25"/>
      <c r="L25"/>
      <c r="M25"/>
      <c r="N25" s="264"/>
      <c r="O25" s="264"/>
    </row>
    <row r="26" spans="1:15" s="247" customFormat="1" ht="14.45" x14ac:dyDescent="0.3">
      <c r="A26" s="160"/>
      <c r="B26" s="174">
        <v>1982</v>
      </c>
      <c r="C26" s="182">
        <v>351.96652999999998</v>
      </c>
      <c r="D26" s="283">
        <v>710.06142999999997</v>
      </c>
      <c r="E26" s="157"/>
      <c r="F26" s="157"/>
      <c r="G26" s="246"/>
      <c r="H26" s="246"/>
      <c r="I26" s="246"/>
      <c r="J26"/>
      <c r="K26"/>
      <c r="L26"/>
      <c r="M26"/>
      <c r="N26" s="264"/>
      <c r="O26" s="264"/>
    </row>
    <row r="27" spans="1:15" s="247" customFormat="1" ht="14.45" x14ac:dyDescent="0.3">
      <c r="A27" s="160"/>
      <c r="B27" s="174">
        <v>1983</v>
      </c>
      <c r="C27" s="182">
        <v>449.25778000000003</v>
      </c>
      <c r="D27" s="283">
        <v>869.33667000000003</v>
      </c>
      <c r="E27" s="157"/>
      <c r="F27" s="157"/>
      <c r="G27" s="246"/>
      <c r="H27" s="246"/>
      <c r="I27" s="246"/>
      <c r="J27"/>
      <c r="K27"/>
      <c r="L27"/>
      <c r="M27"/>
      <c r="N27" s="264"/>
      <c r="O27" s="264"/>
    </row>
    <row r="28" spans="1:15" s="247" customFormat="1" ht="14.45" x14ac:dyDescent="0.3">
      <c r="A28" s="160"/>
      <c r="B28" s="174">
        <v>1984</v>
      </c>
      <c r="C28" s="182">
        <v>380.25371999999999</v>
      </c>
      <c r="D28" s="283">
        <v>412.55761999999999</v>
      </c>
      <c r="E28" s="157"/>
      <c r="F28" s="157"/>
      <c r="G28" s="246"/>
      <c r="H28" s="246"/>
      <c r="I28" s="246"/>
      <c r="J28"/>
      <c r="K28"/>
      <c r="L28"/>
      <c r="M28"/>
      <c r="N28" s="264"/>
      <c r="O28" s="264"/>
    </row>
    <row r="29" spans="1:15" s="247" customFormat="1" ht="14.45" x14ac:dyDescent="0.3">
      <c r="A29" s="160"/>
      <c r="B29" s="174">
        <v>1985</v>
      </c>
      <c r="C29" s="182">
        <v>309.32337999999999</v>
      </c>
      <c r="D29" s="283">
        <v>582.82475999999997</v>
      </c>
      <c r="E29" s="157"/>
      <c r="F29" s="157"/>
      <c r="G29" s="246"/>
      <c r="H29" s="246"/>
      <c r="I29" s="246"/>
      <c r="J29"/>
      <c r="K29"/>
      <c r="L29"/>
      <c r="M29"/>
      <c r="N29" s="264"/>
      <c r="O29" s="264"/>
    </row>
    <row r="30" spans="1:15" s="247" customFormat="1" ht="14.45" x14ac:dyDescent="0.3">
      <c r="A30" s="160"/>
      <c r="B30" s="174">
        <v>1986</v>
      </c>
      <c r="C30" s="182">
        <v>325.29568</v>
      </c>
      <c r="D30" s="283">
        <v>618.28</v>
      </c>
      <c r="E30" s="157"/>
      <c r="F30" s="157"/>
      <c r="G30" s="246"/>
      <c r="H30" s="246"/>
      <c r="I30" s="246"/>
      <c r="J30"/>
      <c r="K30"/>
      <c r="L30"/>
      <c r="M30"/>
      <c r="N30" s="264"/>
      <c r="O30" s="264"/>
    </row>
    <row r="31" spans="1:15" s="247" customFormat="1" ht="14.45" x14ac:dyDescent="0.3">
      <c r="A31" s="160"/>
      <c r="B31" s="174">
        <v>1987</v>
      </c>
      <c r="C31" s="182">
        <v>220.01974000000001</v>
      </c>
      <c r="D31" s="283">
        <v>683.76284999999996</v>
      </c>
      <c r="E31" s="157"/>
      <c r="F31" s="157"/>
      <c r="G31" s="246"/>
      <c r="H31" s="246"/>
      <c r="I31" s="246"/>
      <c r="J31"/>
      <c r="K31"/>
      <c r="L31"/>
      <c r="M31"/>
      <c r="N31" s="264"/>
      <c r="O31" s="264"/>
    </row>
    <row r="32" spans="1:15" s="247" customFormat="1" ht="14.45" x14ac:dyDescent="0.3">
      <c r="A32" s="160"/>
      <c r="B32" s="174">
        <v>1988</v>
      </c>
      <c r="C32" s="182">
        <v>213.34411</v>
      </c>
      <c r="D32" s="283">
        <v>689.40524000000005</v>
      </c>
      <c r="E32" s="157"/>
      <c r="F32" s="157"/>
      <c r="G32" s="246"/>
      <c r="H32" s="246"/>
      <c r="I32" s="246"/>
      <c r="J32"/>
      <c r="K32"/>
      <c r="L32"/>
      <c r="M32"/>
      <c r="N32" s="264"/>
      <c r="O32" s="264"/>
    </row>
    <row r="33" spans="1:15" s="247" customFormat="1" x14ac:dyDescent="0.25">
      <c r="A33" s="160"/>
      <c r="B33" s="174">
        <v>1989</v>
      </c>
      <c r="C33" s="182">
        <v>345.19384000000002</v>
      </c>
      <c r="D33" s="283">
        <v>801.19857000000002</v>
      </c>
      <c r="E33" s="157"/>
      <c r="F33" s="157"/>
      <c r="G33" s="246"/>
      <c r="H33" s="246"/>
      <c r="I33" s="246"/>
      <c r="J33"/>
      <c r="K33"/>
      <c r="L33"/>
      <c r="M33"/>
      <c r="N33" s="264"/>
      <c r="O33" s="264"/>
    </row>
    <row r="34" spans="1:15" s="247" customFormat="1" x14ac:dyDescent="0.25">
      <c r="A34" s="160"/>
      <c r="B34" s="174">
        <v>1990</v>
      </c>
      <c r="C34" s="182">
        <v>291.40791000000002</v>
      </c>
      <c r="D34" s="283">
        <v>784.36905000000002</v>
      </c>
      <c r="E34" s="157"/>
      <c r="F34" s="157"/>
      <c r="G34" s="246"/>
      <c r="H34" s="246"/>
      <c r="I34" s="246"/>
      <c r="J34"/>
      <c r="K34"/>
      <c r="L34"/>
      <c r="M34"/>
      <c r="N34" s="264"/>
      <c r="O34" s="264"/>
    </row>
    <row r="35" spans="1:15" s="247" customFormat="1" x14ac:dyDescent="0.25">
      <c r="A35" s="160"/>
      <c r="B35" s="174">
        <v>1991</v>
      </c>
      <c r="C35" s="182">
        <v>286.82465999999999</v>
      </c>
      <c r="D35" s="283">
        <v>678.49143000000004</v>
      </c>
      <c r="E35" s="157"/>
      <c r="F35" s="157"/>
      <c r="G35" s="246"/>
      <c r="H35" s="246"/>
      <c r="I35" s="246"/>
      <c r="J35"/>
      <c r="K35"/>
      <c r="L35"/>
      <c r="M35"/>
      <c r="N35" s="264"/>
      <c r="O35" s="264"/>
    </row>
    <row r="36" spans="1:15" s="247" customFormat="1" x14ac:dyDescent="0.25">
      <c r="A36" s="160"/>
      <c r="B36" s="174">
        <v>1992</v>
      </c>
      <c r="C36" s="182">
        <v>179.95125999999999</v>
      </c>
      <c r="D36" s="283">
        <v>576.81142999999997</v>
      </c>
      <c r="E36" s="157"/>
      <c r="F36" s="157"/>
      <c r="G36" s="246"/>
      <c r="H36" s="246"/>
      <c r="I36" s="246"/>
      <c r="J36"/>
      <c r="K36"/>
      <c r="L36"/>
      <c r="M36"/>
      <c r="N36" s="264"/>
      <c r="O36" s="264"/>
    </row>
    <row r="37" spans="1:15" s="247" customFormat="1" x14ac:dyDescent="0.25">
      <c r="A37" s="160"/>
      <c r="B37" s="174">
        <v>1993</v>
      </c>
      <c r="C37" s="182">
        <v>234.34522000000001</v>
      </c>
      <c r="D37" s="283">
        <v>528.49</v>
      </c>
      <c r="E37" s="157"/>
      <c r="F37" s="157"/>
      <c r="G37" s="246"/>
      <c r="H37" s="246"/>
      <c r="I37" s="246"/>
      <c r="J37"/>
      <c r="K37"/>
      <c r="L37"/>
      <c r="M37"/>
      <c r="N37" s="264"/>
      <c r="O37" s="264"/>
    </row>
    <row r="38" spans="1:15" s="247" customFormat="1" x14ac:dyDescent="0.25">
      <c r="A38" s="160"/>
      <c r="B38" s="174">
        <v>1994</v>
      </c>
      <c r="C38" s="182">
        <v>159.39816999999999</v>
      </c>
      <c r="D38" s="283">
        <v>521.75427999999999</v>
      </c>
      <c r="E38" s="157"/>
      <c r="F38" s="157"/>
      <c r="G38" s="246"/>
      <c r="H38" s="246"/>
      <c r="I38" s="246"/>
      <c r="J38"/>
      <c r="K38"/>
      <c r="L38"/>
      <c r="M38"/>
      <c r="N38" s="264"/>
      <c r="O38" s="264"/>
    </row>
    <row r="39" spans="1:15" s="247" customFormat="1" x14ac:dyDescent="0.25">
      <c r="A39" s="160"/>
      <c r="B39" s="174">
        <v>1995</v>
      </c>
      <c r="C39" s="182">
        <v>217.55157</v>
      </c>
      <c r="D39" s="283">
        <v>456.34951999999998</v>
      </c>
      <c r="E39" s="157"/>
      <c r="F39" s="157"/>
      <c r="G39" s="246"/>
      <c r="H39" s="246"/>
      <c r="I39" s="246"/>
      <c r="J39"/>
      <c r="K39"/>
      <c r="L39"/>
      <c r="M39"/>
      <c r="N39" s="264"/>
      <c r="O39" s="264"/>
    </row>
    <row r="40" spans="1:15" s="247" customFormat="1" x14ac:dyDescent="0.25">
      <c r="A40" s="160"/>
      <c r="B40" s="174">
        <v>1996</v>
      </c>
      <c r="C40" s="182">
        <v>325.40410000000003</v>
      </c>
      <c r="D40" s="283">
        <v>501.09809999999999</v>
      </c>
      <c r="E40" s="157"/>
      <c r="F40" s="157"/>
      <c r="G40" s="246"/>
      <c r="H40" s="246"/>
      <c r="I40" s="246"/>
      <c r="J40"/>
      <c r="K40"/>
      <c r="L40"/>
      <c r="M40"/>
      <c r="N40" s="264"/>
      <c r="O40" s="264"/>
    </row>
    <row r="41" spans="1:15" s="247" customFormat="1" x14ac:dyDescent="0.25">
      <c r="A41" s="160"/>
      <c r="B41" s="174">
        <v>1997</v>
      </c>
      <c r="C41" s="182">
        <v>684.85599999999999</v>
      </c>
      <c r="D41" s="283">
        <v>146.19155000000001</v>
      </c>
      <c r="E41" s="157"/>
      <c r="F41" s="157"/>
      <c r="G41" s="246"/>
      <c r="H41" s="246"/>
      <c r="I41" s="246"/>
      <c r="J41"/>
      <c r="K41"/>
      <c r="L41"/>
      <c r="M41"/>
      <c r="N41" s="264"/>
      <c r="O41" s="264"/>
    </row>
    <row r="42" spans="1:15" s="247" customFormat="1" x14ac:dyDescent="0.25">
      <c r="A42" s="160"/>
      <c r="B42" s="174">
        <v>1998</v>
      </c>
      <c r="C42" s="182">
        <v>404.15555999999998</v>
      </c>
      <c r="D42" s="283">
        <v>82.57687</v>
      </c>
      <c r="E42" s="157"/>
      <c r="F42" s="157"/>
      <c r="G42" s="246"/>
      <c r="H42" s="246"/>
      <c r="I42" s="246"/>
      <c r="J42"/>
      <c r="K42"/>
      <c r="L42"/>
      <c r="M42"/>
      <c r="N42" s="264"/>
      <c r="O42" s="264"/>
    </row>
    <row r="43" spans="1:15" s="247" customFormat="1" x14ac:dyDescent="0.25">
      <c r="A43" s="160"/>
      <c r="B43" s="174">
        <v>1999</v>
      </c>
      <c r="C43" s="182">
        <v>225.12280999999999</v>
      </c>
      <c r="D43" s="283">
        <v>330.32333</v>
      </c>
      <c r="E43" s="157"/>
      <c r="F43" s="157"/>
      <c r="G43" s="246"/>
      <c r="H43" s="246"/>
      <c r="I43" s="246"/>
      <c r="J43"/>
      <c r="K43"/>
      <c r="L43"/>
      <c r="M43"/>
      <c r="N43" s="264"/>
      <c r="O43" s="264"/>
    </row>
    <row r="44" spans="1:15" s="247" customFormat="1" x14ac:dyDescent="0.25">
      <c r="A44" s="160"/>
      <c r="B44" s="174">
        <v>2000</v>
      </c>
      <c r="C44" s="182">
        <v>169.86296999999999</v>
      </c>
      <c r="D44" s="283">
        <v>889.89523999999994</v>
      </c>
      <c r="E44" s="157"/>
      <c r="F44" s="157"/>
      <c r="G44" s="246"/>
      <c r="H44" s="246"/>
      <c r="I44" s="246"/>
      <c r="J44"/>
      <c r="K44"/>
      <c r="L44"/>
      <c r="M44"/>
      <c r="N44" s="264"/>
      <c r="O44" s="264"/>
    </row>
    <row r="45" spans="1:15" s="247" customFormat="1" x14ac:dyDescent="0.25">
      <c r="A45" s="160"/>
      <c r="B45" s="174">
        <v>2001</v>
      </c>
      <c r="C45" s="182">
        <v>170.01863</v>
      </c>
      <c r="D45" s="283">
        <v>906.52952000000005</v>
      </c>
      <c r="E45" s="157"/>
      <c r="F45" s="157"/>
      <c r="G45" s="246"/>
      <c r="H45" s="246"/>
      <c r="I45" s="246"/>
      <c r="J45"/>
      <c r="K45"/>
      <c r="L45"/>
      <c r="M45"/>
      <c r="N45" s="264"/>
      <c r="O45" s="264"/>
    </row>
    <row r="46" spans="1:15" s="247" customFormat="1" x14ac:dyDescent="0.25">
      <c r="A46" s="160"/>
      <c r="B46" s="174">
        <v>2002</v>
      </c>
      <c r="C46" s="182">
        <v>122.45191</v>
      </c>
      <c r="D46" s="283">
        <v>929.07952</v>
      </c>
      <c r="E46" s="157"/>
      <c r="F46" s="157"/>
      <c r="G46" s="246"/>
      <c r="H46" s="246"/>
      <c r="I46" s="246"/>
      <c r="J46"/>
      <c r="K46"/>
      <c r="L46"/>
      <c r="M46"/>
      <c r="N46" s="264"/>
      <c r="O46" s="264"/>
    </row>
    <row r="47" spans="1:15" s="247" customFormat="1" x14ac:dyDescent="0.25">
      <c r="A47" s="160"/>
      <c r="B47" s="174">
        <v>2003</v>
      </c>
      <c r="C47" s="182">
        <v>196</v>
      </c>
      <c r="D47" s="283">
        <v>1398.3624299999999</v>
      </c>
      <c r="E47" s="157"/>
      <c r="F47" s="157"/>
      <c r="G47" s="246"/>
      <c r="H47" s="246"/>
      <c r="I47" s="246"/>
      <c r="J47"/>
      <c r="K47"/>
      <c r="L47"/>
      <c r="M47"/>
      <c r="N47" s="264"/>
      <c r="O47" s="264"/>
    </row>
    <row r="48" spans="1:15" s="247" customFormat="1" ht="14.45" x14ac:dyDescent="0.35">
      <c r="A48" s="160"/>
      <c r="B48" s="174">
        <v>2004</v>
      </c>
      <c r="C48" s="182">
        <v>186.61399</v>
      </c>
      <c r="D48" s="283">
        <v>1862.5038500000001</v>
      </c>
      <c r="E48" s="157"/>
      <c r="F48" s="157"/>
      <c r="G48" s="246"/>
      <c r="H48" s="246"/>
      <c r="I48" s="246"/>
      <c r="J48"/>
      <c r="K48"/>
      <c r="L48"/>
      <c r="M48"/>
      <c r="N48" s="264"/>
      <c r="O48" s="264"/>
    </row>
    <row r="49" spans="1:15" s="247" customFormat="1" x14ac:dyDescent="0.25">
      <c r="A49" s="160"/>
      <c r="B49" s="174">
        <v>2005</v>
      </c>
      <c r="C49" s="182">
        <v>169.22355999999999</v>
      </c>
      <c r="D49" s="283">
        <v>1731.62985</v>
      </c>
      <c r="E49" s="157"/>
      <c r="F49" s="157"/>
      <c r="G49" s="246"/>
      <c r="H49" s="246"/>
      <c r="I49" s="246"/>
      <c r="J49"/>
      <c r="K49"/>
      <c r="L49"/>
      <c r="M49"/>
      <c r="N49" s="264"/>
      <c r="O49" s="264"/>
    </row>
    <row r="50" spans="1:15" s="247" customFormat="1" x14ac:dyDescent="0.25">
      <c r="A50" s="160"/>
      <c r="B50" s="174">
        <v>2006</v>
      </c>
      <c r="C50" s="182">
        <v>196.31655000000001</v>
      </c>
      <c r="D50" s="283">
        <v>1726.1020000000001</v>
      </c>
      <c r="E50" s="157"/>
      <c r="F50" s="157"/>
      <c r="G50" s="246"/>
      <c r="H50" s="246"/>
      <c r="I50" s="246"/>
      <c r="J50"/>
      <c r="K50"/>
      <c r="L50"/>
      <c r="M50"/>
      <c r="N50" s="264"/>
      <c r="O50" s="264"/>
    </row>
    <row r="51" spans="1:15" s="247" customFormat="1" x14ac:dyDescent="0.25">
      <c r="A51" s="160"/>
      <c r="B51" s="174">
        <v>2007</v>
      </c>
      <c r="C51" s="182">
        <v>196.74959000000001</v>
      </c>
      <c r="D51" s="283">
        <v>1989.83143</v>
      </c>
      <c r="E51" s="157"/>
      <c r="F51" s="157"/>
      <c r="G51" s="246"/>
      <c r="H51" s="246"/>
      <c r="I51" s="246"/>
      <c r="J51"/>
      <c r="K51"/>
      <c r="L51"/>
      <c r="M51"/>
      <c r="N51" s="264"/>
      <c r="O51" s="264"/>
    </row>
    <row r="52" spans="1:15" s="247" customFormat="1" x14ac:dyDescent="0.25">
      <c r="A52" s="160"/>
      <c r="B52" s="174">
        <v>2008</v>
      </c>
      <c r="C52" s="182">
        <v>248</v>
      </c>
      <c r="D52" s="283">
        <v>2229.9869899999999</v>
      </c>
      <c r="E52" s="157"/>
      <c r="F52" s="157"/>
      <c r="G52" s="246"/>
      <c r="H52" s="246"/>
      <c r="I52" s="246"/>
      <c r="J52"/>
      <c r="K52"/>
      <c r="L52"/>
      <c r="M52"/>
      <c r="N52" s="264"/>
      <c r="O52" s="264"/>
    </row>
    <row r="53" spans="1:15" s="247" customFormat="1" x14ac:dyDescent="0.25">
      <c r="A53" s="160"/>
      <c r="B53" s="174">
        <v>2009</v>
      </c>
      <c r="C53" s="182">
        <v>115</v>
      </c>
      <c r="D53" s="283">
        <v>2361.9002999999998</v>
      </c>
      <c r="E53" s="157"/>
      <c r="F53" s="157"/>
      <c r="G53" s="246"/>
      <c r="H53" s="246"/>
      <c r="I53" s="246"/>
      <c r="J53"/>
      <c r="K53"/>
      <c r="L53"/>
      <c r="M53"/>
      <c r="N53" s="264"/>
      <c r="O53" s="264"/>
    </row>
    <row r="54" spans="1:15" s="247" customFormat="1" x14ac:dyDescent="0.25">
      <c r="A54" s="160"/>
      <c r="B54" s="174">
        <v>2010</v>
      </c>
      <c r="C54" s="182">
        <v>109</v>
      </c>
      <c r="D54" s="283">
        <v>1969</v>
      </c>
      <c r="E54" s="157"/>
      <c r="F54" s="157"/>
      <c r="G54" s="246"/>
      <c r="H54" s="246"/>
      <c r="I54" s="246"/>
      <c r="J54"/>
      <c r="K54"/>
      <c r="L54"/>
      <c r="M54"/>
      <c r="N54" s="264"/>
      <c r="O54" s="264"/>
    </row>
    <row r="55" spans="1:15" s="247" customFormat="1" x14ac:dyDescent="0.25">
      <c r="A55" s="160"/>
      <c r="B55" s="174">
        <v>2011</v>
      </c>
      <c r="C55" s="182">
        <v>99</v>
      </c>
      <c r="D55" s="283">
        <v>2064</v>
      </c>
      <c r="E55" s="157"/>
      <c r="F55" s="157"/>
      <c r="G55" s="246"/>
      <c r="H55" s="246"/>
      <c r="I55" s="246"/>
      <c r="J55"/>
      <c r="K55"/>
      <c r="L55"/>
      <c r="M55"/>
      <c r="N55" s="264"/>
      <c r="O55" s="264"/>
    </row>
    <row r="56" spans="1:15" s="247" customFormat="1" x14ac:dyDescent="0.25">
      <c r="A56" s="160"/>
      <c r="B56" s="174">
        <v>2012</v>
      </c>
      <c r="C56" s="182">
        <v>93</v>
      </c>
      <c r="D56" s="283">
        <v>1666</v>
      </c>
      <c r="E56" s="157"/>
      <c r="F56" s="157"/>
      <c r="G56" s="246"/>
      <c r="H56" s="246"/>
      <c r="I56" s="246"/>
      <c r="J56"/>
      <c r="K56"/>
      <c r="L56"/>
      <c r="M56"/>
      <c r="N56" s="264"/>
      <c r="O56" s="264"/>
    </row>
    <row r="57" spans="1:15" s="247" customFormat="1" x14ac:dyDescent="0.25">
      <c r="A57" s="160"/>
      <c r="B57" s="174">
        <v>2013</v>
      </c>
      <c r="C57" s="182">
        <v>80</v>
      </c>
      <c r="D57" s="283">
        <v>1631</v>
      </c>
      <c r="E57" s="157"/>
      <c r="F57" s="157"/>
      <c r="G57" s="246"/>
      <c r="H57" s="246"/>
      <c r="I57" s="246"/>
      <c r="J57"/>
      <c r="K57"/>
      <c r="L57"/>
      <c r="M57"/>
      <c r="N57" s="264"/>
      <c r="O57" s="264"/>
    </row>
    <row r="58" spans="1:15" s="247" customFormat="1" x14ac:dyDescent="0.25">
      <c r="A58" s="160"/>
      <c r="B58" s="174">
        <v>2014</v>
      </c>
      <c r="C58" s="182">
        <v>63</v>
      </c>
      <c r="D58" s="283">
        <v>1709</v>
      </c>
      <c r="E58" s="157"/>
      <c r="F58" s="157"/>
      <c r="G58" s="246"/>
      <c r="H58" s="246"/>
      <c r="I58" s="246"/>
      <c r="J58"/>
      <c r="K58"/>
      <c r="L58"/>
      <c r="M58"/>
      <c r="N58" s="264"/>
      <c r="O58" s="264"/>
    </row>
    <row r="59" spans="1:15" s="247" customFormat="1" x14ac:dyDescent="0.25">
      <c r="A59" s="160"/>
      <c r="B59" s="284">
        <v>2015</v>
      </c>
      <c r="C59" s="448">
        <v>70</v>
      </c>
      <c r="D59" s="449">
        <v>1724</v>
      </c>
      <c r="E59" s="157"/>
      <c r="F59" s="157"/>
      <c r="G59" s="246"/>
      <c r="H59" s="246"/>
      <c r="I59" s="246"/>
      <c r="J59"/>
      <c r="K59"/>
      <c r="L59"/>
      <c r="M59"/>
      <c r="N59" s="264"/>
      <c r="O59" s="264"/>
    </row>
    <row r="60" spans="1:15" s="247" customFormat="1" ht="3" customHeight="1" x14ac:dyDescent="0.25">
      <c r="A60" s="285"/>
      <c r="B60" s="286"/>
      <c r="C60" s="287"/>
      <c r="D60" s="287"/>
      <c r="E60" s="288"/>
      <c r="F60" s="288"/>
      <c r="G60" s="288"/>
      <c r="H60" s="288"/>
      <c r="I60" s="288"/>
      <c r="J60"/>
      <c r="K60"/>
      <c r="L60"/>
      <c r="M60"/>
    </row>
    <row r="61" spans="1:15" s="269" customFormat="1" ht="13.5" customHeight="1" x14ac:dyDescent="0.25">
      <c r="A61" s="289">
        <v>1</v>
      </c>
      <c r="B61" s="290" t="s">
        <v>104</v>
      </c>
      <c r="C61" s="291"/>
      <c r="D61" s="291"/>
      <c r="E61" s="292"/>
      <c r="F61" s="293"/>
      <c r="G61" s="294"/>
      <c r="H61" s="294"/>
      <c r="I61" s="294"/>
      <c r="J61"/>
      <c r="K61"/>
      <c r="L61"/>
      <c r="M61"/>
    </row>
    <row r="62" spans="1:15" s="269" customFormat="1" ht="3" customHeight="1" x14ac:dyDescent="0.25">
      <c r="A62" s="294"/>
      <c r="B62" s="294"/>
      <c r="C62" s="295"/>
      <c r="D62" s="295"/>
      <c r="E62" s="294"/>
      <c r="F62" s="294"/>
      <c r="G62" s="294"/>
      <c r="H62" s="294"/>
      <c r="I62" s="294"/>
      <c r="J62"/>
      <c r="K62"/>
      <c r="L62"/>
      <c r="M62"/>
    </row>
    <row r="63" spans="1:15" s="269" customFormat="1" ht="24" customHeight="1" x14ac:dyDescent="0.25">
      <c r="A63" s="556" t="s">
        <v>105</v>
      </c>
      <c r="B63" s="558"/>
      <c r="C63" s="558"/>
      <c r="D63" s="558"/>
      <c r="E63" s="558"/>
      <c r="F63" s="558"/>
      <c r="G63" s="558"/>
      <c r="H63" s="558"/>
      <c r="I63" s="558"/>
      <c r="J63"/>
      <c r="K63"/>
      <c r="L63"/>
      <c r="M63"/>
    </row>
    <row r="64" spans="1:15" s="269" customFormat="1" ht="3.75" customHeight="1" x14ac:dyDescent="0.25">
      <c r="A64" s="294"/>
      <c r="B64" s="294"/>
      <c r="C64" s="295"/>
      <c r="D64" s="295"/>
      <c r="E64" s="294"/>
      <c r="F64" s="294"/>
      <c r="G64" s="294"/>
      <c r="H64" s="294"/>
      <c r="I64" s="294"/>
      <c r="J64"/>
      <c r="K64"/>
      <c r="L64"/>
      <c r="M64"/>
    </row>
    <row r="65" spans="1:238" s="270" customFormat="1" ht="60.75" customHeight="1" x14ac:dyDescent="0.25">
      <c r="A65" s="556" t="s">
        <v>100</v>
      </c>
      <c r="B65" s="570"/>
      <c r="C65" s="570"/>
      <c r="D65" s="570"/>
      <c r="E65" s="570"/>
      <c r="F65" s="570"/>
      <c r="G65" s="570"/>
      <c r="H65" s="570"/>
      <c r="I65" s="570"/>
      <c r="J65" s="573"/>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1"/>
      <c r="BR65" s="201"/>
      <c r="BS65" s="201"/>
      <c r="BT65" s="201"/>
      <c r="BU65" s="201"/>
      <c r="BV65" s="201"/>
      <c r="BW65" s="201"/>
      <c r="BX65" s="201"/>
      <c r="BY65" s="201"/>
      <c r="BZ65" s="201"/>
      <c r="CA65" s="201"/>
      <c r="CB65" s="201"/>
      <c r="CC65" s="201"/>
      <c r="CD65" s="201"/>
      <c r="CE65" s="201"/>
      <c r="CF65" s="201"/>
      <c r="CG65" s="201"/>
      <c r="CH65" s="201"/>
      <c r="CI65" s="201"/>
      <c r="CJ65" s="201"/>
      <c r="CK65" s="201"/>
      <c r="CL65" s="201"/>
      <c r="CM65" s="201"/>
      <c r="CN65" s="201"/>
      <c r="CO65" s="201"/>
      <c r="CP65" s="201"/>
      <c r="CQ65" s="201"/>
      <c r="CR65" s="201"/>
      <c r="CS65" s="201"/>
      <c r="CT65" s="201"/>
      <c r="CU65" s="201"/>
      <c r="CV65" s="201"/>
      <c r="CW65" s="201"/>
      <c r="CX65" s="201"/>
      <c r="CY65" s="201"/>
      <c r="CZ65" s="201"/>
      <c r="DA65" s="201"/>
      <c r="DB65" s="201"/>
      <c r="DC65" s="201"/>
      <c r="DD65" s="201"/>
      <c r="DE65" s="201"/>
      <c r="DF65" s="201"/>
      <c r="DG65" s="201"/>
      <c r="DH65" s="201"/>
      <c r="DI65" s="201"/>
      <c r="DJ65" s="201"/>
      <c r="DK65" s="201"/>
      <c r="DL65" s="201"/>
      <c r="DM65" s="201"/>
      <c r="DN65" s="201"/>
      <c r="DO65" s="201"/>
      <c r="DP65" s="201"/>
      <c r="DQ65" s="201"/>
      <c r="DR65" s="201"/>
      <c r="DS65" s="201"/>
      <c r="DT65" s="201"/>
      <c r="DU65" s="201"/>
      <c r="DV65" s="201"/>
      <c r="DW65" s="201"/>
      <c r="DX65" s="201"/>
      <c r="DY65" s="201"/>
      <c r="DZ65" s="201"/>
      <c r="EA65" s="201"/>
      <c r="EB65" s="201"/>
      <c r="EC65" s="201"/>
      <c r="ED65" s="201"/>
      <c r="EE65" s="201"/>
      <c r="EF65" s="201"/>
      <c r="EG65" s="201"/>
      <c r="EH65" s="201"/>
      <c r="EI65" s="201"/>
      <c r="EJ65" s="201"/>
      <c r="EK65" s="201"/>
      <c r="EL65" s="201"/>
      <c r="EM65" s="201"/>
      <c r="EN65" s="201"/>
      <c r="EO65" s="201"/>
      <c r="EP65" s="201"/>
      <c r="EQ65" s="201"/>
      <c r="ER65" s="201"/>
      <c r="ES65" s="201"/>
      <c r="ET65" s="201"/>
      <c r="EU65" s="201"/>
      <c r="EV65" s="201"/>
      <c r="EW65" s="201"/>
      <c r="EX65" s="201"/>
      <c r="EY65" s="201"/>
      <c r="EZ65" s="201"/>
      <c r="FA65" s="201"/>
      <c r="FB65" s="201"/>
      <c r="FC65" s="201"/>
      <c r="FD65" s="201"/>
      <c r="FE65" s="201"/>
      <c r="FF65" s="201"/>
      <c r="FG65" s="201"/>
      <c r="FH65" s="201"/>
      <c r="FI65" s="201"/>
      <c r="FJ65" s="201"/>
      <c r="FK65" s="201"/>
      <c r="FL65" s="201"/>
      <c r="FM65" s="201"/>
      <c r="FN65" s="201"/>
      <c r="FO65" s="201"/>
      <c r="FP65" s="201"/>
      <c r="FQ65" s="201"/>
      <c r="FR65" s="201"/>
      <c r="FS65" s="201"/>
      <c r="FT65" s="201"/>
      <c r="FU65" s="201"/>
      <c r="FV65" s="201"/>
      <c r="FW65" s="201"/>
      <c r="FX65" s="201"/>
      <c r="FY65" s="201"/>
      <c r="FZ65" s="201"/>
      <c r="GA65" s="201"/>
      <c r="GB65" s="201"/>
      <c r="GC65" s="201"/>
      <c r="GD65" s="201"/>
      <c r="GE65" s="201"/>
      <c r="GF65" s="201"/>
      <c r="GG65" s="201"/>
      <c r="GH65" s="201"/>
      <c r="GI65" s="201"/>
      <c r="GJ65" s="201"/>
      <c r="GK65" s="201"/>
      <c r="GL65" s="201"/>
      <c r="GM65" s="201"/>
      <c r="GN65" s="201"/>
      <c r="GO65" s="201"/>
      <c r="GP65" s="201"/>
      <c r="GQ65" s="201"/>
      <c r="GR65" s="201"/>
      <c r="GS65" s="201"/>
      <c r="GT65" s="201"/>
      <c r="GU65" s="201"/>
      <c r="GV65" s="201"/>
      <c r="GW65" s="201"/>
      <c r="GX65" s="201"/>
      <c r="GY65" s="201"/>
      <c r="GZ65" s="201"/>
      <c r="HA65" s="201"/>
      <c r="HB65" s="201"/>
      <c r="HC65" s="201"/>
      <c r="HD65" s="201"/>
      <c r="HE65" s="201"/>
      <c r="HF65" s="201"/>
      <c r="HG65" s="201"/>
      <c r="HH65" s="201"/>
      <c r="HI65" s="201"/>
      <c r="HJ65" s="201"/>
      <c r="HK65" s="201"/>
      <c r="HL65" s="201"/>
      <c r="HM65" s="201"/>
      <c r="HN65" s="201"/>
      <c r="HO65" s="201"/>
      <c r="HP65" s="201"/>
      <c r="HQ65" s="201"/>
      <c r="HR65" s="201"/>
      <c r="HS65" s="201"/>
      <c r="HT65" s="201"/>
      <c r="HU65" s="201"/>
      <c r="HV65" s="201"/>
      <c r="HW65" s="201"/>
      <c r="HX65" s="201"/>
      <c r="HY65" s="201"/>
      <c r="HZ65" s="201"/>
      <c r="IA65" s="201"/>
      <c r="IB65" s="201"/>
      <c r="IC65" s="201"/>
      <c r="ID65" s="201"/>
    </row>
    <row r="66" spans="1:238" s="270" customFormat="1" ht="3.75" customHeight="1" x14ac:dyDescent="0.2">
      <c r="B66" s="271"/>
      <c r="C66" s="272"/>
      <c r="D66" s="272"/>
      <c r="E66" s="272"/>
      <c r="F66" s="272"/>
      <c r="G66" s="272"/>
      <c r="H66" s="272"/>
      <c r="I66" s="272"/>
      <c r="J66" s="273"/>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1"/>
      <c r="BR66" s="201"/>
      <c r="BS66" s="201"/>
      <c r="BT66" s="201"/>
      <c r="BU66" s="201"/>
      <c r="BV66" s="201"/>
      <c r="BW66" s="201"/>
      <c r="BX66" s="201"/>
      <c r="BY66" s="201"/>
      <c r="BZ66" s="201"/>
      <c r="CA66" s="201"/>
      <c r="CB66" s="201"/>
      <c r="CC66" s="201"/>
      <c r="CD66" s="201"/>
      <c r="CE66" s="201"/>
      <c r="CF66" s="201"/>
      <c r="CG66" s="201"/>
      <c r="CH66" s="201"/>
      <c r="CI66" s="201"/>
      <c r="CJ66" s="201"/>
      <c r="CK66" s="201"/>
      <c r="CL66" s="201"/>
      <c r="CM66" s="201"/>
      <c r="CN66" s="201"/>
      <c r="CO66" s="201"/>
      <c r="CP66" s="201"/>
      <c r="CQ66" s="201"/>
      <c r="CR66" s="201"/>
      <c r="CS66" s="201"/>
      <c r="CT66" s="201"/>
      <c r="CU66" s="201"/>
      <c r="CV66" s="201"/>
      <c r="CW66" s="201"/>
      <c r="CX66" s="201"/>
      <c r="CY66" s="201"/>
      <c r="CZ66" s="201"/>
      <c r="DA66" s="201"/>
      <c r="DB66" s="201"/>
      <c r="DC66" s="201"/>
      <c r="DD66" s="201"/>
      <c r="DE66" s="201"/>
      <c r="DF66" s="201"/>
      <c r="DG66" s="201"/>
      <c r="DH66" s="201"/>
      <c r="DI66" s="201"/>
      <c r="DJ66" s="201"/>
      <c r="DK66" s="201"/>
      <c r="DL66" s="201"/>
      <c r="DM66" s="201"/>
      <c r="DN66" s="201"/>
      <c r="DO66" s="201"/>
      <c r="DP66" s="201"/>
      <c r="DQ66" s="201"/>
      <c r="DR66" s="201"/>
      <c r="DS66" s="201"/>
      <c r="DT66" s="201"/>
      <c r="DU66" s="201"/>
      <c r="DV66" s="201"/>
      <c r="DW66" s="201"/>
      <c r="DX66" s="201"/>
      <c r="DY66" s="201"/>
      <c r="DZ66" s="201"/>
      <c r="EA66" s="201"/>
      <c r="EB66" s="201"/>
      <c r="EC66" s="201"/>
      <c r="ED66" s="201"/>
      <c r="EE66" s="201"/>
      <c r="EF66" s="201"/>
      <c r="EG66" s="201"/>
      <c r="EH66" s="201"/>
      <c r="EI66" s="201"/>
      <c r="EJ66" s="201"/>
      <c r="EK66" s="201"/>
      <c r="EL66" s="201"/>
      <c r="EM66" s="201"/>
      <c r="EN66" s="201"/>
      <c r="EO66" s="201"/>
      <c r="EP66" s="201"/>
      <c r="EQ66" s="201"/>
      <c r="ER66" s="201"/>
      <c r="ES66" s="201"/>
      <c r="ET66" s="201"/>
      <c r="EU66" s="201"/>
      <c r="EV66" s="201"/>
      <c r="EW66" s="201"/>
      <c r="EX66" s="201"/>
      <c r="EY66" s="201"/>
      <c r="EZ66" s="201"/>
      <c r="FA66" s="201"/>
      <c r="FB66" s="201"/>
      <c r="FC66" s="201"/>
      <c r="FD66" s="201"/>
      <c r="FE66" s="201"/>
      <c r="FF66" s="201"/>
      <c r="FG66" s="201"/>
      <c r="FH66" s="201"/>
      <c r="FI66" s="201"/>
      <c r="FJ66" s="201"/>
      <c r="FK66" s="201"/>
      <c r="FL66" s="201"/>
      <c r="FM66" s="201"/>
      <c r="FN66" s="201"/>
      <c r="FO66" s="201"/>
      <c r="FP66" s="201"/>
      <c r="FQ66" s="201"/>
      <c r="FR66" s="201"/>
      <c r="FS66" s="201"/>
      <c r="FT66" s="201"/>
      <c r="FU66" s="201"/>
      <c r="FV66" s="201"/>
      <c r="FW66" s="201"/>
      <c r="FX66" s="201"/>
      <c r="FY66" s="201"/>
      <c r="FZ66" s="201"/>
      <c r="GA66" s="201"/>
      <c r="GB66" s="201"/>
      <c r="GC66" s="201"/>
      <c r="GD66" s="201"/>
      <c r="GE66" s="201"/>
      <c r="GF66" s="201"/>
      <c r="GG66" s="201"/>
      <c r="GH66" s="201"/>
      <c r="GI66" s="201"/>
      <c r="GJ66" s="201"/>
      <c r="GK66" s="201"/>
      <c r="GL66" s="201"/>
      <c r="GM66" s="201"/>
      <c r="GN66" s="201"/>
      <c r="GO66" s="201"/>
      <c r="GP66" s="201"/>
      <c r="GQ66" s="201"/>
      <c r="GR66" s="201"/>
      <c r="GS66" s="201"/>
      <c r="GT66" s="201"/>
      <c r="GU66" s="201"/>
      <c r="GV66" s="201"/>
      <c r="GW66" s="201"/>
      <c r="GX66" s="201"/>
      <c r="GY66" s="201"/>
      <c r="GZ66" s="201"/>
      <c r="HA66" s="201"/>
      <c r="HB66" s="201"/>
      <c r="HC66" s="201"/>
      <c r="HD66" s="201"/>
      <c r="HE66" s="201"/>
      <c r="HF66" s="201"/>
      <c r="HG66" s="201"/>
      <c r="HH66" s="201"/>
      <c r="HI66" s="201"/>
      <c r="HJ66" s="201"/>
      <c r="HK66" s="201"/>
      <c r="HL66" s="201"/>
      <c r="HM66" s="201"/>
      <c r="HN66" s="201"/>
      <c r="HO66" s="201"/>
      <c r="HP66" s="201"/>
      <c r="HQ66" s="201"/>
      <c r="HR66" s="201"/>
      <c r="HS66" s="201"/>
      <c r="HT66" s="201"/>
      <c r="HU66" s="201"/>
      <c r="HV66" s="201"/>
      <c r="HW66" s="201"/>
      <c r="HX66" s="201"/>
      <c r="HY66" s="201"/>
      <c r="HZ66" s="201"/>
      <c r="IA66" s="201"/>
      <c r="IB66" s="201"/>
      <c r="IC66" s="201"/>
      <c r="ID66" s="201"/>
    </row>
    <row r="67" spans="1:238" s="270" customFormat="1" ht="39.75" customHeight="1" x14ac:dyDescent="0.25">
      <c r="A67" s="556" t="s">
        <v>247</v>
      </c>
      <c r="B67" s="570"/>
      <c r="C67" s="570"/>
      <c r="D67" s="570"/>
      <c r="E67" s="570"/>
      <c r="F67" s="570"/>
      <c r="G67" s="570"/>
      <c r="H67" s="570"/>
      <c r="I67" s="570"/>
      <c r="J67" s="573"/>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1"/>
      <c r="ES67" s="201"/>
      <c r="ET67" s="201"/>
      <c r="EU67" s="201"/>
      <c r="EV67" s="201"/>
      <c r="EW67" s="201"/>
      <c r="EX67" s="201"/>
      <c r="EY67" s="201"/>
      <c r="EZ67" s="201"/>
      <c r="FA67" s="201"/>
      <c r="FB67" s="201"/>
      <c r="FC67" s="201"/>
      <c r="FD67" s="201"/>
      <c r="FE67" s="201"/>
      <c r="FF67" s="201"/>
      <c r="FG67" s="201"/>
      <c r="FH67" s="201"/>
      <c r="FI67" s="201"/>
      <c r="FJ67" s="201"/>
      <c r="FK67" s="201"/>
      <c r="FL67" s="201"/>
      <c r="FM67" s="201"/>
      <c r="FN67" s="201"/>
      <c r="FO67" s="201"/>
      <c r="FP67" s="201"/>
      <c r="FQ67" s="201"/>
      <c r="FR67" s="201"/>
      <c r="FS67" s="201"/>
      <c r="FT67" s="201"/>
      <c r="FU67" s="201"/>
      <c r="FV67" s="201"/>
      <c r="FW67" s="201"/>
      <c r="FX67" s="201"/>
      <c r="FY67" s="201"/>
      <c r="FZ67" s="201"/>
      <c r="GA67" s="201"/>
      <c r="GB67" s="201"/>
      <c r="GC67" s="201"/>
      <c r="GD67" s="201"/>
      <c r="GE67" s="201"/>
      <c r="GF67" s="201"/>
      <c r="GG67" s="201"/>
      <c r="GH67" s="201"/>
      <c r="GI67" s="201"/>
      <c r="GJ67" s="201"/>
      <c r="GK67" s="201"/>
      <c r="GL67" s="201"/>
      <c r="GM67" s="201"/>
      <c r="GN67" s="201"/>
      <c r="GO67" s="201"/>
      <c r="GP67" s="201"/>
      <c r="GQ67" s="201"/>
      <c r="GR67" s="201"/>
      <c r="GS67" s="201"/>
      <c r="GT67" s="201"/>
      <c r="GU67" s="201"/>
      <c r="GV67" s="201"/>
      <c r="GW67" s="201"/>
      <c r="GX67" s="201"/>
      <c r="GY67" s="201"/>
      <c r="GZ67" s="201"/>
      <c r="HA67" s="201"/>
      <c r="HB67" s="201"/>
      <c r="HC67" s="201"/>
      <c r="HD67" s="201"/>
      <c r="HE67" s="201"/>
      <c r="HF67" s="201"/>
      <c r="HG67" s="201"/>
      <c r="HH67" s="201"/>
      <c r="HI67" s="201"/>
      <c r="HJ67" s="201"/>
      <c r="HK67" s="201"/>
      <c r="HL67" s="201"/>
      <c r="HM67" s="201"/>
      <c r="HN67" s="201"/>
      <c r="HO67" s="201"/>
      <c r="HP67" s="201"/>
      <c r="HQ67" s="201"/>
      <c r="HR67" s="201"/>
      <c r="HS67" s="201"/>
      <c r="HT67" s="201"/>
      <c r="HU67" s="201"/>
      <c r="HV67" s="201"/>
      <c r="HW67" s="201"/>
      <c r="HX67" s="201"/>
      <c r="HY67" s="201"/>
      <c r="HZ67" s="201"/>
      <c r="IA67" s="201"/>
      <c r="IB67" s="201"/>
      <c r="IC67" s="201"/>
      <c r="ID67" s="201"/>
    </row>
    <row r="68" spans="1:238" x14ac:dyDescent="0.25">
      <c r="J68"/>
      <c r="K68"/>
      <c r="L68"/>
      <c r="M68"/>
    </row>
    <row r="69" spans="1:238" x14ac:dyDescent="0.25">
      <c r="J69"/>
      <c r="K69"/>
      <c r="L69"/>
      <c r="M69"/>
    </row>
    <row r="70" spans="1:238" x14ac:dyDescent="0.25">
      <c r="J70"/>
      <c r="K70"/>
      <c r="L70"/>
      <c r="M70"/>
    </row>
    <row r="71" spans="1:238" x14ac:dyDescent="0.25">
      <c r="J71"/>
      <c r="K71"/>
      <c r="L71"/>
      <c r="M71"/>
    </row>
    <row r="72" spans="1:238" x14ac:dyDescent="0.25">
      <c r="J72"/>
      <c r="K72"/>
      <c r="L72"/>
      <c r="M72"/>
    </row>
    <row r="73" spans="1:238" x14ac:dyDescent="0.25">
      <c r="J73"/>
      <c r="K73"/>
      <c r="L73"/>
      <c r="M73"/>
    </row>
    <row r="74" spans="1:238" x14ac:dyDescent="0.25">
      <c r="J74"/>
      <c r="K74"/>
      <c r="L74"/>
      <c r="M74"/>
    </row>
    <row r="75" spans="1:238" x14ac:dyDescent="0.25">
      <c r="J75"/>
      <c r="K75"/>
      <c r="L75"/>
      <c r="M75"/>
    </row>
    <row r="76" spans="1:238" x14ac:dyDescent="0.25">
      <c r="J76"/>
      <c r="K76"/>
      <c r="L76"/>
      <c r="M76"/>
    </row>
    <row r="77" spans="1:238" x14ac:dyDescent="0.25">
      <c r="J77"/>
      <c r="K77"/>
      <c r="L77"/>
      <c r="M77"/>
    </row>
    <row r="78" spans="1:238" x14ac:dyDescent="0.25">
      <c r="J78"/>
      <c r="K78"/>
      <c r="L78"/>
      <c r="M78"/>
    </row>
    <row r="79" spans="1:238" x14ac:dyDescent="0.25">
      <c r="J79"/>
      <c r="K79"/>
      <c r="L79"/>
      <c r="M79"/>
    </row>
    <row r="80" spans="1:238" x14ac:dyDescent="0.25">
      <c r="J80"/>
      <c r="K80"/>
      <c r="L80"/>
      <c r="M80"/>
    </row>
    <row r="81" spans="10:13" x14ac:dyDescent="0.25">
      <c r="J81"/>
      <c r="K81"/>
      <c r="L81"/>
      <c r="M81"/>
    </row>
    <row r="82" spans="10:13" x14ac:dyDescent="0.25">
      <c r="J82"/>
      <c r="K82"/>
      <c r="L82"/>
      <c r="M82"/>
    </row>
    <row r="83" spans="10:13" x14ac:dyDescent="0.25">
      <c r="J83"/>
      <c r="K83"/>
      <c r="L83"/>
      <c r="M83"/>
    </row>
    <row r="84" spans="10:13" x14ac:dyDescent="0.25">
      <c r="J84"/>
      <c r="K84"/>
      <c r="L84"/>
      <c r="M84"/>
    </row>
    <row r="85" spans="10:13" x14ac:dyDescent="0.25">
      <c r="J85"/>
      <c r="K85"/>
      <c r="L85"/>
      <c r="M85"/>
    </row>
    <row r="86" spans="10:13" x14ac:dyDescent="0.25">
      <c r="J86"/>
      <c r="K86"/>
      <c r="L86"/>
      <c r="M86"/>
    </row>
    <row r="87" spans="10:13" x14ac:dyDescent="0.25">
      <c r="J87"/>
      <c r="K87"/>
      <c r="L87"/>
      <c r="M87"/>
    </row>
    <row r="88" spans="10:13" x14ac:dyDescent="0.25">
      <c r="J88"/>
      <c r="K88"/>
      <c r="L88"/>
      <c r="M88"/>
    </row>
    <row r="89" spans="10:13" x14ac:dyDescent="0.25">
      <c r="J89"/>
      <c r="K89"/>
      <c r="L89"/>
      <c r="M89"/>
    </row>
    <row r="90" spans="10:13" x14ac:dyDescent="0.25">
      <c r="J90"/>
      <c r="K90"/>
      <c r="L90"/>
      <c r="M90"/>
    </row>
    <row r="91" spans="10:13" x14ac:dyDescent="0.25">
      <c r="J91"/>
      <c r="K91"/>
      <c r="L91"/>
      <c r="M91"/>
    </row>
    <row r="92" spans="10:13" x14ac:dyDescent="0.25">
      <c r="J92"/>
      <c r="K92"/>
      <c r="L92"/>
      <c r="M92"/>
    </row>
    <row r="93" spans="10:13" x14ac:dyDescent="0.25">
      <c r="J93"/>
      <c r="K93"/>
      <c r="L93"/>
      <c r="M93"/>
    </row>
    <row r="94" spans="10:13" x14ac:dyDescent="0.25">
      <c r="J94"/>
      <c r="K94"/>
      <c r="L94"/>
      <c r="M94"/>
    </row>
    <row r="95" spans="10:13" x14ac:dyDescent="0.25">
      <c r="J95"/>
      <c r="K95"/>
      <c r="L95"/>
      <c r="M95"/>
    </row>
    <row r="96" spans="10:13" x14ac:dyDescent="0.25">
      <c r="J96"/>
      <c r="K96"/>
      <c r="L96"/>
      <c r="M96"/>
    </row>
    <row r="97" spans="10:13" x14ac:dyDescent="0.25">
      <c r="J97"/>
      <c r="K97"/>
      <c r="L97"/>
      <c r="M97"/>
    </row>
    <row r="98" spans="10:13" x14ac:dyDescent="0.25">
      <c r="J98"/>
      <c r="K98"/>
      <c r="L98"/>
      <c r="M98"/>
    </row>
    <row r="99" spans="10:13" x14ac:dyDescent="0.25">
      <c r="J99"/>
      <c r="K99"/>
      <c r="L99"/>
      <c r="M99"/>
    </row>
    <row r="100" spans="10:13" x14ac:dyDescent="0.25">
      <c r="J100"/>
      <c r="K100"/>
      <c r="L100"/>
      <c r="M100"/>
    </row>
    <row r="101" spans="10:13" x14ac:dyDescent="0.25">
      <c r="J101"/>
      <c r="K101"/>
      <c r="L101"/>
      <c r="M101"/>
    </row>
    <row r="102" spans="10:13" x14ac:dyDescent="0.25">
      <c r="J102"/>
      <c r="K102"/>
      <c r="L102"/>
      <c r="M102"/>
    </row>
    <row r="103" spans="10:13" x14ac:dyDescent="0.25">
      <c r="J103"/>
      <c r="K103"/>
      <c r="L103"/>
      <c r="M103"/>
    </row>
    <row r="104" spans="10:13" x14ac:dyDescent="0.25">
      <c r="J104"/>
      <c r="K104"/>
      <c r="L104"/>
      <c r="M104"/>
    </row>
    <row r="105" spans="10:13" x14ac:dyDescent="0.25">
      <c r="J105"/>
      <c r="K105"/>
      <c r="L105"/>
      <c r="M105"/>
    </row>
    <row r="106" spans="10:13" x14ac:dyDescent="0.25">
      <c r="J106"/>
      <c r="K106"/>
      <c r="L106"/>
      <c r="M106"/>
    </row>
    <row r="107" spans="10:13" x14ac:dyDescent="0.25">
      <c r="J107"/>
      <c r="K107"/>
      <c r="L107"/>
      <c r="M107"/>
    </row>
    <row r="108" spans="10:13" x14ac:dyDescent="0.25">
      <c r="J108"/>
      <c r="K108"/>
      <c r="L108"/>
      <c r="M108"/>
    </row>
    <row r="109" spans="10:13" x14ac:dyDescent="0.25">
      <c r="J109"/>
      <c r="K109"/>
      <c r="L109"/>
      <c r="M109"/>
    </row>
    <row r="110" spans="10:13" x14ac:dyDescent="0.25">
      <c r="J110"/>
      <c r="K110"/>
      <c r="L110"/>
      <c r="M110"/>
    </row>
    <row r="111" spans="10:13" x14ac:dyDescent="0.25">
      <c r="J111"/>
      <c r="K111"/>
      <c r="L111"/>
      <c r="M111"/>
    </row>
    <row r="112" spans="10:13" x14ac:dyDescent="0.25">
      <c r="J112"/>
      <c r="K112"/>
      <c r="L112"/>
      <c r="M112"/>
    </row>
    <row r="113" spans="10:13" x14ac:dyDescent="0.25">
      <c r="J113"/>
      <c r="K113"/>
      <c r="L113"/>
      <c r="M113"/>
    </row>
    <row r="114" spans="10:13" x14ac:dyDescent="0.25">
      <c r="J114"/>
      <c r="K114"/>
      <c r="L114"/>
      <c r="M114"/>
    </row>
    <row r="115" spans="10:13" x14ac:dyDescent="0.25">
      <c r="J115"/>
      <c r="K115"/>
      <c r="L115"/>
      <c r="M115"/>
    </row>
    <row r="116" spans="10:13" x14ac:dyDescent="0.25">
      <c r="J116"/>
      <c r="K116"/>
      <c r="L116"/>
      <c r="M116"/>
    </row>
    <row r="117" spans="10:13" x14ac:dyDescent="0.25">
      <c r="J117"/>
      <c r="K117"/>
      <c r="L117"/>
      <c r="M117"/>
    </row>
    <row r="118" spans="10:13" x14ac:dyDescent="0.25">
      <c r="J118"/>
      <c r="K118"/>
      <c r="L118"/>
      <c r="M118"/>
    </row>
    <row r="119" spans="10:13" x14ac:dyDescent="0.25">
      <c r="J119"/>
      <c r="K119"/>
      <c r="L119"/>
      <c r="M119"/>
    </row>
    <row r="120" spans="10:13" x14ac:dyDescent="0.25">
      <c r="J120"/>
      <c r="K120"/>
      <c r="L120"/>
      <c r="M120"/>
    </row>
    <row r="121" spans="10:13" x14ac:dyDescent="0.25">
      <c r="J121"/>
      <c r="K121"/>
      <c r="L121"/>
      <c r="M121"/>
    </row>
    <row r="122" spans="10:13" x14ac:dyDescent="0.25">
      <c r="J122"/>
      <c r="K122"/>
      <c r="L122"/>
      <c r="M122"/>
    </row>
    <row r="123" spans="10:13" x14ac:dyDescent="0.25">
      <c r="J123"/>
      <c r="K123"/>
      <c r="L123"/>
      <c r="M123"/>
    </row>
    <row r="124" spans="10:13" x14ac:dyDescent="0.25">
      <c r="J124"/>
      <c r="K124"/>
      <c r="L124"/>
      <c r="M124"/>
    </row>
    <row r="125" spans="10:13" x14ac:dyDescent="0.25">
      <c r="J125"/>
      <c r="K125"/>
      <c r="L125"/>
      <c r="M125"/>
    </row>
    <row r="126" spans="10:13" x14ac:dyDescent="0.25">
      <c r="J126"/>
      <c r="K126"/>
      <c r="L126"/>
      <c r="M126"/>
    </row>
    <row r="127" spans="10:13" x14ac:dyDescent="0.25">
      <c r="J127"/>
      <c r="K127"/>
      <c r="L127"/>
      <c r="M127"/>
    </row>
    <row r="128" spans="10:13" x14ac:dyDescent="0.25">
      <c r="J128"/>
      <c r="K128"/>
      <c r="L128"/>
      <c r="M128"/>
    </row>
    <row r="129" spans="10:13" x14ac:dyDescent="0.25">
      <c r="J129"/>
      <c r="K129"/>
      <c r="L129"/>
      <c r="M129"/>
    </row>
    <row r="130" spans="10:13" x14ac:dyDescent="0.25">
      <c r="J130"/>
      <c r="K130"/>
      <c r="L130"/>
      <c r="M130"/>
    </row>
    <row r="131" spans="10:13" x14ac:dyDescent="0.25">
      <c r="J131"/>
      <c r="K131"/>
      <c r="L131"/>
      <c r="M131"/>
    </row>
    <row r="132" spans="10:13" x14ac:dyDescent="0.25">
      <c r="J132"/>
      <c r="K132"/>
      <c r="L132"/>
      <c r="M132"/>
    </row>
    <row r="133" spans="10:13" x14ac:dyDescent="0.25">
      <c r="J133"/>
      <c r="K133"/>
      <c r="L133"/>
      <c r="M133"/>
    </row>
    <row r="134" spans="10:13" x14ac:dyDescent="0.25">
      <c r="J134"/>
      <c r="K134"/>
      <c r="L134"/>
      <c r="M134"/>
    </row>
    <row r="135" spans="10:13" x14ac:dyDescent="0.25">
      <c r="J135"/>
      <c r="K135"/>
      <c r="L135"/>
      <c r="M135"/>
    </row>
    <row r="136" spans="10:13" x14ac:dyDescent="0.25">
      <c r="J136"/>
      <c r="K136"/>
      <c r="L136"/>
      <c r="M136"/>
    </row>
    <row r="137" spans="10:13" x14ac:dyDescent="0.25">
      <c r="J137"/>
      <c r="K137"/>
      <c r="L137"/>
      <c r="M137"/>
    </row>
    <row r="138" spans="10:13" x14ac:dyDescent="0.25">
      <c r="J138"/>
      <c r="K138"/>
      <c r="L138"/>
      <c r="M138"/>
    </row>
    <row r="139" spans="10:13" x14ac:dyDescent="0.25">
      <c r="J139"/>
      <c r="K139"/>
      <c r="L139"/>
      <c r="M139"/>
    </row>
    <row r="140" spans="10:13" x14ac:dyDescent="0.25">
      <c r="J140"/>
      <c r="K140"/>
      <c r="L140"/>
      <c r="M140"/>
    </row>
    <row r="141" spans="10:13" x14ac:dyDescent="0.25">
      <c r="J141"/>
      <c r="K141"/>
      <c r="L141"/>
      <c r="M141"/>
    </row>
    <row r="142" spans="10:13" x14ac:dyDescent="0.25">
      <c r="J142"/>
      <c r="K142"/>
      <c r="L142"/>
      <c r="M142"/>
    </row>
    <row r="143" spans="10:13" x14ac:dyDescent="0.25">
      <c r="J143"/>
      <c r="K143"/>
      <c r="L143"/>
      <c r="M143"/>
    </row>
    <row r="144" spans="10:13" x14ac:dyDescent="0.25">
      <c r="J144"/>
      <c r="K144"/>
      <c r="L144"/>
      <c r="M144"/>
    </row>
    <row r="145" spans="10:13" x14ac:dyDescent="0.25">
      <c r="J145"/>
      <c r="K145"/>
      <c r="L145"/>
      <c r="M145"/>
    </row>
    <row r="146" spans="10:13" x14ac:dyDescent="0.25">
      <c r="J146"/>
      <c r="K146"/>
      <c r="L146"/>
      <c r="M146"/>
    </row>
    <row r="147" spans="10:13" x14ac:dyDescent="0.25">
      <c r="J147"/>
      <c r="K147"/>
      <c r="L147"/>
      <c r="M147"/>
    </row>
    <row r="148" spans="10:13" x14ac:dyDescent="0.25">
      <c r="J148"/>
      <c r="K148"/>
      <c r="L148"/>
      <c r="M148"/>
    </row>
    <row r="149" spans="10:13" x14ac:dyDescent="0.25">
      <c r="J149"/>
      <c r="K149"/>
      <c r="L149"/>
      <c r="M149"/>
    </row>
    <row r="150" spans="10:13" x14ac:dyDescent="0.25">
      <c r="J150"/>
      <c r="K150"/>
      <c r="L150"/>
      <c r="M150"/>
    </row>
    <row r="151" spans="10:13" x14ac:dyDescent="0.25">
      <c r="J151"/>
      <c r="K151"/>
      <c r="L151"/>
      <c r="M151"/>
    </row>
    <row r="152" spans="10:13" x14ac:dyDescent="0.25">
      <c r="J152"/>
      <c r="K152"/>
      <c r="L152"/>
      <c r="M152"/>
    </row>
    <row r="153" spans="10:13" x14ac:dyDescent="0.25">
      <c r="J153"/>
      <c r="K153"/>
      <c r="L153"/>
      <c r="M153"/>
    </row>
    <row r="154" spans="10:13" x14ac:dyDescent="0.25">
      <c r="J154"/>
      <c r="K154"/>
      <c r="L154"/>
      <c r="M154"/>
    </row>
    <row r="155" spans="10:13" x14ac:dyDescent="0.25">
      <c r="J155"/>
      <c r="K155"/>
      <c r="L155"/>
      <c r="M155"/>
    </row>
    <row r="156" spans="10:13" x14ac:dyDescent="0.25">
      <c r="J156"/>
      <c r="K156"/>
      <c r="L156"/>
      <c r="M156"/>
    </row>
    <row r="157" spans="10:13" x14ac:dyDescent="0.25">
      <c r="J157"/>
      <c r="K157"/>
      <c r="L157"/>
      <c r="M157"/>
    </row>
    <row r="158" spans="10:13" x14ac:dyDescent="0.25">
      <c r="J158"/>
      <c r="K158"/>
      <c r="L158"/>
      <c r="M158"/>
    </row>
    <row r="159" spans="10:13" x14ac:dyDescent="0.25">
      <c r="J159"/>
      <c r="K159"/>
      <c r="L159"/>
      <c r="M159"/>
    </row>
    <row r="160" spans="10:13" x14ac:dyDescent="0.25">
      <c r="J160"/>
      <c r="K160"/>
      <c r="L160"/>
      <c r="M160"/>
    </row>
    <row r="161" spans="10:13" x14ac:dyDescent="0.25">
      <c r="J161"/>
      <c r="K161"/>
      <c r="L161"/>
      <c r="M161"/>
    </row>
    <row r="162" spans="10:13" x14ac:dyDescent="0.25">
      <c r="J162"/>
      <c r="K162"/>
      <c r="L162"/>
      <c r="M162"/>
    </row>
    <row r="163" spans="10:13" x14ac:dyDescent="0.25">
      <c r="J163"/>
      <c r="K163"/>
      <c r="L163"/>
      <c r="M163"/>
    </row>
    <row r="164" spans="10:13" x14ac:dyDescent="0.25">
      <c r="J164"/>
      <c r="K164"/>
      <c r="L164"/>
      <c r="M164"/>
    </row>
    <row r="165" spans="10:13" x14ac:dyDescent="0.25">
      <c r="J165"/>
      <c r="K165"/>
      <c r="L165"/>
      <c r="M165"/>
    </row>
    <row r="166" spans="10:13" x14ac:dyDescent="0.25">
      <c r="J166"/>
      <c r="K166"/>
      <c r="L166"/>
      <c r="M166"/>
    </row>
    <row r="167" spans="10:13" x14ac:dyDescent="0.25">
      <c r="J167"/>
      <c r="K167"/>
      <c r="L167"/>
      <c r="M167"/>
    </row>
    <row r="168" spans="10:13" x14ac:dyDescent="0.25">
      <c r="J168"/>
      <c r="K168"/>
      <c r="L168"/>
      <c r="M168"/>
    </row>
    <row r="169" spans="10:13" x14ac:dyDescent="0.25">
      <c r="J169"/>
      <c r="K169"/>
      <c r="L169"/>
      <c r="M169"/>
    </row>
    <row r="170" spans="10:13" x14ac:dyDescent="0.25">
      <c r="J170"/>
      <c r="K170"/>
      <c r="L170"/>
      <c r="M170"/>
    </row>
    <row r="171" spans="10:13" x14ac:dyDescent="0.25">
      <c r="J171"/>
      <c r="K171"/>
      <c r="L171"/>
      <c r="M171"/>
    </row>
    <row r="172" spans="10:13" x14ac:dyDescent="0.25">
      <c r="J172"/>
      <c r="K172"/>
      <c r="L172"/>
      <c r="M172"/>
    </row>
    <row r="173" spans="10:13" x14ac:dyDescent="0.25">
      <c r="J173"/>
      <c r="K173"/>
      <c r="L173"/>
      <c r="M173"/>
    </row>
    <row r="174" spans="10:13" x14ac:dyDescent="0.25">
      <c r="J174"/>
      <c r="K174"/>
      <c r="L174"/>
      <c r="M174"/>
    </row>
    <row r="175" spans="10:13" x14ac:dyDescent="0.25">
      <c r="J175"/>
      <c r="K175"/>
      <c r="L175"/>
      <c r="M175"/>
    </row>
    <row r="176" spans="10:13" x14ac:dyDescent="0.25">
      <c r="J176"/>
      <c r="K176"/>
      <c r="L176"/>
      <c r="M176"/>
    </row>
    <row r="177" spans="10:13" x14ac:dyDescent="0.25">
      <c r="J177"/>
      <c r="K177"/>
      <c r="L177"/>
      <c r="M177"/>
    </row>
    <row r="178" spans="10:13" x14ac:dyDescent="0.25">
      <c r="J178"/>
      <c r="K178"/>
      <c r="L178"/>
      <c r="M178"/>
    </row>
    <row r="179" spans="10:13" x14ac:dyDescent="0.25">
      <c r="J179"/>
      <c r="K179"/>
      <c r="L179"/>
      <c r="M179"/>
    </row>
    <row r="180" spans="10:13" x14ac:dyDescent="0.25">
      <c r="J180"/>
      <c r="K180"/>
      <c r="L180"/>
      <c r="M180"/>
    </row>
    <row r="181" spans="10:13" x14ac:dyDescent="0.25">
      <c r="J181"/>
      <c r="K181"/>
      <c r="L181"/>
      <c r="M181"/>
    </row>
    <row r="182" spans="10:13" x14ac:dyDescent="0.25">
      <c r="J182"/>
      <c r="K182"/>
      <c r="L182"/>
      <c r="M182"/>
    </row>
    <row r="183" spans="10:13" x14ac:dyDescent="0.25">
      <c r="J183"/>
      <c r="K183"/>
      <c r="L183"/>
      <c r="M183"/>
    </row>
    <row r="184" spans="10:13" x14ac:dyDescent="0.25">
      <c r="J184"/>
      <c r="K184"/>
      <c r="L184"/>
      <c r="M184"/>
    </row>
    <row r="185" spans="10:13" x14ac:dyDescent="0.25">
      <c r="J185"/>
      <c r="K185"/>
      <c r="L185"/>
      <c r="M185"/>
    </row>
    <row r="186" spans="10:13" x14ac:dyDescent="0.25">
      <c r="J186"/>
      <c r="K186"/>
      <c r="L186"/>
      <c r="M186"/>
    </row>
    <row r="187" spans="10:13" x14ac:dyDescent="0.25">
      <c r="J187"/>
      <c r="K187"/>
      <c r="L187"/>
      <c r="M187"/>
    </row>
    <row r="188" spans="10:13" x14ac:dyDescent="0.25">
      <c r="J188"/>
      <c r="K188"/>
      <c r="L188"/>
      <c r="M188"/>
    </row>
    <row r="189" spans="10:13" x14ac:dyDescent="0.25">
      <c r="J189"/>
      <c r="K189"/>
      <c r="L189"/>
      <c r="M189"/>
    </row>
    <row r="190" spans="10:13" x14ac:dyDescent="0.25">
      <c r="J190"/>
      <c r="K190"/>
      <c r="L190"/>
      <c r="M190"/>
    </row>
    <row r="191" spans="10:13" x14ac:dyDescent="0.25">
      <c r="J191"/>
      <c r="K191"/>
      <c r="L191"/>
      <c r="M191"/>
    </row>
    <row r="192" spans="10:13" x14ac:dyDescent="0.25">
      <c r="J192"/>
      <c r="K192"/>
      <c r="L192"/>
      <c r="M192"/>
    </row>
    <row r="193" spans="10:13" x14ac:dyDescent="0.25">
      <c r="J193"/>
      <c r="K193"/>
      <c r="L193"/>
      <c r="M193"/>
    </row>
    <row r="194" spans="10:13" x14ac:dyDescent="0.25">
      <c r="J194"/>
      <c r="K194"/>
      <c r="L194"/>
      <c r="M194"/>
    </row>
    <row r="195" spans="10:13" x14ac:dyDescent="0.25">
      <c r="J195"/>
      <c r="K195"/>
      <c r="L195"/>
      <c r="M195"/>
    </row>
    <row r="196" spans="10:13" x14ac:dyDescent="0.25">
      <c r="J196"/>
      <c r="K196"/>
      <c r="L196"/>
      <c r="M196"/>
    </row>
    <row r="197" spans="10:13" x14ac:dyDescent="0.25">
      <c r="J197"/>
      <c r="K197"/>
      <c r="L197"/>
      <c r="M197"/>
    </row>
    <row r="198" spans="10:13" x14ac:dyDescent="0.25">
      <c r="J198"/>
      <c r="K198"/>
      <c r="L198"/>
      <c r="M198"/>
    </row>
    <row r="199" spans="10:13" x14ac:dyDescent="0.25">
      <c r="J199"/>
      <c r="K199"/>
      <c r="L199"/>
      <c r="M199"/>
    </row>
    <row r="200" spans="10:13" x14ac:dyDescent="0.25">
      <c r="J200"/>
      <c r="K200"/>
      <c r="L200"/>
      <c r="M200"/>
    </row>
    <row r="201" spans="10:13" x14ac:dyDescent="0.25">
      <c r="J201"/>
      <c r="K201"/>
      <c r="L201"/>
      <c r="M201"/>
    </row>
    <row r="202" spans="10:13" x14ac:dyDescent="0.25">
      <c r="J202"/>
      <c r="K202"/>
      <c r="L202"/>
      <c r="M202"/>
    </row>
    <row r="203" spans="10:13" x14ac:dyDescent="0.25">
      <c r="J203"/>
      <c r="K203"/>
      <c r="L203"/>
      <c r="M203"/>
    </row>
    <row r="204" spans="10:13" x14ac:dyDescent="0.25">
      <c r="J204"/>
      <c r="K204"/>
      <c r="L204"/>
      <c r="M204"/>
    </row>
    <row r="205" spans="10:13" x14ac:dyDescent="0.25">
      <c r="J205"/>
      <c r="K205"/>
      <c r="L205"/>
      <c r="M205"/>
    </row>
    <row r="206" spans="10:13" x14ac:dyDescent="0.25">
      <c r="J206"/>
      <c r="K206"/>
      <c r="L206"/>
      <c r="M206"/>
    </row>
    <row r="207" spans="10:13" x14ac:dyDescent="0.25">
      <c r="J207"/>
      <c r="K207"/>
      <c r="L207"/>
      <c r="M207"/>
    </row>
    <row r="208" spans="10:13" x14ac:dyDescent="0.25">
      <c r="J208"/>
      <c r="K208"/>
      <c r="L208"/>
      <c r="M208"/>
    </row>
    <row r="209" spans="10:13" x14ac:dyDescent="0.25">
      <c r="J209"/>
      <c r="K209"/>
      <c r="L209"/>
      <c r="M209"/>
    </row>
    <row r="210" spans="10:13" x14ac:dyDescent="0.25">
      <c r="J210"/>
      <c r="K210"/>
      <c r="L210"/>
      <c r="M210"/>
    </row>
    <row r="211" spans="10:13" x14ac:dyDescent="0.25">
      <c r="J211"/>
      <c r="K211"/>
      <c r="L211"/>
      <c r="M211"/>
    </row>
    <row r="212" spans="10:13" x14ac:dyDescent="0.25">
      <c r="J212"/>
      <c r="K212"/>
      <c r="L212"/>
      <c r="M212"/>
    </row>
    <row r="213" spans="10:13" x14ac:dyDescent="0.25">
      <c r="J213"/>
      <c r="K213"/>
      <c r="L213"/>
      <c r="M213"/>
    </row>
    <row r="214" spans="10:13" x14ac:dyDescent="0.25">
      <c r="J214"/>
      <c r="K214"/>
      <c r="L214"/>
      <c r="M214"/>
    </row>
    <row r="215" spans="10:13" x14ac:dyDescent="0.25">
      <c r="J215"/>
      <c r="K215"/>
      <c r="L215"/>
      <c r="M215"/>
    </row>
    <row r="216" spans="10:13" x14ac:dyDescent="0.25">
      <c r="J216"/>
      <c r="K216"/>
      <c r="L216"/>
      <c r="M216"/>
    </row>
    <row r="217" spans="10:13" x14ac:dyDescent="0.25">
      <c r="J217"/>
      <c r="K217"/>
      <c r="L217"/>
      <c r="M217"/>
    </row>
    <row r="218" spans="10:13" x14ac:dyDescent="0.25">
      <c r="J218"/>
      <c r="K218"/>
      <c r="L218"/>
      <c r="M218"/>
    </row>
    <row r="219" spans="10:13" x14ac:dyDescent="0.25">
      <c r="J219"/>
      <c r="K219"/>
      <c r="L219"/>
      <c r="M219"/>
    </row>
    <row r="220" spans="10:13" x14ac:dyDescent="0.25">
      <c r="J220"/>
      <c r="K220"/>
      <c r="L220"/>
      <c r="M220"/>
    </row>
    <row r="221" spans="10:13" x14ac:dyDescent="0.25">
      <c r="J221"/>
      <c r="K221"/>
      <c r="L221"/>
      <c r="M221"/>
    </row>
    <row r="222" spans="10:13" x14ac:dyDescent="0.25">
      <c r="J222"/>
      <c r="K222"/>
      <c r="L222"/>
      <c r="M222"/>
    </row>
    <row r="223" spans="10:13" x14ac:dyDescent="0.25">
      <c r="J223"/>
      <c r="K223"/>
      <c r="L223"/>
      <c r="M223"/>
    </row>
    <row r="224" spans="10:13" x14ac:dyDescent="0.25">
      <c r="J224"/>
      <c r="K224"/>
      <c r="L224"/>
      <c r="M224"/>
    </row>
    <row r="225" spans="10:13" x14ac:dyDescent="0.25">
      <c r="J225"/>
      <c r="K225"/>
      <c r="L225"/>
      <c r="M225"/>
    </row>
    <row r="226" spans="10:13" x14ac:dyDescent="0.25">
      <c r="J226"/>
      <c r="K226"/>
      <c r="L226"/>
      <c r="M226"/>
    </row>
    <row r="227" spans="10:13" x14ac:dyDescent="0.25">
      <c r="J227"/>
      <c r="K227"/>
      <c r="L227"/>
      <c r="M227"/>
    </row>
    <row r="228" spans="10:13" x14ac:dyDescent="0.25">
      <c r="J228"/>
      <c r="K228"/>
      <c r="L228"/>
      <c r="M228"/>
    </row>
    <row r="229" spans="10:13" x14ac:dyDescent="0.25">
      <c r="J229"/>
      <c r="K229"/>
      <c r="L229"/>
      <c r="M229"/>
    </row>
    <row r="230" spans="10:13" x14ac:dyDescent="0.25">
      <c r="J230"/>
      <c r="K230"/>
      <c r="L230"/>
      <c r="M230"/>
    </row>
    <row r="231" spans="10:13" x14ac:dyDescent="0.25">
      <c r="J231"/>
      <c r="K231"/>
      <c r="L231"/>
      <c r="M231"/>
    </row>
    <row r="232" spans="10:13" x14ac:dyDescent="0.25">
      <c r="J232"/>
      <c r="K232"/>
      <c r="L232"/>
      <c r="M232"/>
    </row>
    <row r="233" spans="10:13" x14ac:dyDescent="0.25">
      <c r="J233"/>
      <c r="K233"/>
      <c r="L233"/>
      <c r="M233"/>
    </row>
    <row r="234" spans="10:13" x14ac:dyDescent="0.25">
      <c r="J234"/>
      <c r="K234"/>
      <c r="L234"/>
      <c r="M234"/>
    </row>
    <row r="235" spans="10:13" x14ac:dyDescent="0.25">
      <c r="J235"/>
      <c r="K235"/>
      <c r="L235"/>
      <c r="M235"/>
    </row>
    <row r="236" spans="10:13" x14ac:dyDescent="0.25">
      <c r="J236"/>
      <c r="K236"/>
      <c r="L236"/>
      <c r="M236"/>
    </row>
    <row r="237" spans="10:13" x14ac:dyDescent="0.25">
      <c r="J237"/>
      <c r="K237"/>
      <c r="L237"/>
      <c r="M237"/>
    </row>
    <row r="238" spans="10:13" x14ac:dyDescent="0.25">
      <c r="J238"/>
      <c r="K238"/>
      <c r="L238"/>
      <c r="M238"/>
    </row>
    <row r="239" spans="10:13" x14ac:dyDescent="0.25">
      <c r="J239"/>
      <c r="K239"/>
      <c r="L239"/>
      <c r="M239"/>
    </row>
    <row r="240" spans="10:13" x14ac:dyDescent="0.25">
      <c r="J240"/>
      <c r="K240"/>
      <c r="L240"/>
      <c r="M240"/>
    </row>
    <row r="241" spans="10:13" x14ac:dyDescent="0.25">
      <c r="J241"/>
      <c r="K241"/>
      <c r="L241"/>
      <c r="M241"/>
    </row>
    <row r="242" spans="10:13" x14ac:dyDescent="0.25">
      <c r="J242"/>
      <c r="K242"/>
      <c r="L242"/>
      <c r="M242"/>
    </row>
    <row r="243" spans="10:13" x14ac:dyDescent="0.25">
      <c r="J243"/>
      <c r="K243"/>
      <c r="L243"/>
      <c r="M243"/>
    </row>
    <row r="244" spans="10:13" x14ac:dyDescent="0.25">
      <c r="J244"/>
      <c r="K244"/>
      <c r="L244"/>
      <c r="M244"/>
    </row>
    <row r="245" spans="10:13" x14ac:dyDescent="0.25">
      <c r="J245"/>
      <c r="K245"/>
      <c r="L245"/>
      <c r="M245"/>
    </row>
    <row r="246" spans="10:13" x14ac:dyDescent="0.25">
      <c r="J246"/>
      <c r="K246"/>
      <c r="L246"/>
      <c r="M246"/>
    </row>
    <row r="247" spans="10:13" x14ac:dyDescent="0.25">
      <c r="J247"/>
      <c r="K247"/>
      <c r="L247"/>
      <c r="M247"/>
    </row>
    <row r="248" spans="10:13" x14ac:dyDescent="0.25">
      <c r="J248"/>
      <c r="K248"/>
      <c r="L248"/>
      <c r="M248"/>
    </row>
    <row r="249" spans="10:13" x14ac:dyDescent="0.25">
      <c r="J249"/>
      <c r="K249"/>
      <c r="L249"/>
      <c r="M249"/>
    </row>
    <row r="250" spans="10:13" x14ac:dyDescent="0.25">
      <c r="J250"/>
      <c r="K250"/>
      <c r="L250"/>
      <c r="M250"/>
    </row>
    <row r="251" spans="10:13" x14ac:dyDescent="0.25">
      <c r="J251"/>
      <c r="K251"/>
      <c r="L251"/>
      <c r="M251"/>
    </row>
    <row r="252" spans="10:13" x14ac:dyDescent="0.25">
      <c r="J252"/>
      <c r="K252"/>
      <c r="L252"/>
      <c r="M252"/>
    </row>
    <row r="253" spans="10:13" x14ac:dyDescent="0.25">
      <c r="J253"/>
      <c r="K253"/>
      <c r="L253"/>
      <c r="M253"/>
    </row>
    <row r="254" spans="10:13" x14ac:dyDescent="0.25">
      <c r="J254"/>
      <c r="K254"/>
      <c r="L254"/>
      <c r="M254"/>
    </row>
    <row r="255" spans="10:13" x14ac:dyDescent="0.25">
      <c r="J255"/>
      <c r="K255"/>
      <c r="L255"/>
      <c r="M255"/>
    </row>
    <row r="256" spans="10:13" x14ac:dyDescent="0.25">
      <c r="J256"/>
      <c r="K256"/>
      <c r="L256"/>
      <c r="M256"/>
    </row>
    <row r="257" spans="10:13" x14ac:dyDescent="0.25">
      <c r="J257"/>
      <c r="K257"/>
      <c r="L257"/>
      <c r="M257"/>
    </row>
    <row r="258" spans="10:13" x14ac:dyDescent="0.25">
      <c r="J258"/>
      <c r="K258"/>
      <c r="L258"/>
      <c r="M258"/>
    </row>
    <row r="259" spans="10:13" x14ac:dyDescent="0.25">
      <c r="J259"/>
      <c r="K259"/>
      <c r="L259"/>
      <c r="M259"/>
    </row>
    <row r="260" spans="10:13" x14ac:dyDescent="0.25">
      <c r="J260"/>
      <c r="K260"/>
      <c r="L260"/>
      <c r="M260"/>
    </row>
    <row r="261" spans="10:13" x14ac:dyDescent="0.25">
      <c r="J261"/>
      <c r="K261"/>
      <c r="L261"/>
      <c r="M261"/>
    </row>
    <row r="262" spans="10:13" x14ac:dyDescent="0.25">
      <c r="J262"/>
      <c r="K262"/>
      <c r="L262"/>
      <c r="M262"/>
    </row>
    <row r="263" spans="10:13" x14ac:dyDescent="0.25">
      <c r="J263"/>
      <c r="K263"/>
      <c r="L263"/>
      <c r="M263"/>
    </row>
  </sheetData>
  <mergeCells count="4">
    <mergeCell ref="A1:I1"/>
    <mergeCell ref="A63:I63"/>
    <mergeCell ref="A65:J65"/>
    <mergeCell ref="A67:J6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67"/>
  <sheetViews>
    <sheetView workbookViewId="0">
      <pane ySplit="2" topLeftCell="A3" activePane="bottomLeft" state="frozen"/>
      <selection pane="bottomLeft" activeCell="B62" sqref="B62"/>
    </sheetView>
  </sheetViews>
  <sheetFormatPr defaultRowHeight="12.75" x14ac:dyDescent="0.2"/>
  <cols>
    <col min="1" max="1" width="1.85546875" style="157" customWidth="1"/>
    <col min="2" max="2" width="7.7109375" style="161" customWidth="1"/>
    <col min="3" max="6" width="10.7109375" style="183" customWidth="1"/>
    <col min="7" max="7" width="8.42578125" style="161" customWidth="1"/>
    <col min="8" max="8" width="9.140625" style="161" customWidth="1"/>
    <col min="9" max="9" width="4.42578125" style="161" customWidth="1"/>
    <col min="10" max="10" width="5" style="161" customWidth="1"/>
    <col min="11" max="232" width="9.140625" style="161"/>
    <col min="233" max="256" width="9.140625" style="157"/>
    <col min="257" max="257" width="1.85546875" style="157" customWidth="1"/>
    <col min="258" max="258" width="7.7109375" style="157" customWidth="1"/>
    <col min="259" max="262" width="10.7109375" style="157" customWidth="1"/>
    <col min="263" max="263" width="8.42578125" style="157" customWidth="1"/>
    <col min="264" max="264" width="9.140625" style="157" customWidth="1"/>
    <col min="265" max="265" width="4.42578125" style="157" customWidth="1"/>
    <col min="266" max="266" width="5" style="157" customWidth="1"/>
    <col min="267" max="512" width="9.140625" style="157"/>
    <col min="513" max="513" width="1.85546875" style="157" customWidth="1"/>
    <col min="514" max="514" width="7.7109375" style="157" customWidth="1"/>
    <col min="515" max="518" width="10.7109375" style="157" customWidth="1"/>
    <col min="519" max="519" width="8.42578125" style="157" customWidth="1"/>
    <col min="520" max="520" width="9.140625" style="157" customWidth="1"/>
    <col min="521" max="521" width="4.42578125" style="157" customWidth="1"/>
    <col min="522" max="522" width="5" style="157" customWidth="1"/>
    <col min="523" max="768" width="9.140625" style="157"/>
    <col min="769" max="769" width="1.85546875" style="157" customWidth="1"/>
    <col min="770" max="770" width="7.7109375" style="157" customWidth="1"/>
    <col min="771" max="774" width="10.7109375" style="157" customWidth="1"/>
    <col min="775" max="775" width="8.42578125" style="157" customWidth="1"/>
    <col min="776" max="776" width="9.140625" style="157" customWidth="1"/>
    <col min="777" max="777" width="4.42578125" style="157" customWidth="1"/>
    <col min="778" max="778" width="5" style="157" customWidth="1"/>
    <col min="779" max="1024" width="9.140625" style="157"/>
    <col min="1025" max="1025" width="1.85546875" style="157" customWidth="1"/>
    <col min="1026" max="1026" width="7.7109375" style="157" customWidth="1"/>
    <col min="1027" max="1030" width="10.7109375" style="157" customWidth="1"/>
    <col min="1031" max="1031" width="8.42578125" style="157" customWidth="1"/>
    <col min="1032" max="1032" width="9.140625" style="157" customWidth="1"/>
    <col min="1033" max="1033" width="4.42578125" style="157" customWidth="1"/>
    <col min="1034" max="1034" width="5" style="157" customWidth="1"/>
    <col min="1035" max="1280" width="9.140625" style="157"/>
    <col min="1281" max="1281" width="1.85546875" style="157" customWidth="1"/>
    <col min="1282" max="1282" width="7.7109375" style="157" customWidth="1"/>
    <col min="1283" max="1286" width="10.7109375" style="157" customWidth="1"/>
    <col min="1287" max="1287" width="8.42578125" style="157" customWidth="1"/>
    <col min="1288" max="1288" width="9.140625" style="157" customWidth="1"/>
    <col min="1289" max="1289" width="4.42578125" style="157" customWidth="1"/>
    <col min="1290" max="1290" width="5" style="157" customWidth="1"/>
    <col min="1291" max="1536" width="9.140625" style="157"/>
    <col min="1537" max="1537" width="1.85546875" style="157" customWidth="1"/>
    <col min="1538" max="1538" width="7.7109375" style="157" customWidth="1"/>
    <col min="1539" max="1542" width="10.7109375" style="157" customWidth="1"/>
    <col min="1543" max="1543" width="8.42578125" style="157" customWidth="1"/>
    <col min="1544" max="1544" width="9.140625" style="157" customWidth="1"/>
    <col min="1545" max="1545" width="4.42578125" style="157" customWidth="1"/>
    <col min="1546" max="1546" width="5" style="157" customWidth="1"/>
    <col min="1547" max="1792" width="9.140625" style="157"/>
    <col min="1793" max="1793" width="1.85546875" style="157" customWidth="1"/>
    <col min="1794" max="1794" width="7.7109375" style="157" customWidth="1"/>
    <col min="1795" max="1798" width="10.7109375" style="157" customWidth="1"/>
    <col min="1799" max="1799" width="8.42578125" style="157" customWidth="1"/>
    <col min="1800" max="1800" width="9.140625" style="157" customWidth="1"/>
    <col min="1801" max="1801" width="4.42578125" style="157" customWidth="1"/>
    <col min="1802" max="1802" width="5" style="157" customWidth="1"/>
    <col min="1803" max="2048" width="9.140625" style="157"/>
    <col min="2049" max="2049" width="1.85546875" style="157" customWidth="1"/>
    <col min="2050" max="2050" width="7.7109375" style="157" customWidth="1"/>
    <col min="2051" max="2054" width="10.7109375" style="157" customWidth="1"/>
    <col min="2055" max="2055" width="8.42578125" style="157" customWidth="1"/>
    <col min="2056" max="2056" width="9.140625" style="157" customWidth="1"/>
    <col min="2057" max="2057" width="4.42578125" style="157" customWidth="1"/>
    <col min="2058" max="2058" width="5" style="157" customWidth="1"/>
    <col min="2059" max="2304" width="9.140625" style="157"/>
    <col min="2305" max="2305" width="1.85546875" style="157" customWidth="1"/>
    <col min="2306" max="2306" width="7.7109375" style="157" customWidth="1"/>
    <col min="2307" max="2310" width="10.7109375" style="157" customWidth="1"/>
    <col min="2311" max="2311" width="8.42578125" style="157" customWidth="1"/>
    <col min="2312" max="2312" width="9.140625" style="157" customWidth="1"/>
    <col min="2313" max="2313" width="4.42578125" style="157" customWidth="1"/>
    <col min="2314" max="2314" width="5" style="157" customWidth="1"/>
    <col min="2315" max="2560" width="9.140625" style="157"/>
    <col min="2561" max="2561" width="1.85546875" style="157" customWidth="1"/>
    <col min="2562" max="2562" width="7.7109375" style="157" customWidth="1"/>
    <col min="2563" max="2566" width="10.7109375" style="157" customWidth="1"/>
    <col min="2567" max="2567" width="8.42578125" style="157" customWidth="1"/>
    <col min="2568" max="2568" width="9.140625" style="157" customWidth="1"/>
    <col min="2569" max="2569" width="4.42578125" style="157" customWidth="1"/>
    <col min="2570" max="2570" width="5" style="157" customWidth="1"/>
    <col min="2571" max="2816" width="9.140625" style="157"/>
    <col min="2817" max="2817" width="1.85546875" style="157" customWidth="1"/>
    <col min="2818" max="2818" width="7.7109375" style="157" customWidth="1"/>
    <col min="2819" max="2822" width="10.7109375" style="157" customWidth="1"/>
    <col min="2823" max="2823" width="8.42578125" style="157" customWidth="1"/>
    <col min="2824" max="2824" width="9.140625" style="157" customWidth="1"/>
    <col min="2825" max="2825" width="4.42578125" style="157" customWidth="1"/>
    <col min="2826" max="2826" width="5" style="157" customWidth="1"/>
    <col min="2827" max="3072" width="9.140625" style="157"/>
    <col min="3073" max="3073" width="1.85546875" style="157" customWidth="1"/>
    <col min="3074" max="3074" width="7.7109375" style="157" customWidth="1"/>
    <col min="3075" max="3078" width="10.7109375" style="157" customWidth="1"/>
    <col min="3079" max="3079" width="8.42578125" style="157" customWidth="1"/>
    <col min="3080" max="3080" width="9.140625" style="157" customWidth="1"/>
    <col min="3081" max="3081" width="4.42578125" style="157" customWidth="1"/>
    <col min="3082" max="3082" width="5" style="157" customWidth="1"/>
    <col min="3083" max="3328" width="9.140625" style="157"/>
    <col min="3329" max="3329" width="1.85546875" style="157" customWidth="1"/>
    <col min="3330" max="3330" width="7.7109375" style="157" customWidth="1"/>
    <col min="3331" max="3334" width="10.7109375" style="157" customWidth="1"/>
    <col min="3335" max="3335" width="8.42578125" style="157" customWidth="1"/>
    <col min="3336" max="3336" width="9.140625" style="157" customWidth="1"/>
    <col min="3337" max="3337" width="4.42578125" style="157" customWidth="1"/>
    <col min="3338" max="3338" width="5" style="157" customWidth="1"/>
    <col min="3339" max="3584" width="9.140625" style="157"/>
    <col min="3585" max="3585" width="1.85546875" style="157" customWidth="1"/>
    <col min="3586" max="3586" width="7.7109375" style="157" customWidth="1"/>
    <col min="3587" max="3590" width="10.7109375" style="157" customWidth="1"/>
    <col min="3591" max="3591" width="8.42578125" style="157" customWidth="1"/>
    <col min="3592" max="3592" width="9.140625" style="157" customWidth="1"/>
    <col min="3593" max="3593" width="4.42578125" style="157" customWidth="1"/>
    <col min="3594" max="3594" width="5" style="157" customWidth="1"/>
    <col min="3595" max="3840" width="9.140625" style="157"/>
    <col min="3841" max="3841" width="1.85546875" style="157" customWidth="1"/>
    <col min="3842" max="3842" width="7.7109375" style="157" customWidth="1"/>
    <col min="3843" max="3846" width="10.7109375" style="157" customWidth="1"/>
    <col min="3847" max="3847" width="8.42578125" style="157" customWidth="1"/>
    <col min="3848" max="3848" width="9.140625" style="157" customWidth="1"/>
    <col min="3849" max="3849" width="4.42578125" style="157" customWidth="1"/>
    <col min="3850" max="3850" width="5" style="157" customWidth="1"/>
    <col min="3851" max="4096" width="9.140625" style="157"/>
    <col min="4097" max="4097" width="1.85546875" style="157" customWidth="1"/>
    <col min="4098" max="4098" width="7.7109375" style="157" customWidth="1"/>
    <col min="4099" max="4102" width="10.7109375" style="157" customWidth="1"/>
    <col min="4103" max="4103" width="8.42578125" style="157" customWidth="1"/>
    <col min="4104" max="4104" width="9.140625" style="157" customWidth="1"/>
    <col min="4105" max="4105" width="4.42578125" style="157" customWidth="1"/>
    <col min="4106" max="4106" width="5" style="157" customWidth="1"/>
    <col min="4107" max="4352" width="9.140625" style="157"/>
    <col min="4353" max="4353" width="1.85546875" style="157" customWidth="1"/>
    <col min="4354" max="4354" width="7.7109375" style="157" customWidth="1"/>
    <col min="4355" max="4358" width="10.7109375" style="157" customWidth="1"/>
    <col min="4359" max="4359" width="8.42578125" style="157" customWidth="1"/>
    <col min="4360" max="4360" width="9.140625" style="157" customWidth="1"/>
    <col min="4361" max="4361" width="4.42578125" style="157" customWidth="1"/>
    <col min="4362" max="4362" width="5" style="157" customWidth="1"/>
    <col min="4363" max="4608" width="9.140625" style="157"/>
    <col min="4609" max="4609" width="1.85546875" style="157" customWidth="1"/>
    <col min="4610" max="4610" width="7.7109375" style="157" customWidth="1"/>
    <col min="4611" max="4614" width="10.7109375" style="157" customWidth="1"/>
    <col min="4615" max="4615" width="8.42578125" style="157" customWidth="1"/>
    <col min="4616" max="4616" width="9.140625" style="157" customWidth="1"/>
    <col min="4617" max="4617" width="4.42578125" style="157" customWidth="1"/>
    <col min="4618" max="4618" width="5" style="157" customWidth="1"/>
    <col min="4619" max="4864" width="9.140625" style="157"/>
    <col min="4865" max="4865" width="1.85546875" style="157" customWidth="1"/>
    <col min="4866" max="4866" width="7.7109375" style="157" customWidth="1"/>
    <col min="4867" max="4870" width="10.7109375" style="157" customWidth="1"/>
    <col min="4871" max="4871" width="8.42578125" style="157" customWidth="1"/>
    <col min="4872" max="4872" width="9.140625" style="157" customWidth="1"/>
    <col min="4873" max="4873" width="4.42578125" style="157" customWidth="1"/>
    <col min="4874" max="4874" width="5" style="157" customWidth="1"/>
    <col min="4875" max="5120" width="9.140625" style="157"/>
    <col min="5121" max="5121" width="1.85546875" style="157" customWidth="1"/>
    <col min="5122" max="5122" width="7.7109375" style="157" customWidth="1"/>
    <col min="5123" max="5126" width="10.7109375" style="157" customWidth="1"/>
    <col min="5127" max="5127" width="8.42578125" style="157" customWidth="1"/>
    <col min="5128" max="5128" width="9.140625" style="157" customWidth="1"/>
    <col min="5129" max="5129" width="4.42578125" style="157" customWidth="1"/>
    <col min="5130" max="5130" width="5" style="157" customWidth="1"/>
    <col min="5131" max="5376" width="9.140625" style="157"/>
    <col min="5377" max="5377" width="1.85546875" style="157" customWidth="1"/>
    <col min="5378" max="5378" width="7.7109375" style="157" customWidth="1"/>
    <col min="5379" max="5382" width="10.7109375" style="157" customWidth="1"/>
    <col min="5383" max="5383" width="8.42578125" style="157" customWidth="1"/>
    <col min="5384" max="5384" width="9.140625" style="157" customWidth="1"/>
    <col min="5385" max="5385" width="4.42578125" style="157" customWidth="1"/>
    <col min="5386" max="5386" width="5" style="157" customWidth="1"/>
    <col min="5387" max="5632" width="9.140625" style="157"/>
    <col min="5633" max="5633" width="1.85546875" style="157" customWidth="1"/>
    <col min="5634" max="5634" width="7.7109375" style="157" customWidth="1"/>
    <col min="5635" max="5638" width="10.7109375" style="157" customWidth="1"/>
    <col min="5639" max="5639" width="8.42578125" style="157" customWidth="1"/>
    <col min="5640" max="5640" width="9.140625" style="157" customWidth="1"/>
    <col min="5641" max="5641" width="4.42578125" style="157" customWidth="1"/>
    <col min="5642" max="5642" width="5" style="157" customWidth="1"/>
    <col min="5643" max="5888" width="9.140625" style="157"/>
    <col min="5889" max="5889" width="1.85546875" style="157" customWidth="1"/>
    <col min="5890" max="5890" width="7.7109375" style="157" customWidth="1"/>
    <col min="5891" max="5894" width="10.7109375" style="157" customWidth="1"/>
    <col min="5895" max="5895" width="8.42578125" style="157" customWidth="1"/>
    <col min="5896" max="5896" width="9.140625" style="157" customWidth="1"/>
    <col min="5897" max="5897" width="4.42578125" style="157" customWidth="1"/>
    <col min="5898" max="5898" width="5" style="157" customWidth="1"/>
    <col min="5899" max="6144" width="9.140625" style="157"/>
    <col min="6145" max="6145" width="1.85546875" style="157" customWidth="1"/>
    <col min="6146" max="6146" width="7.7109375" style="157" customWidth="1"/>
    <col min="6147" max="6150" width="10.7109375" style="157" customWidth="1"/>
    <col min="6151" max="6151" width="8.42578125" style="157" customWidth="1"/>
    <col min="6152" max="6152" width="9.140625" style="157" customWidth="1"/>
    <col min="6153" max="6153" width="4.42578125" style="157" customWidth="1"/>
    <col min="6154" max="6154" width="5" style="157" customWidth="1"/>
    <col min="6155" max="6400" width="9.140625" style="157"/>
    <col min="6401" max="6401" width="1.85546875" style="157" customWidth="1"/>
    <col min="6402" max="6402" width="7.7109375" style="157" customWidth="1"/>
    <col min="6403" max="6406" width="10.7109375" style="157" customWidth="1"/>
    <col min="6407" max="6407" width="8.42578125" style="157" customWidth="1"/>
    <col min="6408" max="6408" width="9.140625" style="157" customWidth="1"/>
    <col min="6409" max="6409" width="4.42578125" style="157" customWidth="1"/>
    <col min="6410" max="6410" width="5" style="157" customWidth="1"/>
    <col min="6411" max="6656" width="9.140625" style="157"/>
    <col min="6657" max="6657" width="1.85546875" style="157" customWidth="1"/>
    <col min="6658" max="6658" width="7.7109375" style="157" customWidth="1"/>
    <col min="6659" max="6662" width="10.7109375" style="157" customWidth="1"/>
    <col min="6663" max="6663" width="8.42578125" style="157" customWidth="1"/>
    <col min="6664" max="6664" width="9.140625" style="157" customWidth="1"/>
    <col min="6665" max="6665" width="4.42578125" style="157" customWidth="1"/>
    <col min="6666" max="6666" width="5" style="157" customWidth="1"/>
    <col min="6667" max="6912" width="9.140625" style="157"/>
    <col min="6913" max="6913" width="1.85546875" style="157" customWidth="1"/>
    <col min="6914" max="6914" width="7.7109375" style="157" customWidth="1"/>
    <col min="6915" max="6918" width="10.7109375" style="157" customWidth="1"/>
    <col min="6919" max="6919" width="8.42578125" style="157" customWidth="1"/>
    <col min="6920" max="6920" width="9.140625" style="157" customWidth="1"/>
    <col min="6921" max="6921" width="4.42578125" style="157" customWidth="1"/>
    <col min="6922" max="6922" width="5" style="157" customWidth="1"/>
    <col min="6923" max="7168" width="9.140625" style="157"/>
    <col min="7169" max="7169" width="1.85546875" style="157" customWidth="1"/>
    <col min="7170" max="7170" width="7.7109375" style="157" customWidth="1"/>
    <col min="7171" max="7174" width="10.7109375" style="157" customWidth="1"/>
    <col min="7175" max="7175" width="8.42578125" style="157" customWidth="1"/>
    <col min="7176" max="7176" width="9.140625" style="157" customWidth="1"/>
    <col min="7177" max="7177" width="4.42578125" style="157" customWidth="1"/>
    <col min="7178" max="7178" width="5" style="157" customWidth="1"/>
    <col min="7179" max="7424" width="9.140625" style="157"/>
    <col min="7425" max="7425" width="1.85546875" style="157" customWidth="1"/>
    <col min="7426" max="7426" width="7.7109375" style="157" customWidth="1"/>
    <col min="7427" max="7430" width="10.7109375" style="157" customWidth="1"/>
    <col min="7431" max="7431" width="8.42578125" style="157" customWidth="1"/>
    <col min="7432" max="7432" width="9.140625" style="157" customWidth="1"/>
    <col min="7433" max="7433" width="4.42578125" style="157" customWidth="1"/>
    <col min="7434" max="7434" width="5" style="157" customWidth="1"/>
    <col min="7435" max="7680" width="9.140625" style="157"/>
    <col min="7681" max="7681" width="1.85546875" style="157" customWidth="1"/>
    <col min="7682" max="7682" width="7.7109375" style="157" customWidth="1"/>
    <col min="7683" max="7686" width="10.7109375" style="157" customWidth="1"/>
    <col min="7687" max="7687" width="8.42578125" style="157" customWidth="1"/>
    <col min="7688" max="7688" width="9.140625" style="157" customWidth="1"/>
    <col min="7689" max="7689" width="4.42578125" style="157" customWidth="1"/>
    <col min="7690" max="7690" width="5" style="157" customWidth="1"/>
    <col min="7691" max="7936" width="9.140625" style="157"/>
    <col min="7937" max="7937" width="1.85546875" style="157" customWidth="1"/>
    <col min="7938" max="7938" width="7.7109375" style="157" customWidth="1"/>
    <col min="7939" max="7942" width="10.7109375" style="157" customWidth="1"/>
    <col min="7943" max="7943" width="8.42578125" style="157" customWidth="1"/>
    <col min="7944" max="7944" width="9.140625" style="157" customWidth="1"/>
    <col min="7945" max="7945" width="4.42578125" style="157" customWidth="1"/>
    <col min="7946" max="7946" width="5" style="157" customWidth="1"/>
    <col min="7947" max="8192" width="9.140625" style="157"/>
    <col min="8193" max="8193" width="1.85546875" style="157" customWidth="1"/>
    <col min="8194" max="8194" width="7.7109375" style="157" customWidth="1"/>
    <col min="8195" max="8198" width="10.7109375" style="157" customWidth="1"/>
    <col min="8199" max="8199" width="8.42578125" style="157" customWidth="1"/>
    <col min="8200" max="8200" width="9.140625" style="157" customWidth="1"/>
    <col min="8201" max="8201" width="4.42578125" style="157" customWidth="1"/>
    <col min="8202" max="8202" width="5" style="157" customWidth="1"/>
    <col min="8203" max="8448" width="9.140625" style="157"/>
    <col min="8449" max="8449" width="1.85546875" style="157" customWidth="1"/>
    <col min="8450" max="8450" width="7.7109375" style="157" customWidth="1"/>
    <col min="8451" max="8454" width="10.7109375" style="157" customWidth="1"/>
    <col min="8455" max="8455" width="8.42578125" style="157" customWidth="1"/>
    <col min="8456" max="8456" width="9.140625" style="157" customWidth="1"/>
    <col min="8457" max="8457" width="4.42578125" style="157" customWidth="1"/>
    <col min="8458" max="8458" width="5" style="157" customWidth="1"/>
    <col min="8459" max="8704" width="9.140625" style="157"/>
    <col min="8705" max="8705" width="1.85546875" style="157" customWidth="1"/>
    <col min="8706" max="8706" width="7.7109375" style="157" customWidth="1"/>
    <col min="8707" max="8710" width="10.7109375" style="157" customWidth="1"/>
    <col min="8711" max="8711" width="8.42578125" style="157" customWidth="1"/>
    <col min="8712" max="8712" width="9.140625" style="157" customWidth="1"/>
    <col min="8713" max="8713" width="4.42578125" style="157" customWidth="1"/>
    <col min="8714" max="8714" width="5" style="157" customWidth="1"/>
    <col min="8715" max="8960" width="9.140625" style="157"/>
    <col min="8961" max="8961" width="1.85546875" style="157" customWidth="1"/>
    <col min="8962" max="8962" width="7.7109375" style="157" customWidth="1"/>
    <col min="8963" max="8966" width="10.7109375" style="157" customWidth="1"/>
    <col min="8967" max="8967" width="8.42578125" style="157" customWidth="1"/>
    <col min="8968" max="8968" width="9.140625" style="157" customWidth="1"/>
    <col min="8969" max="8969" width="4.42578125" style="157" customWidth="1"/>
    <col min="8970" max="8970" width="5" style="157" customWidth="1"/>
    <col min="8971" max="9216" width="9.140625" style="157"/>
    <col min="9217" max="9217" width="1.85546875" style="157" customWidth="1"/>
    <col min="9218" max="9218" width="7.7109375" style="157" customWidth="1"/>
    <col min="9219" max="9222" width="10.7109375" style="157" customWidth="1"/>
    <col min="9223" max="9223" width="8.42578125" style="157" customWidth="1"/>
    <col min="9224" max="9224" width="9.140625" style="157" customWidth="1"/>
    <col min="9225" max="9225" width="4.42578125" style="157" customWidth="1"/>
    <col min="9226" max="9226" width="5" style="157" customWidth="1"/>
    <col min="9227" max="9472" width="9.140625" style="157"/>
    <col min="9473" max="9473" width="1.85546875" style="157" customWidth="1"/>
    <col min="9474" max="9474" width="7.7109375" style="157" customWidth="1"/>
    <col min="9475" max="9478" width="10.7109375" style="157" customWidth="1"/>
    <col min="9479" max="9479" width="8.42578125" style="157" customWidth="1"/>
    <col min="9480" max="9480" width="9.140625" style="157" customWidth="1"/>
    <col min="9481" max="9481" width="4.42578125" style="157" customWidth="1"/>
    <col min="9482" max="9482" width="5" style="157" customWidth="1"/>
    <col min="9483" max="9728" width="9.140625" style="157"/>
    <col min="9729" max="9729" width="1.85546875" style="157" customWidth="1"/>
    <col min="9730" max="9730" width="7.7109375" style="157" customWidth="1"/>
    <col min="9731" max="9734" width="10.7109375" style="157" customWidth="1"/>
    <col min="9735" max="9735" width="8.42578125" style="157" customWidth="1"/>
    <col min="9736" max="9736" width="9.140625" style="157" customWidth="1"/>
    <col min="9737" max="9737" width="4.42578125" style="157" customWidth="1"/>
    <col min="9738" max="9738" width="5" style="157" customWidth="1"/>
    <col min="9739" max="9984" width="9.140625" style="157"/>
    <col min="9985" max="9985" width="1.85546875" style="157" customWidth="1"/>
    <col min="9986" max="9986" width="7.7109375" style="157" customWidth="1"/>
    <col min="9987" max="9990" width="10.7109375" style="157" customWidth="1"/>
    <col min="9991" max="9991" width="8.42578125" style="157" customWidth="1"/>
    <col min="9992" max="9992" width="9.140625" style="157" customWidth="1"/>
    <col min="9993" max="9993" width="4.42578125" style="157" customWidth="1"/>
    <col min="9994" max="9994" width="5" style="157" customWidth="1"/>
    <col min="9995" max="10240" width="9.140625" style="157"/>
    <col min="10241" max="10241" width="1.85546875" style="157" customWidth="1"/>
    <col min="10242" max="10242" width="7.7109375" style="157" customWidth="1"/>
    <col min="10243" max="10246" width="10.7109375" style="157" customWidth="1"/>
    <col min="10247" max="10247" width="8.42578125" style="157" customWidth="1"/>
    <col min="10248" max="10248" width="9.140625" style="157" customWidth="1"/>
    <col min="10249" max="10249" width="4.42578125" style="157" customWidth="1"/>
    <col min="10250" max="10250" width="5" style="157" customWidth="1"/>
    <col min="10251" max="10496" width="9.140625" style="157"/>
    <col min="10497" max="10497" width="1.85546875" style="157" customWidth="1"/>
    <col min="10498" max="10498" width="7.7109375" style="157" customWidth="1"/>
    <col min="10499" max="10502" width="10.7109375" style="157" customWidth="1"/>
    <col min="10503" max="10503" width="8.42578125" style="157" customWidth="1"/>
    <col min="10504" max="10504" width="9.140625" style="157" customWidth="1"/>
    <col min="10505" max="10505" width="4.42578125" style="157" customWidth="1"/>
    <col min="10506" max="10506" width="5" style="157" customWidth="1"/>
    <col min="10507" max="10752" width="9.140625" style="157"/>
    <col min="10753" max="10753" width="1.85546875" style="157" customWidth="1"/>
    <col min="10754" max="10754" width="7.7109375" style="157" customWidth="1"/>
    <col min="10755" max="10758" width="10.7109375" style="157" customWidth="1"/>
    <col min="10759" max="10759" width="8.42578125" style="157" customWidth="1"/>
    <col min="10760" max="10760" width="9.140625" style="157" customWidth="1"/>
    <col min="10761" max="10761" width="4.42578125" style="157" customWidth="1"/>
    <col min="10762" max="10762" width="5" style="157" customWidth="1"/>
    <col min="10763" max="11008" width="9.140625" style="157"/>
    <col min="11009" max="11009" width="1.85546875" style="157" customWidth="1"/>
    <col min="11010" max="11010" width="7.7109375" style="157" customWidth="1"/>
    <col min="11011" max="11014" width="10.7109375" style="157" customWidth="1"/>
    <col min="11015" max="11015" width="8.42578125" style="157" customWidth="1"/>
    <col min="11016" max="11016" width="9.140625" style="157" customWidth="1"/>
    <col min="11017" max="11017" width="4.42578125" style="157" customWidth="1"/>
    <col min="11018" max="11018" width="5" style="157" customWidth="1"/>
    <col min="11019" max="11264" width="9.140625" style="157"/>
    <col min="11265" max="11265" width="1.85546875" style="157" customWidth="1"/>
    <col min="11266" max="11266" width="7.7109375" style="157" customWidth="1"/>
    <col min="11267" max="11270" width="10.7109375" style="157" customWidth="1"/>
    <col min="11271" max="11271" width="8.42578125" style="157" customWidth="1"/>
    <col min="11272" max="11272" width="9.140625" style="157" customWidth="1"/>
    <col min="11273" max="11273" width="4.42578125" style="157" customWidth="1"/>
    <col min="11274" max="11274" width="5" style="157" customWidth="1"/>
    <col min="11275" max="11520" width="9.140625" style="157"/>
    <col min="11521" max="11521" width="1.85546875" style="157" customWidth="1"/>
    <col min="11522" max="11522" width="7.7109375" style="157" customWidth="1"/>
    <col min="11523" max="11526" width="10.7109375" style="157" customWidth="1"/>
    <col min="11527" max="11527" width="8.42578125" style="157" customWidth="1"/>
    <col min="11528" max="11528" width="9.140625" style="157" customWidth="1"/>
    <col min="11529" max="11529" width="4.42578125" style="157" customWidth="1"/>
    <col min="11530" max="11530" width="5" style="157" customWidth="1"/>
    <col min="11531" max="11776" width="9.140625" style="157"/>
    <col min="11777" max="11777" width="1.85546875" style="157" customWidth="1"/>
    <col min="11778" max="11778" width="7.7109375" style="157" customWidth="1"/>
    <col min="11779" max="11782" width="10.7109375" style="157" customWidth="1"/>
    <col min="11783" max="11783" width="8.42578125" style="157" customWidth="1"/>
    <col min="11784" max="11784" width="9.140625" style="157" customWidth="1"/>
    <col min="11785" max="11785" width="4.42578125" style="157" customWidth="1"/>
    <col min="11786" max="11786" width="5" style="157" customWidth="1"/>
    <col min="11787" max="12032" width="9.140625" style="157"/>
    <col min="12033" max="12033" width="1.85546875" style="157" customWidth="1"/>
    <col min="12034" max="12034" width="7.7109375" style="157" customWidth="1"/>
    <col min="12035" max="12038" width="10.7109375" style="157" customWidth="1"/>
    <col min="12039" max="12039" width="8.42578125" style="157" customWidth="1"/>
    <col min="12040" max="12040" width="9.140625" style="157" customWidth="1"/>
    <col min="12041" max="12041" width="4.42578125" style="157" customWidth="1"/>
    <col min="12042" max="12042" width="5" style="157" customWidth="1"/>
    <col min="12043" max="12288" width="9.140625" style="157"/>
    <col min="12289" max="12289" width="1.85546875" style="157" customWidth="1"/>
    <col min="12290" max="12290" width="7.7109375" style="157" customWidth="1"/>
    <col min="12291" max="12294" width="10.7109375" style="157" customWidth="1"/>
    <col min="12295" max="12295" width="8.42578125" style="157" customWidth="1"/>
    <col min="12296" max="12296" width="9.140625" style="157" customWidth="1"/>
    <col min="12297" max="12297" width="4.42578125" style="157" customWidth="1"/>
    <col min="12298" max="12298" width="5" style="157" customWidth="1"/>
    <col min="12299" max="12544" width="9.140625" style="157"/>
    <col min="12545" max="12545" width="1.85546875" style="157" customWidth="1"/>
    <col min="12546" max="12546" width="7.7109375" style="157" customWidth="1"/>
    <col min="12547" max="12550" width="10.7109375" style="157" customWidth="1"/>
    <col min="12551" max="12551" width="8.42578125" style="157" customWidth="1"/>
    <col min="12552" max="12552" width="9.140625" style="157" customWidth="1"/>
    <col min="12553" max="12553" width="4.42578125" style="157" customWidth="1"/>
    <col min="12554" max="12554" width="5" style="157" customWidth="1"/>
    <col min="12555" max="12800" width="9.140625" style="157"/>
    <col min="12801" max="12801" width="1.85546875" style="157" customWidth="1"/>
    <col min="12802" max="12802" width="7.7109375" style="157" customWidth="1"/>
    <col min="12803" max="12806" width="10.7109375" style="157" customWidth="1"/>
    <col min="12807" max="12807" width="8.42578125" style="157" customWidth="1"/>
    <col min="12808" max="12808" width="9.140625" style="157" customWidth="1"/>
    <col min="12809" max="12809" width="4.42578125" style="157" customWidth="1"/>
    <col min="12810" max="12810" width="5" style="157" customWidth="1"/>
    <col min="12811" max="13056" width="9.140625" style="157"/>
    <col min="13057" max="13057" width="1.85546875" style="157" customWidth="1"/>
    <col min="13058" max="13058" width="7.7109375" style="157" customWidth="1"/>
    <col min="13059" max="13062" width="10.7109375" style="157" customWidth="1"/>
    <col min="13063" max="13063" width="8.42578125" style="157" customWidth="1"/>
    <col min="13064" max="13064" width="9.140625" style="157" customWidth="1"/>
    <col min="13065" max="13065" width="4.42578125" style="157" customWidth="1"/>
    <col min="13066" max="13066" width="5" style="157" customWidth="1"/>
    <col min="13067" max="13312" width="9.140625" style="157"/>
    <col min="13313" max="13313" width="1.85546875" style="157" customWidth="1"/>
    <col min="13314" max="13314" width="7.7109375" style="157" customWidth="1"/>
    <col min="13315" max="13318" width="10.7109375" style="157" customWidth="1"/>
    <col min="13319" max="13319" width="8.42578125" style="157" customWidth="1"/>
    <col min="13320" max="13320" width="9.140625" style="157" customWidth="1"/>
    <col min="13321" max="13321" width="4.42578125" style="157" customWidth="1"/>
    <col min="13322" max="13322" width="5" style="157" customWidth="1"/>
    <col min="13323" max="13568" width="9.140625" style="157"/>
    <col min="13569" max="13569" width="1.85546875" style="157" customWidth="1"/>
    <col min="13570" max="13570" width="7.7109375" style="157" customWidth="1"/>
    <col min="13571" max="13574" width="10.7109375" style="157" customWidth="1"/>
    <col min="13575" max="13575" width="8.42578125" style="157" customWidth="1"/>
    <col min="13576" max="13576" width="9.140625" style="157" customWidth="1"/>
    <col min="13577" max="13577" width="4.42578125" style="157" customWidth="1"/>
    <col min="13578" max="13578" width="5" style="157" customWidth="1"/>
    <col min="13579" max="13824" width="9.140625" style="157"/>
    <col min="13825" max="13825" width="1.85546875" style="157" customWidth="1"/>
    <col min="13826" max="13826" width="7.7109375" style="157" customWidth="1"/>
    <col min="13827" max="13830" width="10.7109375" style="157" customWidth="1"/>
    <col min="13831" max="13831" width="8.42578125" style="157" customWidth="1"/>
    <col min="13832" max="13832" width="9.140625" style="157" customWidth="1"/>
    <col min="13833" max="13833" width="4.42578125" style="157" customWidth="1"/>
    <col min="13834" max="13834" width="5" style="157" customWidth="1"/>
    <col min="13835" max="14080" width="9.140625" style="157"/>
    <col min="14081" max="14081" width="1.85546875" style="157" customWidth="1"/>
    <col min="14082" max="14082" width="7.7109375" style="157" customWidth="1"/>
    <col min="14083" max="14086" width="10.7109375" style="157" customWidth="1"/>
    <col min="14087" max="14087" width="8.42578125" style="157" customWidth="1"/>
    <col min="14088" max="14088" width="9.140625" style="157" customWidth="1"/>
    <col min="14089" max="14089" width="4.42578125" style="157" customWidth="1"/>
    <col min="14090" max="14090" width="5" style="157" customWidth="1"/>
    <col min="14091" max="14336" width="9.140625" style="157"/>
    <col min="14337" max="14337" width="1.85546875" style="157" customWidth="1"/>
    <col min="14338" max="14338" width="7.7109375" style="157" customWidth="1"/>
    <col min="14339" max="14342" width="10.7109375" style="157" customWidth="1"/>
    <col min="14343" max="14343" width="8.42578125" style="157" customWidth="1"/>
    <col min="14344" max="14344" width="9.140625" style="157" customWidth="1"/>
    <col min="14345" max="14345" width="4.42578125" style="157" customWidth="1"/>
    <col min="14346" max="14346" width="5" style="157" customWidth="1"/>
    <col min="14347" max="14592" width="9.140625" style="157"/>
    <col min="14593" max="14593" width="1.85546875" style="157" customWidth="1"/>
    <col min="14594" max="14594" width="7.7109375" style="157" customWidth="1"/>
    <col min="14595" max="14598" width="10.7109375" style="157" customWidth="1"/>
    <col min="14599" max="14599" width="8.42578125" style="157" customWidth="1"/>
    <col min="14600" max="14600" width="9.140625" style="157" customWidth="1"/>
    <col min="14601" max="14601" width="4.42578125" style="157" customWidth="1"/>
    <col min="14602" max="14602" width="5" style="157" customWidth="1"/>
    <col min="14603" max="14848" width="9.140625" style="157"/>
    <col min="14849" max="14849" width="1.85546875" style="157" customWidth="1"/>
    <col min="14850" max="14850" width="7.7109375" style="157" customWidth="1"/>
    <col min="14851" max="14854" width="10.7109375" style="157" customWidth="1"/>
    <col min="14855" max="14855" width="8.42578125" style="157" customWidth="1"/>
    <col min="14856" max="14856" width="9.140625" style="157" customWidth="1"/>
    <col min="14857" max="14857" width="4.42578125" style="157" customWidth="1"/>
    <col min="14858" max="14858" width="5" style="157" customWidth="1"/>
    <col min="14859" max="15104" width="9.140625" style="157"/>
    <col min="15105" max="15105" width="1.85546875" style="157" customWidth="1"/>
    <col min="15106" max="15106" width="7.7109375" style="157" customWidth="1"/>
    <col min="15107" max="15110" width="10.7109375" style="157" customWidth="1"/>
    <col min="15111" max="15111" width="8.42578125" style="157" customWidth="1"/>
    <col min="15112" max="15112" width="9.140625" style="157" customWidth="1"/>
    <col min="15113" max="15113" width="4.42578125" style="157" customWidth="1"/>
    <col min="15114" max="15114" width="5" style="157" customWidth="1"/>
    <col min="15115" max="15360" width="9.140625" style="157"/>
    <col min="15361" max="15361" width="1.85546875" style="157" customWidth="1"/>
    <col min="15362" max="15362" width="7.7109375" style="157" customWidth="1"/>
    <col min="15363" max="15366" width="10.7109375" style="157" customWidth="1"/>
    <col min="15367" max="15367" width="8.42578125" style="157" customWidth="1"/>
    <col min="15368" max="15368" width="9.140625" style="157" customWidth="1"/>
    <col min="15369" max="15369" width="4.42578125" style="157" customWidth="1"/>
    <col min="15370" max="15370" width="5" style="157" customWidth="1"/>
    <col min="15371" max="15616" width="9.140625" style="157"/>
    <col min="15617" max="15617" width="1.85546875" style="157" customWidth="1"/>
    <col min="15618" max="15618" width="7.7109375" style="157" customWidth="1"/>
    <col min="15619" max="15622" width="10.7109375" style="157" customWidth="1"/>
    <col min="15623" max="15623" width="8.42578125" style="157" customWidth="1"/>
    <col min="15624" max="15624" width="9.140625" style="157" customWidth="1"/>
    <col min="15625" max="15625" width="4.42578125" style="157" customWidth="1"/>
    <col min="15626" max="15626" width="5" style="157" customWidth="1"/>
    <col min="15627" max="15872" width="9.140625" style="157"/>
    <col min="15873" max="15873" width="1.85546875" style="157" customWidth="1"/>
    <col min="15874" max="15874" width="7.7109375" style="157" customWidth="1"/>
    <col min="15875" max="15878" width="10.7109375" style="157" customWidth="1"/>
    <col min="15879" max="15879" width="8.42578125" style="157" customWidth="1"/>
    <col min="15880" max="15880" width="9.140625" style="157" customWidth="1"/>
    <col min="15881" max="15881" width="4.42578125" style="157" customWidth="1"/>
    <col min="15882" max="15882" width="5" style="157" customWidth="1"/>
    <col min="15883" max="16128" width="9.140625" style="157"/>
    <col min="16129" max="16129" width="1.85546875" style="157" customWidth="1"/>
    <col min="16130" max="16130" width="7.7109375" style="157" customWidth="1"/>
    <col min="16131" max="16134" width="10.7109375" style="157" customWidth="1"/>
    <col min="16135" max="16135" width="8.42578125" style="157" customWidth="1"/>
    <col min="16136" max="16136" width="9.140625" style="157" customWidth="1"/>
    <col min="16137" max="16137" width="4.42578125" style="157" customWidth="1"/>
    <col min="16138" max="16138" width="5" style="157" customWidth="1"/>
    <col min="16139" max="16384" width="9.140625" style="157"/>
  </cols>
  <sheetData>
    <row r="1" spans="1:14" s="242" customFormat="1" ht="36.75" customHeight="1" x14ac:dyDescent="0.35">
      <c r="A1" s="577" t="s">
        <v>248</v>
      </c>
      <c r="B1" s="570"/>
      <c r="C1" s="570"/>
      <c r="D1" s="570"/>
      <c r="E1" s="570"/>
      <c r="F1" s="570"/>
      <c r="G1" s="570"/>
      <c r="H1" s="570"/>
      <c r="I1" s="570"/>
    </row>
    <row r="2" spans="1:14" s="247" customFormat="1" ht="27" x14ac:dyDescent="0.25">
      <c r="B2" s="298" t="s">
        <v>2</v>
      </c>
      <c r="C2" s="299" t="s">
        <v>106</v>
      </c>
      <c r="D2" s="300" t="s">
        <v>103</v>
      </c>
      <c r="E2" s="299" t="s">
        <v>107</v>
      </c>
      <c r="F2" s="301" t="s">
        <v>108</v>
      </c>
      <c r="G2" s="302"/>
      <c r="H2"/>
      <c r="I2"/>
      <c r="J2"/>
    </row>
    <row r="3" spans="1:14" s="247" customFormat="1" ht="15" x14ac:dyDescent="0.25">
      <c r="B3" s="303">
        <v>1960</v>
      </c>
      <c r="C3" s="304">
        <v>297.01042000000001</v>
      </c>
      <c r="D3" s="304">
        <v>107.20714</v>
      </c>
      <c r="E3" s="304">
        <v>134.81279000000001</v>
      </c>
      <c r="F3" s="305">
        <v>2.0329700000000002</v>
      </c>
      <c r="G3" s="160"/>
      <c r="H3"/>
      <c r="I3"/>
      <c r="J3"/>
      <c r="K3" s="264"/>
      <c r="L3" s="264"/>
      <c r="M3" s="264"/>
      <c r="N3" s="264"/>
    </row>
    <row r="4" spans="1:14" s="247" customFormat="1" ht="15" x14ac:dyDescent="0.25">
      <c r="B4" s="303">
        <v>1961</v>
      </c>
      <c r="C4" s="304">
        <v>380.25781000000001</v>
      </c>
      <c r="D4" s="304">
        <v>130.41</v>
      </c>
      <c r="E4" s="304">
        <v>146.21726000000001</v>
      </c>
      <c r="F4" s="305">
        <v>2.8475600000000001</v>
      </c>
      <c r="G4" s="160"/>
      <c r="H4"/>
      <c r="I4"/>
      <c r="J4"/>
      <c r="K4" s="264"/>
      <c r="L4" s="264"/>
      <c r="M4" s="264"/>
      <c r="N4" s="264"/>
    </row>
    <row r="5" spans="1:14" s="247" customFormat="1" ht="15" x14ac:dyDescent="0.25">
      <c r="B5" s="303">
        <v>1962</v>
      </c>
      <c r="C5" s="304">
        <v>380.16840999999999</v>
      </c>
      <c r="D5" s="304">
        <v>118.65857</v>
      </c>
      <c r="E5" s="304">
        <v>120.63659</v>
      </c>
      <c r="F5" s="305">
        <v>3.9655</v>
      </c>
      <c r="G5" s="160"/>
      <c r="H5"/>
      <c r="I5"/>
      <c r="J5"/>
      <c r="K5" s="264"/>
      <c r="L5" s="264"/>
      <c r="M5" s="264"/>
      <c r="N5" s="264"/>
    </row>
    <row r="6" spans="1:14" s="247" customFormat="1" ht="15" x14ac:dyDescent="0.25">
      <c r="B6" s="303">
        <v>1963</v>
      </c>
      <c r="C6" s="304">
        <v>371.98320999999999</v>
      </c>
      <c r="D6" s="304">
        <v>105.74571</v>
      </c>
      <c r="E6" s="304">
        <v>140.82776999999999</v>
      </c>
      <c r="F6" s="305">
        <v>3.8680599999999998</v>
      </c>
      <c r="G6" s="160"/>
      <c r="H6"/>
      <c r="I6"/>
      <c r="J6"/>
      <c r="K6" s="264"/>
      <c r="L6" s="264"/>
      <c r="M6" s="264"/>
      <c r="N6" s="264"/>
    </row>
    <row r="7" spans="1:14" s="247" customFormat="1" ht="15" x14ac:dyDescent="0.25">
      <c r="B7" s="303">
        <v>1964</v>
      </c>
      <c r="C7" s="304">
        <v>354.24779000000001</v>
      </c>
      <c r="D7" s="304">
        <v>138.69429</v>
      </c>
      <c r="E7" s="304">
        <v>127.09502999999999</v>
      </c>
      <c r="F7" s="305">
        <v>2.92096</v>
      </c>
      <c r="G7" s="160"/>
      <c r="H7"/>
      <c r="I7"/>
      <c r="J7"/>
      <c r="K7" s="264"/>
      <c r="L7" s="264"/>
      <c r="M7" s="264"/>
      <c r="N7" s="264"/>
    </row>
    <row r="8" spans="1:14" s="247" customFormat="1" ht="15" x14ac:dyDescent="0.25">
      <c r="B8" s="303">
        <v>1965</v>
      </c>
      <c r="C8" s="304">
        <v>314.97852999999998</v>
      </c>
      <c r="D8" s="304">
        <v>134.72570999999999</v>
      </c>
      <c r="E8" s="304">
        <v>143.94752</v>
      </c>
      <c r="F8" s="305">
        <v>1.48262</v>
      </c>
      <c r="G8" s="160"/>
      <c r="H8"/>
      <c r="I8"/>
      <c r="J8"/>
      <c r="K8" s="264"/>
      <c r="L8" s="264"/>
      <c r="M8" s="264"/>
      <c r="N8" s="264"/>
    </row>
    <row r="9" spans="1:14" s="247" customFormat="1" ht="15" x14ac:dyDescent="0.25">
      <c r="B9" s="303">
        <v>1966</v>
      </c>
      <c r="C9" s="304">
        <v>324.39499999999998</v>
      </c>
      <c r="D9" s="304">
        <v>160.46143000000001</v>
      </c>
      <c r="E9" s="304">
        <v>122.97028</v>
      </c>
      <c r="F9" s="305">
        <v>1.4030499999999999</v>
      </c>
      <c r="G9" s="160"/>
      <c r="H9"/>
      <c r="I9"/>
      <c r="J9"/>
      <c r="K9" s="264"/>
      <c r="L9" s="264"/>
      <c r="M9" s="264"/>
      <c r="N9" s="264"/>
    </row>
    <row r="10" spans="1:14" s="247" customFormat="1" ht="15" x14ac:dyDescent="0.25">
      <c r="B10" s="303">
        <v>1967</v>
      </c>
      <c r="C10" s="304">
        <v>223.10847999999999</v>
      </c>
      <c r="D10" s="304">
        <v>210.57428999999999</v>
      </c>
      <c r="E10" s="304">
        <v>134.6825</v>
      </c>
      <c r="F10" s="305">
        <v>1.21329</v>
      </c>
      <c r="G10" s="160"/>
      <c r="H10"/>
      <c r="I10"/>
      <c r="J10"/>
      <c r="K10" s="264"/>
      <c r="L10" s="264"/>
      <c r="M10" s="264"/>
      <c r="N10" s="264"/>
    </row>
    <row r="11" spans="1:14" s="247" customFormat="1" ht="14.45" x14ac:dyDescent="0.3">
      <c r="B11" s="303">
        <v>1968</v>
      </c>
      <c r="C11" s="304">
        <v>284.0401</v>
      </c>
      <c r="D11" s="304">
        <v>226.17857000000001</v>
      </c>
      <c r="E11" s="304">
        <v>132.71610999999999</v>
      </c>
      <c r="F11" s="305">
        <v>1.3209299999999999</v>
      </c>
      <c r="G11" s="160"/>
      <c r="H11"/>
      <c r="I11"/>
      <c r="J11"/>
      <c r="K11" s="264"/>
      <c r="L11" s="264"/>
      <c r="M11" s="264"/>
      <c r="N11" s="264"/>
    </row>
    <row r="12" spans="1:14" s="247" customFormat="1" ht="14.45" x14ac:dyDescent="0.3">
      <c r="B12" s="303">
        <v>1969</v>
      </c>
      <c r="C12" s="304">
        <v>328.52447000000001</v>
      </c>
      <c r="D12" s="304">
        <v>227.03570999999999</v>
      </c>
      <c r="E12" s="304">
        <v>106.57726</v>
      </c>
      <c r="F12" s="305">
        <v>1.1761200000000001</v>
      </c>
      <c r="G12" s="160"/>
      <c r="H12"/>
      <c r="I12"/>
      <c r="J12"/>
      <c r="K12" s="264"/>
      <c r="L12" s="264"/>
      <c r="M12" s="264"/>
      <c r="N12" s="264"/>
    </row>
    <row r="13" spans="1:14" s="247" customFormat="1" ht="14.45" x14ac:dyDescent="0.3">
      <c r="B13" s="303">
        <v>1970</v>
      </c>
      <c r="C13" s="304">
        <v>283.21181999999999</v>
      </c>
      <c r="D13" s="304">
        <v>187.93714</v>
      </c>
      <c r="E13" s="304">
        <v>220.27486999999999</v>
      </c>
      <c r="F13" s="305">
        <v>0.73446999999999996</v>
      </c>
      <c r="G13" s="160"/>
      <c r="H13"/>
      <c r="I13"/>
      <c r="J13"/>
      <c r="K13" s="264"/>
      <c r="L13" s="264"/>
      <c r="M13" s="264"/>
      <c r="N13" s="264"/>
    </row>
    <row r="14" spans="1:14" s="247" customFormat="1" ht="14.45" x14ac:dyDescent="0.3">
      <c r="B14" s="303">
        <v>1971</v>
      </c>
      <c r="C14" s="304">
        <v>451.13004999999998</v>
      </c>
      <c r="D14" s="304">
        <v>191.66143</v>
      </c>
      <c r="E14" s="304">
        <v>127.06182</v>
      </c>
      <c r="F14" s="305">
        <v>1.0298700000000001</v>
      </c>
      <c r="G14" s="160"/>
      <c r="H14"/>
      <c r="I14"/>
      <c r="J14"/>
      <c r="K14" s="264"/>
      <c r="L14" s="264"/>
      <c r="M14" s="264"/>
      <c r="N14" s="264"/>
    </row>
    <row r="15" spans="1:14" s="247" customFormat="1" ht="14.45" x14ac:dyDescent="0.3">
      <c r="B15" s="303">
        <v>1972</v>
      </c>
      <c r="C15" s="304">
        <v>495.60890999999998</v>
      </c>
      <c r="D15" s="304">
        <v>231.74571</v>
      </c>
      <c r="E15" s="304">
        <v>167.94254000000001</v>
      </c>
      <c r="F15" s="305">
        <v>1.0833200000000001</v>
      </c>
      <c r="G15" s="160"/>
      <c r="H15"/>
      <c r="I15"/>
      <c r="J15"/>
      <c r="K15" s="264"/>
      <c r="L15" s="264"/>
      <c r="M15" s="264"/>
      <c r="N15" s="264"/>
    </row>
    <row r="16" spans="1:14" s="247" customFormat="1" ht="14.45" x14ac:dyDescent="0.3">
      <c r="B16" s="303">
        <v>1973</v>
      </c>
      <c r="C16" s="304">
        <v>561.65116</v>
      </c>
      <c r="D16" s="304">
        <v>204.43714</v>
      </c>
      <c r="E16" s="304">
        <v>135.59027</v>
      </c>
      <c r="F16" s="305">
        <v>1.1238999999999999</v>
      </c>
      <c r="G16" s="160"/>
      <c r="H16"/>
      <c r="I16"/>
      <c r="J16"/>
      <c r="K16" s="264"/>
      <c r="L16" s="264"/>
      <c r="M16" s="264"/>
      <c r="N16" s="264"/>
    </row>
    <row r="17" spans="2:14" s="247" customFormat="1" ht="14.45" x14ac:dyDescent="0.3">
      <c r="B17" s="303">
        <v>1974</v>
      </c>
      <c r="C17" s="304">
        <v>615.80778999999995</v>
      </c>
      <c r="D17" s="304">
        <v>217.33714000000001</v>
      </c>
      <c r="E17" s="304">
        <v>124.72539</v>
      </c>
      <c r="F17" s="305">
        <v>2.0765600000000002</v>
      </c>
      <c r="G17" s="160"/>
      <c r="H17"/>
      <c r="I17"/>
      <c r="J17"/>
      <c r="K17" s="264"/>
      <c r="L17" s="264"/>
      <c r="M17" s="264"/>
      <c r="N17" s="264"/>
    </row>
    <row r="18" spans="2:14" s="247" customFormat="1" ht="14.45" x14ac:dyDescent="0.3">
      <c r="B18" s="303">
        <v>1975</v>
      </c>
      <c r="C18" s="304">
        <v>668.35672999999997</v>
      </c>
      <c r="D18" s="304">
        <v>206.15143</v>
      </c>
      <c r="E18" s="304">
        <v>173.95497</v>
      </c>
      <c r="F18" s="305">
        <v>2.37215</v>
      </c>
      <c r="G18" s="160"/>
      <c r="H18"/>
      <c r="I18"/>
      <c r="J18"/>
      <c r="K18" s="264"/>
      <c r="L18" s="264"/>
      <c r="M18" s="264"/>
      <c r="N18" s="264"/>
    </row>
    <row r="19" spans="2:14" s="247" customFormat="1" ht="14.45" x14ac:dyDescent="0.3">
      <c r="B19" s="303">
        <v>1976</v>
      </c>
      <c r="C19" s="304">
        <v>734.03688999999997</v>
      </c>
      <c r="D19" s="304">
        <v>210.30429000000001</v>
      </c>
      <c r="E19" s="304">
        <v>162.9376</v>
      </c>
      <c r="F19" s="305">
        <v>3.4228700000000001</v>
      </c>
      <c r="G19" s="160"/>
      <c r="H19"/>
      <c r="I19"/>
      <c r="J19"/>
      <c r="K19" s="264"/>
      <c r="L19" s="264"/>
      <c r="M19" s="264"/>
      <c r="N19" s="264"/>
    </row>
    <row r="20" spans="2:14" s="247" customFormat="1" ht="14.45" x14ac:dyDescent="0.3">
      <c r="B20" s="303">
        <v>1977</v>
      </c>
      <c r="C20" s="304">
        <v>699.12058000000002</v>
      </c>
      <c r="D20" s="304">
        <v>210.34286</v>
      </c>
      <c r="E20" s="304">
        <v>157.28885</v>
      </c>
      <c r="F20" s="305">
        <v>3.3252600000000001</v>
      </c>
      <c r="G20" s="160"/>
      <c r="H20"/>
      <c r="I20"/>
      <c r="J20"/>
      <c r="K20" s="264"/>
      <c r="L20" s="264"/>
      <c r="M20" s="264"/>
      <c r="N20" s="264"/>
    </row>
    <row r="21" spans="2:14" s="247" customFormat="1" ht="14.45" x14ac:dyDescent="0.3">
      <c r="B21" s="303">
        <v>1978</v>
      </c>
      <c r="C21" s="304">
        <v>745.80978000000005</v>
      </c>
      <c r="D21" s="304">
        <v>270.27</v>
      </c>
      <c r="E21" s="304">
        <v>166.71462</v>
      </c>
      <c r="F21" s="305">
        <v>3.6729799999999999</v>
      </c>
      <c r="G21" s="160"/>
      <c r="H21"/>
      <c r="I21"/>
      <c r="J21"/>
      <c r="K21" s="264"/>
      <c r="L21" s="264"/>
      <c r="M21" s="264"/>
      <c r="N21" s="264"/>
    </row>
    <row r="22" spans="2:14" s="247" customFormat="1" ht="14.45" x14ac:dyDescent="0.3">
      <c r="B22" s="303">
        <v>1979</v>
      </c>
      <c r="C22" s="304">
        <v>766.36891000000003</v>
      </c>
      <c r="D22" s="304">
        <v>128.24143000000001</v>
      </c>
      <c r="E22" s="304">
        <v>179.04107999999999</v>
      </c>
      <c r="F22" s="305">
        <v>10.879490000000001</v>
      </c>
      <c r="G22" s="160"/>
      <c r="H22"/>
      <c r="I22"/>
      <c r="J22"/>
      <c r="K22" s="264"/>
      <c r="L22" s="264"/>
      <c r="M22" s="264"/>
      <c r="N22" s="264"/>
    </row>
    <row r="23" spans="2:14" s="247" customFormat="1" ht="14.45" x14ac:dyDescent="0.3">
      <c r="B23" s="303">
        <v>1980</v>
      </c>
      <c r="C23" s="304">
        <v>345.59172000000001</v>
      </c>
      <c r="D23" s="304">
        <v>175.49143000000001</v>
      </c>
      <c r="E23" s="304">
        <v>91.97533</v>
      </c>
      <c r="F23" s="305">
        <v>6.98597</v>
      </c>
      <c r="G23" s="160"/>
      <c r="H23"/>
      <c r="I23"/>
      <c r="J23"/>
      <c r="K23" s="264"/>
      <c r="L23" s="264"/>
      <c r="M23" s="264"/>
      <c r="N23" s="264"/>
    </row>
    <row r="24" spans="2:14" s="247" customFormat="1" ht="14.45" x14ac:dyDescent="0.3">
      <c r="B24" s="303">
        <v>1981</v>
      </c>
      <c r="C24" s="304">
        <v>380.09435000000002</v>
      </c>
      <c r="D24" s="304">
        <v>106.62</v>
      </c>
      <c r="E24" s="304">
        <v>109.86039</v>
      </c>
      <c r="F24" s="305">
        <v>0</v>
      </c>
      <c r="G24" s="160"/>
      <c r="H24"/>
      <c r="I24"/>
      <c r="J24"/>
      <c r="K24" s="264"/>
      <c r="L24" s="264"/>
      <c r="M24" s="264"/>
      <c r="N24" s="264"/>
    </row>
    <row r="25" spans="2:14" s="247" customFormat="1" ht="14.45" x14ac:dyDescent="0.3">
      <c r="B25" s="303">
        <v>1982</v>
      </c>
      <c r="C25" s="304">
        <v>183.46131</v>
      </c>
      <c r="D25" s="304">
        <v>155.86714000000001</v>
      </c>
      <c r="E25" s="304">
        <v>126.53923</v>
      </c>
      <c r="F25" s="305">
        <v>4.8188599999999999</v>
      </c>
      <c r="G25" s="160"/>
      <c r="H25"/>
      <c r="I25"/>
      <c r="J25"/>
      <c r="K25" s="264"/>
      <c r="L25" s="264"/>
      <c r="M25" s="264"/>
      <c r="N25" s="264"/>
    </row>
    <row r="26" spans="2:14" s="247" customFormat="1" ht="14.45" x14ac:dyDescent="0.3">
      <c r="B26" s="303">
        <v>1983</v>
      </c>
      <c r="C26" s="304">
        <v>1104.4510499999999</v>
      </c>
      <c r="D26" s="304">
        <v>190.83</v>
      </c>
      <c r="E26" s="304">
        <v>75.578659999999999</v>
      </c>
      <c r="F26" s="305">
        <v>171.73148</v>
      </c>
      <c r="G26" s="160"/>
      <c r="H26"/>
      <c r="I26"/>
      <c r="J26"/>
      <c r="K26" s="264"/>
      <c r="L26" s="264"/>
      <c r="M26" s="264"/>
      <c r="N26" s="264"/>
    </row>
    <row r="27" spans="2:14" s="247" customFormat="1" ht="14.45" x14ac:dyDescent="0.3">
      <c r="B27" s="303">
        <v>1984</v>
      </c>
      <c r="C27" s="304">
        <v>934.80822999999998</v>
      </c>
      <c r="D27" s="304">
        <v>90.561430000000001</v>
      </c>
      <c r="E27" s="304">
        <v>61.494610000000002</v>
      </c>
      <c r="F27" s="305">
        <v>104.97888</v>
      </c>
      <c r="G27" s="160"/>
      <c r="H27"/>
      <c r="I27"/>
      <c r="J27"/>
      <c r="K27" s="264"/>
      <c r="L27" s="264"/>
      <c r="M27" s="264"/>
      <c r="N27" s="264"/>
    </row>
    <row r="28" spans="2:14" s="247" customFormat="1" ht="14.45" x14ac:dyDescent="0.3">
      <c r="B28" s="303">
        <v>1985</v>
      </c>
      <c r="C28" s="304">
        <v>772.42053999999996</v>
      </c>
      <c r="D28" s="304">
        <v>127.93714</v>
      </c>
      <c r="E28" s="304">
        <v>71.843909999999994</v>
      </c>
      <c r="F28" s="305">
        <v>125.76209</v>
      </c>
      <c r="G28" s="160"/>
      <c r="H28"/>
      <c r="I28"/>
      <c r="J28"/>
      <c r="K28" s="264"/>
      <c r="L28" s="264"/>
      <c r="M28" s="264"/>
      <c r="N28" s="264"/>
    </row>
    <row r="29" spans="2:14" s="247" customFormat="1" ht="14.45" x14ac:dyDescent="0.3">
      <c r="B29" s="303">
        <v>1986</v>
      </c>
      <c r="C29" s="304">
        <v>373.49090999999999</v>
      </c>
      <c r="D29" s="304">
        <v>135.72</v>
      </c>
      <c r="E29" s="304">
        <v>75.780770000000004</v>
      </c>
      <c r="F29" s="305">
        <v>37.237580000000001</v>
      </c>
      <c r="G29" s="160"/>
      <c r="H29"/>
      <c r="I29"/>
      <c r="J29"/>
      <c r="K29" s="264"/>
      <c r="L29" s="264"/>
      <c r="M29" s="264"/>
      <c r="N29" s="264"/>
    </row>
    <row r="30" spans="2:14" s="247" customFormat="1" ht="14.45" x14ac:dyDescent="0.3">
      <c r="B30" s="303">
        <v>1987</v>
      </c>
      <c r="C30" s="304">
        <v>272.09294</v>
      </c>
      <c r="D30" s="304">
        <v>150.09429</v>
      </c>
      <c r="E30" s="304">
        <v>79.543719999999993</v>
      </c>
      <c r="F30" s="305">
        <v>12.840960000000001</v>
      </c>
      <c r="G30" s="160"/>
      <c r="H30"/>
      <c r="I30"/>
      <c r="J30"/>
      <c r="K30" s="264"/>
      <c r="L30" s="264"/>
      <c r="M30" s="264"/>
      <c r="N30" s="264"/>
    </row>
    <row r="31" spans="2:14" s="247" customFormat="1" ht="14.45" x14ac:dyDescent="0.3">
      <c r="B31" s="303">
        <v>1988</v>
      </c>
      <c r="C31" s="304">
        <v>181.08239</v>
      </c>
      <c r="D31" s="304">
        <v>151.33286000000001</v>
      </c>
      <c r="E31" s="304">
        <v>76.305329999999998</v>
      </c>
      <c r="F31" s="305">
        <v>8.7534700000000001</v>
      </c>
      <c r="G31" s="160"/>
      <c r="H31"/>
      <c r="I31"/>
      <c r="J31"/>
      <c r="K31" s="264"/>
      <c r="L31" s="264"/>
      <c r="M31" s="264"/>
      <c r="N31" s="264"/>
    </row>
    <row r="32" spans="2:14" s="247" customFormat="1" ht="15" x14ac:dyDescent="0.25">
      <c r="B32" s="303">
        <v>1989</v>
      </c>
      <c r="C32" s="304">
        <v>192.12207000000001</v>
      </c>
      <c r="D32" s="304">
        <v>175.87286</v>
      </c>
      <c r="E32" s="304">
        <v>76.769970000000001</v>
      </c>
      <c r="F32" s="305">
        <v>12.76619</v>
      </c>
      <c r="G32" s="160"/>
      <c r="H32"/>
      <c r="I32"/>
      <c r="J32"/>
      <c r="K32" s="264"/>
      <c r="L32" s="264"/>
      <c r="M32" s="264"/>
      <c r="N32" s="264"/>
    </row>
    <row r="33" spans="2:14" s="247" customFormat="1" ht="15" x14ac:dyDescent="0.25">
      <c r="B33" s="303">
        <v>1990</v>
      </c>
      <c r="C33" s="304">
        <v>154.16434000000001</v>
      </c>
      <c r="D33" s="304">
        <v>172.17857000000001</v>
      </c>
      <c r="E33" s="304">
        <v>83.664479999999998</v>
      </c>
      <c r="F33" s="305">
        <v>10.910600000000001</v>
      </c>
      <c r="G33" s="160"/>
      <c r="H33"/>
      <c r="I33"/>
      <c r="J33"/>
      <c r="K33" s="264"/>
      <c r="L33" s="264"/>
      <c r="M33" s="264"/>
      <c r="N33" s="264"/>
    </row>
    <row r="34" spans="2:14" s="247" customFormat="1" ht="15" x14ac:dyDescent="0.25">
      <c r="B34" s="303">
        <v>1991</v>
      </c>
      <c r="C34" s="304">
        <v>164.01937000000001</v>
      </c>
      <c r="D34" s="304">
        <v>148.93714</v>
      </c>
      <c r="E34" s="304">
        <v>62.770510000000002</v>
      </c>
      <c r="F34" s="305">
        <v>3.2644000000000002</v>
      </c>
      <c r="G34" s="160"/>
      <c r="H34"/>
      <c r="I34"/>
      <c r="J34"/>
      <c r="K34" s="264"/>
      <c r="L34" s="264"/>
      <c r="M34" s="264"/>
      <c r="N34" s="264"/>
    </row>
    <row r="35" spans="2:14" s="247" customFormat="1" ht="15" x14ac:dyDescent="0.25">
      <c r="B35" s="303">
        <v>1992</v>
      </c>
      <c r="C35" s="304">
        <v>139.92453</v>
      </c>
      <c r="D35" s="304">
        <v>126.61714000000001</v>
      </c>
      <c r="E35" s="304">
        <v>54.854039999999998</v>
      </c>
      <c r="F35" s="305">
        <v>3.8673799999999998</v>
      </c>
      <c r="G35" s="160"/>
      <c r="H35"/>
      <c r="I35"/>
      <c r="J35"/>
      <c r="K35" s="264"/>
      <c r="L35" s="264"/>
      <c r="M35" s="264"/>
      <c r="N35" s="264"/>
    </row>
    <row r="36" spans="2:14" s="247" customFormat="1" ht="15" x14ac:dyDescent="0.25">
      <c r="B36" s="303">
        <v>1993</v>
      </c>
      <c r="C36" s="304">
        <v>170.42187999999999</v>
      </c>
      <c r="D36" s="304">
        <v>116.01</v>
      </c>
      <c r="E36" s="304">
        <v>11.597390000000001</v>
      </c>
      <c r="F36" s="305">
        <v>4.9020999999999999</v>
      </c>
      <c r="G36" s="160"/>
      <c r="H36"/>
      <c r="I36"/>
      <c r="J36"/>
      <c r="K36" s="264"/>
      <c r="L36" s="264"/>
      <c r="M36" s="264"/>
      <c r="N36" s="264"/>
    </row>
    <row r="37" spans="2:14" s="247" customFormat="1" ht="15" x14ac:dyDescent="0.25">
      <c r="B37" s="303">
        <v>1994</v>
      </c>
      <c r="C37" s="304">
        <v>159.43906000000001</v>
      </c>
      <c r="D37" s="304">
        <v>114.53143</v>
      </c>
      <c r="E37" s="304">
        <v>15.3782</v>
      </c>
      <c r="F37" s="305">
        <v>3.3674300000000001</v>
      </c>
      <c r="G37" s="160"/>
      <c r="H37"/>
      <c r="I37"/>
      <c r="J37"/>
      <c r="K37" s="264"/>
      <c r="L37" s="264"/>
      <c r="M37" s="264"/>
      <c r="N37" s="264"/>
    </row>
    <row r="38" spans="2:14" s="247" customFormat="1" ht="15" x14ac:dyDescent="0.25">
      <c r="B38" s="303">
        <v>1995</v>
      </c>
      <c r="C38" s="304">
        <v>101.90508</v>
      </c>
      <c r="D38" s="304">
        <v>100.17429</v>
      </c>
      <c r="E38" s="304">
        <v>12.615270000000001</v>
      </c>
      <c r="F38" s="305">
        <v>3.2823799999999999</v>
      </c>
      <c r="G38" s="160"/>
      <c r="H38"/>
      <c r="I38"/>
      <c r="J38"/>
      <c r="K38" s="264"/>
      <c r="L38" s="264"/>
      <c r="M38" s="264"/>
      <c r="N38" s="264"/>
    </row>
    <row r="39" spans="2:14" s="247" customFormat="1" ht="15" x14ac:dyDescent="0.25">
      <c r="B39" s="303">
        <v>1996</v>
      </c>
      <c r="C39" s="304">
        <v>228.70060000000001</v>
      </c>
      <c r="D39" s="304">
        <v>109.99714</v>
      </c>
      <c r="E39" s="304">
        <v>19.473700000000001</v>
      </c>
      <c r="F39" s="305">
        <v>2.4909400000000002</v>
      </c>
      <c r="G39" s="160"/>
      <c r="H39"/>
      <c r="I39"/>
      <c r="J39"/>
      <c r="K39" s="264"/>
      <c r="L39" s="264"/>
      <c r="M39" s="264"/>
      <c r="N39" s="264"/>
    </row>
    <row r="40" spans="2:14" s="247" customFormat="1" ht="15" x14ac:dyDescent="0.25">
      <c r="B40" s="303">
        <v>1997</v>
      </c>
      <c r="C40" s="304">
        <v>161.76241999999999</v>
      </c>
      <c r="D40" s="304">
        <v>32.090829999999997</v>
      </c>
      <c r="E40" s="304">
        <v>11.610720000000001</v>
      </c>
      <c r="F40" s="305">
        <v>1.1230199999999999</v>
      </c>
      <c r="G40" s="160"/>
      <c r="H40"/>
      <c r="I40"/>
      <c r="J40"/>
      <c r="K40" s="264"/>
      <c r="L40" s="264"/>
      <c r="M40" s="264"/>
      <c r="N40" s="264"/>
    </row>
    <row r="41" spans="2:14" s="247" customFormat="1" ht="15" x14ac:dyDescent="0.25">
      <c r="B41" s="303">
        <v>1998</v>
      </c>
      <c r="C41" s="304">
        <v>113.95725</v>
      </c>
      <c r="D41" s="304">
        <v>18.126629999999999</v>
      </c>
      <c r="E41" s="304">
        <v>13.765370000000001</v>
      </c>
      <c r="F41" s="305">
        <v>0.58157000000000003</v>
      </c>
      <c r="G41" s="160"/>
      <c r="H41"/>
      <c r="I41"/>
      <c r="J41"/>
      <c r="K41" s="264"/>
      <c r="L41" s="264"/>
      <c r="M41" s="264"/>
      <c r="N41" s="264"/>
    </row>
    <row r="42" spans="2:14" s="247" customFormat="1" ht="15" x14ac:dyDescent="0.25">
      <c r="B42" s="303">
        <v>1999</v>
      </c>
      <c r="C42" s="304">
        <v>141.92901000000001</v>
      </c>
      <c r="D42" s="304">
        <v>72.510000000000005</v>
      </c>
      <c r="E42" s="304">
        <v>13.91968</v>
      </c>
      <c r="F42" s="305">
        <v>2.1932</v>
      </c>
      <c r="G42" s="160"/>
      <c r="H42"/>
      <c r="I42"/>
      <c r="J42"/>
      <c r="K42" s="264"/>
      <c r="L42" s="264"/>
      <c r="M42" s="264"/>
      <c r="N42" s="264"/>
    </row>
    <row r="43" spans="2:14" s="247" customFormat="1" ht="15" x14ac:dyDescent="0.25">
      <c r="B43" s="303">
        <v>2000</v>
      </c>
      <c r="C43" s="304">
        <v>143</v>
      </c>
      <c r="D43" s="304">
        <v>195</v>
      </c>
      <c r="E43" s="304">
        <v>14</v>
      </c>
      <c r="F43" s="305">
        <v>1</v>
      </c>
      <c r="G43" s="160"/>
      <c r="H43"/>
      <c r="I43"/>
      <c r="J43"/>
      <c r="K43" s="264"/>
      <c r="L43" s="264"/>
      <c r="M43" s="264"/>
      <c r="N43" s="264"/>
    </row>
    <row r="44" spans="2:14" s="247" customFormat="1" ht="15" x14ac:dyDescent="0.25">
      <c r="B44" s="303">
        <v>2001</v>
      </c>
      <c r="C44" s="304">
        <v>197</v>
      </c>
      <c r="D44" s="304">
        <v>199</v>
      </c>
      <c r="E44" s="304">
        <v>14</v>
      </c>
      <c r="F44" s="305">
        <v>0</v>
      </c>
      <c r="G44" s="160"/>
      <c r="H44"/>
      <c r="I44"/>
      <c r="J44"/>
      <c r="K44" s="264"/>
      <c r="L44" s="264"/>
      <c r="M44" s="264"/>
      <c r="N44" s="264"/>
    </row>
    <row r="45" spans="2:14" s="247" customFormat="1" ht="15" x14ac:dyDescent="0.25">
      <c r="B45" s="303">
        <v>2002</v>
      </c>
      <c r="C45" s="304">
        <v>137</v>
      </c>
      <c r="D45" s="304">
        <v>204</v>
      </c>
      <c r="E45" s="304">
        <v>15</v>
      </c>
      <c r="F45" s="305">
        <v>0</v>
      </c>
      <c r="G45" s="160"/>
      <c r="H45"/>
      <c r="I45"/>
      <c r="J45"/>
      <c r="K45" s="264"/>
      <c r="L45" s="264"/>
      <c r="M45" s="264"/>
      <c r="N45" s="264"/>
    </row>
    <row r="46" spans="2:14" s="247" customFormat="1" ht="15" x14ac:dyDescent="0.25">
      <c r="B46" s="303">
        <v>2003</v>
      </c>
      <c r="C46" s="304">
        <v>173</v>
      </c>
      <c r="D46" s="304">
        <v>528</v>
      </c>
      <c r="E46" s="304">
        <v>15</v>
      </c>
      <c r="F46" s="305">
        <v>1</v>
      </c>
      <c r="G46" s="160"/>
      <c r="H46"/>
      <c r="I46"/>
      <c r="J46"/>
      <c r="K46" s="264"/>
      <c r="L46" s="264"/>
      <c r="M46" s="264"/>
      <c r="N46" s="264"/>
    </row>
    <row r="47" spans="2:14" s="247" customFormat="1" ht="14.45" x14ac:dyDescent="0.35">
      <c r="B47" s="303">
        <v>2004</v>
      </c>
      <c r="C47" s="304">
        <v>294</v>
      </c>
      <c r="D47" s="304">
        <v>331</v>
      </c>
      <c r="E47" s="304">
        <v>15</v>
      </c>
      <c r="F47" s="305">
        <v>0</v>
      </c>
      <c r="G47" s="160"/>
      <c r="H47"/>
      <c r="I47"/>
      <c r="J47"/>
      <c r="K47" s="264"/>
      <c r="L47" s="264"/>
      <c r="M47" s="264"/>
      <c r="N47" s="264"/>
    </row>
    <row r="48" spans="2:14" s="247" customFormat="1" ht="15" x14ac:dyDescent="0.25">
      <c r="B48" s="303">
        <v>2005</v>
      </c>
      <c r="C48" s="304">
        <v>163</v>
      </c>
      <c r="D48" s="304">
        <v>414</v>
      </c>
      <c r="E48" s="304">
        <v>15</v>
      </c>
      <c r="F48" s="305">
        <v>0</v>
      </c>
      <c r="G48" s="160"/>
      <c r="H48"/>
      <c r="I48"/>
      <c r="J48"/>
      <c r="K48" s="264"/>
      <c r="L48" s="264"/>
      <c r="M48" s="264"/>
      <c r="N48" s="264"/>
    </row>
    <row r="49" spans="1:14" s="247" customFormat="1" ht="15" x14ac:dyDescent="0.25">
      <c r="B49" s="303">
        <v>2006</v>
      </c>
      <c r="C49" s="304">
        <v>215</v>
      </c>
      <c r="D49" s="304">
        <v>344</v>
      </c>
      <c r="E49" s="304">
        <v>16</v>
      </c>
      <c r="F49" s="305">
        <v>0</v>
      </c>
      <c r="G49" s="160"/>
      <c r="H49"/>
      <c r="I49"/>
      <c r="J49"/>
      <c r="K49" s="264"/>
      <c r="L49" s="264"/>
      <c r="M49" s="264"/>
      <c r="N49" s="264"/>
    </row>
    <row r="50" spans="1:14" s="247" customFormat="1" ht="15" x14ac:dyDescent="0.25">
      <c r="B50" s="303">
        <v>2007</v>
      </c>
      <c r="C50" s="304">
        <v>175</v>
      </c>
      <c r="D50" s="304">
        <v>316</v>
      </c>
      <c r="E50" s="304">
        <v>15</v>
      </c>
      <c r="F50" s="305">
        <v>0</v>
      </c>
      <c r="G50" s="160"/>
      <c r="H50"/>
      <c r="I50"/>
      <c r="J50"/>
      <c r="K50" s="264"/>
      <c r="L50" s="264"/>
      <c r="M50" s="264"/>
      <c r="N50" s="264"/>
    </row>
    <row r="51" spans="1:14" s="247" customFormat="1" ht="15" x14ac:dyDescent="0.25">
      <c r="B51" s="303">
        <v>2008</v>
      </c>
      <c r="C51" s="304">
        <v>229</v>
      </c>
      <c r="D51" s="304">
        <v>428</v>
      </c>
      <c r="E51" s="304">
        <v>17</v>
      </c>
      <c r="F51" s="305">
        <v>0</v>
      </c>
      <c r="G51" s="160"/>
      <c r="H51"/>
      <c r="I51"/>
      <c r="J51"/>
      <c r="K51" s="264"/>
      <c r="L51" s="264"/>
      <c r="M51" s="264"/>
      <c r="N51" s="264"/>
    </row>
    <row r="52" spans="1:14" s="247" customFormat="1" ht="15" x14ac:dyDescent="0.25">
      <c r="B52" s="303">
        <v>2009</v>
      </c>
      <c r="C52" s="304">
        <v>145</v>
      </c>
      <c r="D52" s="304">
        <v>183</v>
      </c>
      <c r="E52" s="304">
        <v>15</v>
      </c>
      <c r="F52" s="305">
        <v>32</v>
      </c>
      <c r="G52" s="160"/>
      <c r="H52"/>
      <c r="I52"/>
      <c r="J52"/>
      <c r="K52" s="264"/>
      <c r="L52" s="264"/>
      <c r="M52" s="264"/>
      <c r="N52" s="264"/>
    </row>
    <row r="53" spans="1:14" s="247" customFormat="1" ht="15" x14ac:dyDescent="0.25">
      <c r="B53" s="303">
        <v>2010</v>
      </c>
      <c r="C53" s="304">
        <v>105</v>
      </c>
      <c r="D53" s="304">
        <v>292</v>
      </c>
      <c r="E53" s="304">
        <v>15</v>
      </c>
      <c r="F53" s="305">
        <v>1</v>
      </c>
      <c r="G53" s="160"/>
      <c r="H53"/>
      <c r="I53"/>
      <c r="J53"/>
      <c r="K53" s="264"/>
      <c r="L53" s="264"/>
      <c r="M53" s="264"/>
      <c r="N53" s="264"/>
    </row>
    <row r="54" spans="1:14" s="247" customFormat="1" ht="15" x14ac:dyDescent="0.25">
      <c r="B54" s="303">
        <v>2011</v>
      </c>
      <c r="C54" s="304">
        <v>123</v>
      </c>
      <c r="D54" s="304">
        <v>298</v>
      </c>
      <c r="E54" s="304">
        <v>15</v>
      </c>
      <c r="F54" s="305">
        <v>4</v>
      </c>
      <c r="G54" s="160"/>
      <c r="H54"/>
      <c r="I54"/>
      <c r="J54"/>
      <c r="K54" s="264"/>
      <c r="L54" s="264"/>
      <c r="M54" s="264"/>
      <c r="N54" s="264"/>
    </row>
    <row r="55" spans="1:14" s="247" customFormat="1" ht="15" x14ac:dyDescent="0.25">
      <c r="B55" s="303">
        <v>2012</v>
      </c>
      <c r="C55" s="304">
        <v>106</v>
      </c>
      <c r="D55" s="304">
        <v>381</v>
      </c>
      <c r="E55" s="304">
        <v>14</v>
      </c>
      <c r="F55" s="305">
        <v>0</v>
      </c>
      <c r="G55" s="160"/>
      <c r="H55"/>
      <c r="I55"/>
      <c r="J55"/>
      <c r="K55" s="264"/>
      <c r="L55" s="264"/>
      <c r="M55" s="264"/>
      <c r="N55" s="264"/>
    </row>
    <row r="56" spans="1:14" s="247" customFormat="1" ht="15" x14ac:dyDescent="0.25">
      <c r="B56" s="303">
        <v>2013</v>
      </c>
      <c r="C56" s="304">
        <v>104</v>
      </c>
      <c r="D56" s="304">
        <v>315</v>
      </c>
      <c r="E56" s="304">
        <v>15</v>
      </c>
      <c r="F56" s="305">
        <v>1</v>
      </c>
      <c r="G56" s="160"/>
      <c r="H56"/>
      <c r="I56"/>
      <c r="J56"/>
      <c r="K56" s="264"/>
      <c r="L56" s="264"/>
      <c r="M56" s="264"/>
      <c r="N56" s="264"/>
    </row>
    <row r="57" spans="1:14" s="247" customFormat="1" ht="15" x14ac:dyDescent="0.25">
      <c r="B57" s="303">
        <v>2014</v>
      </c>
      <c r="C57" s="304">
        <v>85</v>
      </c>
      <c r="D57" s="304">
        <v>373</v>
      </c>
      <c r="E57" s="304">
        <v>14</v>
      </c>
      <c r="F57" s="305">
        <v>3</v>
      </c>
      <c r="G57" s="160"/>
      <c r="H57"/>
      <c r="I57"/>
      <c r="J57"/>
      <c r="K57" s="264"/>
      <c r="L57" s="264"/>
      <c r="M57" s="264"/>
      <c r="N57" s="264"/>
    </row>
    <row r="58" spans="1:14" s="247" customFormat="1" ht="15" x14ac:dyDescent="0.25">
      <c r="B58" s="306">
        <v>2015</v>
      </c>
      <c r="C58" s="307">
        <v>53</v>
      </c>
      <c r="D58" s="307">
        <v>366</v>
      </c>
      <c r="E58" s="307">
        <v>148</v>
      </c>
      <c r="F58" s="308">
        <v>0</v>
      </c>
      <c r="G58" s="160"/>
      <c r="H58"/>
      <c r="I58"/>
      <c r="J58"/>
    </row>
    <row r="59" spans="1:14" s="247" customFormat="1" ht="3.75" customHeight="1" x14ac:dyDescent="0.25">
      <c r="B59" s="160"/>
      <c r="C59" s="264"/>
      <c r="D59" s="264"/>
      <c r="E59" s="264"/>
      <c r="F59" s="264"/>
      <c r="G59" s="246"/>
    </row>
    <row r="60" spans="1:14" s="269" customFormat="1" ht="23.25" customHeight="1" x14ac:dyDescent="0.25">
      <c r="A60" s="289">
        <v>1</v>
      </c>
      <c r="B60" s="578" t="s">
        <v>104</v>
      </c>
      <c r="C60" s="570"/>
      <c r="D60" s="570"/>
      <c r="E60" s="570"/>
      <c r="F60" s="570"/>
      <c r="G60" s="570"/>
      <c r="H60" s="570"/>
      <c r="I60" s="570"/>
    </row>
    <row r="61" spans="1:14" s="269" customFormat="1" ht="26.25" customHeight="1" x14ac:dyDescent="0.25">
      <c r="A61" s="309">
        <v>2</v>
      </c>
      <c r="B61" s="578" t="s">
        <v>250</v>
      </c>
      <c r="C61" s="570"/>
      <c r="D61" s="570"/>
      <c r="E61" s="570"/>
      <c r="F61" s="570"/>
      <c r="G61" s="570"/>
      <c r="H61" s="570"/>
    </row>
    <row r="62" spans="1:14" s="269" customFormat="1" ht="4.9000000000000004" customHeight="1" x14ac:dyDescent="0.25">
      <c r="B62" s="294"/>
      <c r="C62" s="295"/>
      <c r="D62" s="295"/>
      <c r="E62" s="295"/>
      <c r="F62" s="295"/>
      <c r="G62" s="294"/>
    </row>
    <row r="63" spans="1:14" s="269" customFormat="1" ht="23.25" customHeight="1" x14ac:dyDescent="0.25">
      <c r="A63" s="556" t="s">
        <v>109</v>
      </c>
      <c r="B63" s="558"/>
      <c r="C63" s="558"/>
      <c r="D63" s="558"/>
      <c r="E63" s="558"/>
      <c r="F63" s="558"/>
      <c r="G63" s="558"/>
      <c r="H63" s="558"/>
      <c r="I63" s="558"/>
      <c r="J63"/>
      <c r="K63"/>
      <c r="L63"/>
      <c r="M63"/>
    </row>
    <row r="64" spans="1:14" s="269" customFormat="1" ht="4.9000000000000004" customHeight="1" x14ac:dyDescent="0.25">
      <c r="B64" s="294"/>
      <c r="C64" s="295"/>
      <c r="D64" s="295"/>
      <c r="E64" s="295"/>
      <c r="F64" s="295"/>
      <c r="G64" s="294"/>
    </row>
    <row r="65" spans="1:238" s="270" customFormat="1" ht="74.25" customHeight="1" x14ac:dyDescent="0.25">
      <c r="A65" s="556" t="s">
        <v>100</v>
      </c>
      <c r="B65" s="570"/>
      <c r="C65" s="570"/>
      <c r="D65" s="570"/>
      <c r="E65" s="570"/>
      <c r="F65" s="570"/>
      <c r="G65" s="570"/>
      <c r="H65" s="570"/>
      <c r="I65" s="570"/>
      <c r="J65" s="573"/>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201"/>
      <c r="BG65" s="201"/>
      <c r="BH65" s="201"/>
      <c r="BI65" s="201"/>
      <c r="BJ65" s="201"/>
      <c r="BK65" s="201"/>
      <c r="BL65" s="201"/>
      <c r="BM65" s="201"/>
      <c r="BN65" s="201"/>
      <c r="BO65" s="201"/>
      <c r="BP65" s="201"/>
      <c r="BQ65" s="201"/>
      <c r="BR65" s="201"/>
      <c r="BS65" s="201"/>
      <c r="BT65" s="201"/>
      <c r="BU65" s="201"/>
      <c r="BV65" s="201"/>
      <c r="BW65" s="201"/>
      <c r="BX65" s="201"/>
      <c r="BY65" s="201"/>
      <c r="BZ65" s="201"/>
      <c r="CA65" s="201"/>
      <c r="CB65" s="201"/>
      <c r="CC65" s="201"/>
      <c r="CD65" s="201"/>
      <c r="CE65" s="201"/>
      <c r="CF65" s="201"/>
      <c r="CG65" s="201"/>
      <c r="CH65" s="201"/>
      <c r="CI65" s="201"/>
      <c r="CJ65" s="201"/>
      <c r="CK65" s="201"/>
      <c r="CL65" s="201"/>
      <c r="CM65" s="201"/>
      <c r="CN65" s="201"/>
      <c r="CO65" s="201"/>
      <c r="CP65" s="201"/>
      <c r="CQ65" s="201"/>
      <c r="CR65" s="201"/>
      <c r="CS65" s="201"/>
      <c r="CT65" s="201"/>
      <c r="CU65" s="201"/>
      <c r="CV65" s="201"/>
      <c r="CW65" s="201"/>
      <c r="CX65" s="201"/>
      <c r="CY65" s="201"/>
      <c r="CZ65" s="201"/>
      <c r="DA65" s="201"/>
      <c r="DB65" s="201"/>
      <c r="DC65" s="201"/>
      <c r="DD65" s="201"/>
      <c r="DE65" s="201"/>
      <c r="DF65" s="201"/>
      <c r="DG65" s="201"/>
      <c r="DH65" s="201"/>
      <c r="DI65" s="201"/>
      <c r="DJ65" s="201"/>
      <c r="DK65" s="201"/>
      <c r="DL65" s="201"/>
      <c r="DM65" s="201"/>
      <c r="DN65" s="201"/>
      <c r="DO65" s="201"/>
      <c r="DP65" s="201"/>
      <c r="DQ65" s="201"/>
      <c r="DR65" s="201"/>
      <c r="DS65" s="201"/>
      <c r="DT65" s="201"/>
      <c r="DU65" s="201"/>
      <c r="DV65" s="201"/>
      <c r="DW65" s="201"/>
      <c r="DX65" s="201"/>
      <c r="DY65" s="201"/>
      <c r="DZ65" s="201"/>
      <c r="EA65" s="201"/>
      <c r="EB65" s="201"/>
      <c r="EC65" s="201"/>
      <c r="ED65" s="201"/>
      <c r="EE65" s="201"/>
      <c r="EF65" s="201"/>
      <c r="EG65" s="201"/>
      <c r="EH65" s="201"/>
      <c r="EI65" s="201"/>
      <c r="EJ65" s="201"/>
      <c r="EK65" s="201"/>
      <c r="EL65" s="201"/>
      <c r="EM65" s="201"/>
      <c r="EN65" s="201"/>
      <c r="EO65" s="201"/>
      <c r="EP65" s="201"/>
      <c r="EQ65" s="201"/>
      <c r="ER65" s="201"/>
      <c r="ES65" s="201"/>
      <c r="ET65" s="201"/>
      <c r="EU65" s="201"/>
      <c r="EV65" s="201"/>
      <c r="EW65" s="201"/>
      <c r="EX65" s="201"/>
      <c r="EY65" s="201"/>
      <c r="EZ65" s="201"/>
      <c r="FA65" s="201"/>
      <c r="FB65" s="201"/>
      <c r="FC65" s="201"/>
      <c r="FD65" s="201"/>
      <c r="FE65" s="201"/>
      <c r="FF65" s="201"/>
      <c r="FG65" s="201"/>
      <c r="FH65" s="201"/>
      <c r="FI65" s="201"/>
      <c r="FJ65" s="201"/>
      <c r="FK65" s="201"/>
      <c r="FL65" s="201"/>
      <c r="FM65" s="201"/>
      <c r="FN65" s="201"/>
      <c r="FO65" s="201"/>
      <c r="FP65" s="201"/>
      <c r="FQ65" s="201"/>
      <c r="FR65" s="201"/>
      <c r="FS65" s="201"/>
      <c r="FT65" s="201"/>
      <c r="FU65" s="201"/>
      <c r="FV65" s="201"/>
      <c r="FW65" s="201"/>
      <c r="FX65" s="201"/>
      <c r="FY65" s="201"/>
      <c r="FZ65" s="201"/>
      <c r="GA65" s="201"/>
      <c r="GB65" s="201"/>
      <c r="GC65" s="201"/>
      <c r="GD65" s="201"/>
      <c r="GE65" s="201"/>
      <c r="GF65" s="201"/>
      <c r="GG65" s="201"/>
      <c r="GH65" s="201"/>
      <c r="GI65" s="201"/>
      <c r="GJ65" s="201"/>
      <c r="GK65" s="201"/>
      <c r="GL65" s="201"/>
      <c r="GM65" s="201"/>
      <c r="GN65" s="201"/>
      <c r="GO65" s="201"/>
      <c r="GP65" s="201"/>
      <c r="GQ65" s="201"/>
      <c r="GR65" s="201"/>
      <c r="GS65" s="201"/>
      <c r="GT65" s="201"/>
      <c r="GU65" s="201"/>
      <c r="GV65" s="201"/>
      <c r="GW65" s="201"/>
      <c r="GX65" s="201"/>
      <c r="GY65" s="201"/>
      <c r="GZ65" s="201"/>
      <c r="HA65" s="201"/>
      <c r="HB65" s="201"/>
      <c r="HC65" s="201"/>
      <c r="HD65" s="201"/>
      <c r="HE65" s="201"/>
      <c r="HF65" s="201"/>
      <c r="HG65" s="201"/>
      <c r="HH65" s="201"/>
      <c r="HI65" s="201"/>
      <c r="HJ65" s="201"/>
      <c r="HK65" s="201"/>
      <c r="HL65" s="201"/>
      <c r="HM65" s="201"/>
      <c r="HN65" s="201"/>
      <c r="HO65" s="201"/>
      <c r="HP65" s="201"/>
      <c r="HQ65" s="201"/>
      <c r="HR65" s="201"/>
      <c r="HS65" s="201"/>
      <c r="HT65" s="201"/>
      <c r="HU65" s="201"/>
      <c r="HV65" s="201"/>
      <c r="HW65" s="201"/>
      <c r="HX65" s="201"/>
      <c r="HY65" s="201"/>
      <c r="HZ65" s="201"/>
      <c r="IA65" s="201"/>
      <c r="IB65" s="201"/>
      <c r="IC65" s="201"/>
      <c r="ID65" s="201"/>
    </row>
    <row r="66" spans="1:238" s="270" customFormat="1" ht="3.75" customHeight="1" x14ac:dyDescent="0.2">
      <c r="B66" s="271"/>
      <c r="C66" s="272"/>
      <c r="D66" s="272"/>
      <c r="E66" s="272"/>
      <c r="F66" s="272"/>
      <c r="G66" s="272"/>
      <c r="H66" s="272"/>
      <c r="I66" s="272"/>
      <c r="J66" s="273"/>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201"/>
      <c r="AV66" s="201"/>
      <c r="AW66" s="201"/>
      <c r="AX66" s="201"/>
      <c r="AY66" s="201"/>
      <c r="AZ66" s="201"/>
      <c r="BA66" s="201"/>
      <c r="BB66" s="201"/>
      <c r="BC66" s="201"/>
      <c r="BD66" s="201"/>
      <c r="BE66" s="201"/>
      <c r="BF66" s="201"/>
      <c r="BG66" s="201"/>
      <c r="BH66" s="201"/>
      <c r="BI66" s="201"/>
      <c r="BJ66" s="201"/>
      <c r="BK66" s="201"/>
      <c r="BL66" s="201"/>
      <c r="BM66" s="201"/>
      <c r="BN66" s="201"/>
      <c r="BO66" s="201"/>
      <c r="BP66" s="201"/>
      <c r="BQ66" s="201"/>
      <c r="BR66" s="201"/>
      <c r="BS66" s="201"/>
      <c r="BT66" s="201"/>
      <c r="BU66" s="201"/>
      <c r="BV66" s="201"/>
      <c r="BW66" s="201"/>
      <c r="BX66" s="201"/>
      <c r="BY66" s="201"/>
      <c r="BZ66" s="201"/>
      <c r="CA66" s="201"/>
      <c r="CB66" s="201"/>
      <c r="CC66" s="201"/>
      <c r="CD66" s="201"/>
      <c r="CE66" s="201"/>
      <c r="CF66" s="201"/>
      <c r="CG66" s="201"/>
      <c r="CH66" s="201"/>
      <c r="CI66" s="201"/>
      <c r="CJ66" s="201"/>
      <c r="CK66" s="201"/>
      <c r="CL66" s="201"/>
      <c r="CM66" s="201"/>
      <c r="CN66" s="201"/>
      <c r="CO66" s="201"/>
      <c r="CP66" s="201"/>
      <c r="CQ66" s="201"/>
      <c r="CR66" s="201"/>
      <c r="CS66" s="201"/>
      <c r="CT66" s="201"/>
      <c r="CU66" s="201"/>
      <c r="CV66" s="201"/>
      <c r="CW66" s="201"/>
      <c r="CX66" s="201"/>
      <c r="CY66" s="201"/>
      <c r="CZ66" s="201"/>
      <c r="DA66" s="201"/>
      <c r="DB66" s="201"/>
      <c r="DC66" s="201"/>
      <c r="DD66" s="201"/>
      <c r="DE66" s="201"/>
      <c r="DF66" s="201"/>
      <c r="DG66" s="201"/>
      <c r="DH66" s="201"/>
      <c r="DI66" s="201"/>
      <c r="DJ66" s="201"/>
      <c r="DK66" s="201"/>
      <c r="DL66" s="201"/>
      <c r="DM66" s="201"/>
      <c r="DN66" s="201"/>
      <c r="DO66" s="201"/>
      <c r="DP66" s="201"/>
      <c r="DQ66" s="201"/>
      <c r="DR66" s="201"/>
      <c r="DS66" s="201"/>
      <c r="DT66" s="201"/>
      <c r="DU66" s="201"/>
      <c r="DV66" s="201"/>
      <c r="DW66" s="201"/>
      <c r="DX66" s="201"/>
      <c r="DY66" s="201"/>
      <c r="DZ66" s="201"/>
      <c r="EA66" s="201"/>
      <c r="EB66" s="201"/>
      <c r="EC66" s="201"/>
      <c r="ED66" s="201"/>
      <c r="EE66" s="201"/>
      <c r="EF66" s="201"/>
      <c r="EG66" s="201"/>
      <c r="EH66" s="201"/>
      <c r="EI66" s="201"/>
      <c r="EJ66" s="201"/>
      <c r="EK66" s="201"/>
      <c r="EL66" s="201"/>
      <c r="EM66" s="201"/>
      <c r="EN66" s="201"/>
      <c r="EO66" s="201"/>
      <c r="EP66" s="201"/>
      <c r="EQ66" s="201"/>
      <c r="ER66" s="201"/>
      <c r="ES66" s="201"/>
      <c r="ET66" s="201"/>
      <c r="EU66" s="201"/>
      <c r="EV66" s="201"/>
      <c r="EW66" s="201"/>
      <c r="EX66" s="201"/>
      <c r="EY66" s="201"/>
      <c r="EZ66" s="201"/>
      <c r="FA66" s="201"/>
      <c r="FB66" s="201"/>
      <c r="FC66" s="201"/>
      <c r="FD66" s="201"/>
      <c r="FE66" s="201"/>
      <c r="FF66" s="201"/>
      <c r="FG66" s="201"/>
      <c r="FH66" s="201"/>
      <c r="FI66" s="201"/>
      <c r="FJ66" s="201"/>
      <c r="FK66" s="201"/>
      <c r="FL66" s="201"/>
      <c r="FM66" s="201"/>
      <c r="FN66" s="201"/>
      <c r="FO66" s="201"/>
      <c r="FP66" s="201"/>
      <c r="FQ66" s="201"/>
      <c r="FR66" s="201"/>
      <c r="FS66" s="201"/>
      <c r="FT66" s="201"/>
      <c r="FU66" s="201"/>
      <c r="FV66" s="201"/>
      <c r="FW66" s="201"/>
      <c r="FX66" s="201"/>
      <c r="FY66" s="201"/>
      <c r="FZ66" s="201"/>
      <c r="GA66" s="201"/>
      <c r="GB66" s="201"/>
      <c r="GC66" s="201"/>
      <c r="GD66" s="201"/>
      <c r="GE66" s="201"/>
      <c r="GF66" s="201"/>
      <c r="GG66" s="201"/>
      <c r="GH66" s="201"/>
      <c r="GI66" s="201"/>
      <c r="GJ66" s="201"/>
      <c r="GK66" s="201"/>
      <c r="GL66" s="201"/>
      <c r="GM66" s="201"/>
      <c r="GN66" s="201"/>
      <c r="GO66" s="201"/>
      <c r="GP66" s="201"/>
      <c r="GQ66" s="201"/>
      <c r="GR66" s="201"/>
      <c r="GS66" s="201"/>
      <c r="GT66" s="201"/>
      <c r="GU66" s="201"/>
      <c r="GV66" s="201"/>
      <c r="GW66" s="201"/>
      <c r="GX66" s="201"/>
      <c r="GY66" s="201"/>
      <c r="GZ66" s="201"/>
      <c r="HA66" s="201"/>
      <c r="HB66" s="201"/>
      <c r="HC66" s="201"/>
      <c r="HD66" s="201"/>
      <c r="HE66" s="201"/>
      <c r="HF66" s="201"/>
      <c r="HG66" s="201"/>
      <c r="HH66" s="201"/>
      <c r="HI66" s="201"/>
      <c r="HJ66" s="201"/>
      <c r="HK66" s="201"/>
      <c r="HL66" s="201"/>
      <c r="HM66" s="201"/>
      <c r="HN66" s="201"/>
      <c r="HO66" s="201"/>
      <c r="HP66" s="201"/>
      <c r="HQ66" s="201"/>
      <c r="HR66" s="201"/>
      <c r="HS66" s="201"/>
      <c r="HT66" s="201"/>
      <c r="HU66" s="201"/>
      <c r="HV66" s="201"/>
      <c r="HW66" s="201"/>
      <c r="HX66" s="201"/>
      <c r="HY66" s="201"/>
      <c r="HZ66" s="201"/>
      <c r="IA66" s="201"/>
      <c r="IB66" s="201"/>
      <c r="IC66" s="201"/>
      <c r="ID66" s="201"/>
    </row>
    <row r="67" spans="1:238" s="270" customFormat="1" ht="48.75" customHeight="1" x14ac:dyDescent="0.25">
      <c r="A67" s="556" t="s">
        <v>249</v>
      </c>
      <c r="B67" s="570"/>
      <c r="C67" s="570"/>
      <c r="D67" s="570"/>
      <c r="E67" s="570"/>
      <c r="F67" s="570"/>
      <c r="G67" s="570"/>
      <c r="H67" s="570"/>
      <c r="I67" s="570"/>
      <c r="J67" s="573"/>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1"/>
      <c r="ES67" s="201"/>
      <c r="ET67" s="201"/>
      <c r="EU67" s="201"/>
      <c r="EV67" s="201"/>
      <c r="EW67" s="201"/>
      <c r="EX67" s="201"/>
      <c r="EY67" s="201"/>
      <c r="EZ67" s="201"/>
      <c r="FA67" s="201"/>
      <c r="FB67" s="201"/>
      <c r="FC67" s="201"/>
      <c r="FD67" s="201"/>
      <c r="FE67" s="201"/>
      <c r="FF67" s="201"/>
      <c r="FG67" s="201"/>
      <c r="FH67" s="201"/>
      <c r="FI67" s="201"/>
      <c r="FJ67" s="201"/>
      <c r="FK67" s="201"/>
      <c r="FL67" s="201"/>
      <c r="FM67" s="201"/>
      <c r="FN67" s="201"/>
      <c r="FO67" s="201"/>
      <c r="FP67" s="201"/>
      <c r="FQ67" s="201"/>
      <c r="FR67" s="201"/>
      <c r="FS67" s="201"/>
      <c r="FT67" s="201"/>
      <c r="FU67" s="201"/>
      <c r="FV67" s="201"/>
      <c r="FW67" s="201"/>
      <c r="FX67" s="201"/>
      <c r="FY67" s="201"/>
      <c r="FZ67" s="201"/>
      <c r="GA67" s="201"/>
      <c r="GB67" s="201"/>
      <c r="GC67" s="201"/>
      <c r="GD67" s="201"/>
      <c r="GE67" s="201"/>
      <c r="GF67" s="201"/>
      <c r="GG67" s="201"/>
      <c r="GH67" s="201"/>
      <c r="GI67" s="201"/>
      <c r="GJ67" s="201"/>
      <c r="GK67" s="201"/>
      <c r="GL67" s="201"/>
      <c r="GM67" s="201"/>
      <c r="GN67" s="201"/>
      <c r="GO67" s="201"/>
      <c r="GP67" s="201"/>
      <c r="GQ67" s="201"/>
      <c r="GR67" s="201"/>
      <c r="GS67" s="201"/>
      <c r="GT67" s="201"/>
      <c r="GU67" s="201"/>
      <c r="GV67" s="201"/>
      <c r="GW67" s="201"/>
      <c r="GX67" s="201"/>
      <c r="GY67" s="201"/>
      <c r="GZ67" s="201"/>
      <c r="HA67" s="201"/>
      <c r="HB67" s="201"/>
      <c r="HC67" s="201"/>
      <c r="HD67" s="201"/>
      <c r="HE67" s="201"/>
      <c r="HF67" s="201"/>
      <c r="HG67" s="201"/>
      <c r="HH67" s="201"/>
      <c r="HI67" s="201"/>
      <c r="HJ67" s="201"/>
      <c r="HK67" s="201"/>
      <c r="HL67" s="201"/>
      <c r="HM67" s="201"/>
      <c r="HN67" s="201"/>
      <c r="HO67" s="201"/>
      <c r="HP67" s="201"/>
      <c r="HQ67" s="201"/>
      <c r="HR67" s="201"/>
      <c r="HS67" s="201"/>
      <c r="HT67" s="201"/>
      <c r="HU67" s="201"/>
      <c r="HV67" s="201"/>
      <c r="HW67" s="201"/>
      <c r="HX67" s="201"/>
      <c r="HY67" s="201"/>
      <c r="HZ67" s="201"/>
      <c r="IA67" s="201"/>
      <c r="IB67" s="201"/>
      <c r="IC67" s="201"/>
      <c r="ID67" s="201"/>
    </row>
  </sheetData>
  <mergeCells count="6">
    <mergeCell ref="A67:J67"/>
    <mergeCell ref="A1:I1"/>
    <mergeCell ref="B60:I60"/>
    <mergeCell ref="B61:H61"/>
    <mergeCell ref="A63:I63"/>
    <mergeCell ref="A65:J6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70"/>
  <sheetViews>
    <sheetView workbookViewId="0">
      <pane ySplit="2" topLeftCell="A3" activePane="bottomLeft" state="frozen"/>
      <selection pane="bottomLeft" activeCell="J59" sqref="J59"/>
    </sheetView>
  </sheetViews>
  <sheetFormatPr defaultRowHeight="14.25" x14ac:dyDescent="0.25"/>
  <cols>
    <col min="1" max="1" width="1.5703125" style="198" customWidth="1"/>
    <col min="2" max="2" width="5.5703125" style="198" customWidth="1"/>
    <col min="3" max="3" width="12.28515625" style="335" customWidth="1"/>
    <col min="4" max="4" width="8.85546875" style="335" customWidth="1"/>
    <col min="5" max="5" width="7.7109375" style="335" customWidth="1"/>
    <col min="6" max="6" width="10.28515625" style="335" customWidth="1"/>
    <col min="7" max="7" width="10.42578125" style="335" customWidth="1"/>
    <col min="8" max="8" width="10.140625" style="198" customWidth="1"/>
    <col min="9" max="9" width="8.5703125" style="198" customWidth="1"/>
    <col min="10" max="10" width="8.28515625" style="198" customWidth="1"/>
    <col min="11" max="11" width="16.42578125" style="198" customWidth="1"/>
    <col min="12" max="13" width="19.85546875" style="198" customWidth="1"/>
    <col min="14" max="256" width="9.140625" style="198"/>
    <col min="257" max="257" width="1.5703125" style="198" customWidth="1"/>
    <col min="258" max="258" width="4.7109375" style="198" customWidth="1"/>
    <col min="259" max="259" width="9.42578125" style="198" customWidth="1"/>
    <col min="260" max="260" width="8.85546875" style="198" customWidth="1"/>
    <col min="261" max="261" width="6.28515625" style="198" customWidth="1"/>
    <col min="262" max="262" width="10.28515625" style="198" customWidth="1"/>
    <col min="263" max="263" width="10.42578125" style="198" customWidth="1"/>
    <col min="264" max="264" width="10.140625" style="198" customWidth="1"/>
    <col min="265" max="265" width="8.5703125" style="198" customWidth="1"/>
    <col min="266" max="266" width="8.28515625" style="198" customWidth="1"/>
    <col min="267" max="267" width="16.42578125" style="198" customWidth="1"/>
    <col min="268" max="269" width="19.85546875" style="198" customWidth="1"/>
    <col min="270" max="512" width="9.140625" style="198"/>
    <col min="513" max="513" width="1.5703125" style="198" customWidth="1"/>
    <col min="514" max="514" width="4.7109375" style="198" customWidth="1"/>
    <col min="515" max="515" width="9.42578125" style="198" customWidth="1"/>
    <col min="516" max="516" width="8.85546875" style="198" customWidth="1"/>
    <col min="517" max="517" width="6.28515625" style="198" customWidth="1"/>
    <col min="518" max="518" width="10.28515625" style="198" customWidth="1"/>
    <col min="519" max="519" width="10.42578125" style="198" customWidth="1"/>
    <col min="520" max="520" width="10.140625" style="198" customWidth="1"/>
    <col min="521" max="521" width="8.5703125" style="198" customWidth="1"/>
    <col min="522" max="522" width="8.28515625" style="198" customWidth="1"/>
    <col min="523" max="523" width="16.42578125" style="198" customWidth="1"/>
    <col min="524" max="525" width="19.85546875" style="198" customWidth="1"/>
    <col min="526" max="768" width="9.140625" style="198"/>
    <col min="769" max="769" width="1.5703125" style="198" customWidth="1"/>
    <col min="770" max="770" width="4.7109375" style="198" customWidth="1"/>
    <col min="771" max="771" width="9.42578125" style="198" customWidth="1"/>
    <col min="772" max="772" width="8.85546875" style="198" customWidth="1"/>
    <col min="773" max="773" width="6.28515625" style="198" customWidth="1"/>
    <col min="774" max="774" width="10.28515625" style="198" customWidth="1"/>
    <col min="775" max="775" width="10.42578125" style="198" customWidth="1"/>
    <col min="776" max="776" width="10.140625" style="198" customWidth="1"/>
    <col min="777" max="777" width="8.5703125" style="198" customWidth="1"/>
    <col min="778" max="778" width="8.28515625" style="198" customWidth="1"/>
    <col min="779" max="779" width="16.42578125" style="198" customWidth="1"/>
    <col min="780" max="781" width="19.85546875" style="198" customWidth="1"/>
    <col min="782" max="1024" width="9.140625" style="198"/>
    <col min="1025" max="1025" width="1.5703125" style="198" customWidth="1"/>
    <col min="1026" max="1026" width="4.7109375" style="198" customWidth="1"/>
    <col min="1027" max="1027" width="9.42578125" style="198" customWidth="1"/>
    <col min="1028" max="1028" width="8.85546875" style="198" customWidth="1"/>
    <col min="1029" max="1029" width="6.28515625" style="198" customWidth="1"/>
    <col min="1030" max="1030" width="10.28515625" style="198" customWidth="1"/>
    <col min="1031" max="1031" width="10.42578125" style="198" customWidth="1"/>
    <col min="1032" max="1032" width="10.140625" style="198" customWidth="1"/>
    <col min="1033" max="1033" width="8.5703125" style="198" customWidth="1"/>
    <col min="1034" max="1034" width="8.28515625" style="198" customWidth="1"/>
    <col min="1035" max="1035" width="16.42578125" style="198" customWidth="1"/>
    <col min="1036" max="1037" width="19.85546875" style="198" customWidth="1"/>
    <col min="1038" max="1280" width="9.140625" style="198"/>
    <col min="1281" max="1281" width="1.5703125" style="198" customWidth="1"/>
    <col min="1282" max="1282" width="4.7109375" style="198" customWidth="1"/>
    <col min="1283" max="1283" width="9.42578125" style="198" customWidth="1"/>
    <col min="1284" max="1284" width="8.85546875" style="198" customWidth="1"/>
    <col min="1285" max="1285" width="6.28515625" style="198" customWidth="1"/>
    <col min="1286" max="1286" width="10.28515625" style="198" customWidth="1"/>
    <col min="1287" max="1287" width="10.42578125" style="198" customWidth="1"/>
    <col min="1288" max="1288" width="10.140625" style="198" customWidth="1"/>
    <col min="1289" max="1289" width="8.5703125" style="198" customWidth="1"/>
    <col min="1290" max="1290" width="8.28515625" style="198" customWidth="1"/>
    <col min="1291" max="1291" width="16.42578125" style="198" customWidth="1"/>
    <col min="1292" max="1293" width="19.85546875" style="198" customWidth="1"/>
    <col min="1294" max="1536" width="9.140625" style="198"/>
    <col min="1537" max="1537" width="1.5703125" style="198" customWidth="1"/>
    <col min="1538" max="1538" width="4.7109375" style="198" customWidth="1"/>
    <col min="1539" max="1539" width="9.42578125" style="198" customWidth="1"/>
    <col min="1540" max="1540" width="8.85546875" style="198" customWidth="1"/>
    <col min="1541" max="1541" width="6.28515625" style="198" customWidth="1"/>
    <col min="1542" max="1542" width="10.28515625" style="198" customWidth="1"/>
    <col min="1543" max="1543" width="10.42578125" style="198" customWidth="1"/>
    <col min="1544" max="1544" width="10.140625" style="198" customWidth="1"/>
    <col min="1545" max="1545" width="8.5703125" style="198" customWidth="1"/>
    <col min="1546" max="1546" width="8.28515625" style="198" customWidth="1"/>
    <col min="1547" max="1547" width="16.42578125" style="198" customWidth="1"/>
    <col min="1548" max="1549" width="19.85546875" style="198" customWidth="1"/>
    <col min="1550" max="1792" width="9.140625" style="198"/>
    <col min="1793" max="1793" width="1.5703125" style="198" customWidth="1"/>
    <col min="1794" max="1794" width="4.7109375" style="198" customWidth="1"/>
    <col min="1795" max="1795" width="9.42578125" style="198" customWidth="1"/>
    <col min="1796" max="1796" width="8.85546875" style="198" customWidth="1"/>
    <col min="1797" max="1797" width="6.28515625" style="198" customWidth="1"/>
    <col min="1798" max="1798" width="10.28515625" style="198" customWidth="1"/>
    <col min="1799" max="1799" width="10.42578125" style="198" customWidth="1"/>
    <col min="1800" max="1800" width="10.140625" style="198" customWidth="1"/>
    <col min="1801" max="1801" width="8.5703125" style="198" customWidth="1"/>
    <col min="1802" max="1802" width="8.28515625" style="198" customWidth="1"/>
    <col min="1803" max="1803" width="16.42578125" style="198" customWidth="1"/>
    <col min="1804" max="1805" width="19.85546875" style="198" customWidth="1"/>
    <col min="1806" max="2048" width="9.140625" style="198"/>
    <col min="2049" max="2049" width="1.5703125" style="198" customWidth="1"/>
    <col min="2050" max="2050" width="4.7109375" style="198" customWidth="1"/>
    <col min="2051" max="2051" width="9.42578125" style="198" customWidth="1"/>
    <col min="2052" max="2052" width="8.85546875" style="198" customWidth="1"/>
    <col min="2053" max="2053" width="6.28515625" style="198" customWidth="1"/>
    <col min="2054" max="2054" width="10.28515625" style="198" customWidth="1"/>
    <col min="2055" max="2055" width="10.42578125" style="198" customWidth="1"/>
    <col min="2056" max="2056" width="10.140625" style="198" customWidth="1"/>
    <col min="2057" max="2057" width="8.5703125" style="198" customWidth="1"/>
    <col min="2058" max="2058" width="8.28515625" style="198" customWidth="1"/>
    <col min="2059" max="2059" width="16.42578125" style="198" customWidth="1"/>
    <col min="2060" max="2061" width="19.85546875" style="198" customWidth="1"/>
    <col min="2062" max="2304" width="9.140625" style="198"/>
    <col min="2305" max="2305" width="1.5703125" style="198" customWidth="1"/>
    <col min="2306" max="2306" width="4.7109375" style="198" customWidth="1"/>
    <col min="2307" max="2307" width="9.42578125" style="198" customWidth="1"/>
    <col min="2308" max="2308" width="8.85546875" style="198" customWidth="1"/>
    <col min="2309" max="2309" width="6.28515625" style="198" customWidth="1"/>
    <col min="2310" max="2310" width="10.28515625" style="198" customWidth="1"/>
    <col min="2311" max="2311" width="10.42578125" style="198" customWidth="1"/>
    <col min="2312" max="2312" width="10.140625" style="198" customWidth="1"/>
    <col min="2313" max="2313" width="8.5703125" style="198" customWidth="1"/>
    <col min="2314" max="2314" width="8.28515625" style="198" customWidth="1"/>
    <col min="2315" max="2315" width="16.42578125" style="198" customWidth="1"/>
    <col min="2316" max="2317" width="19.85546875" style="198" customWidth="1"/>
    <col min="2318" max="2560" width="9.140625" style="198"/>
    <col min="2561" max="2561" width="1.5703125" style="198" customWidth="1"/>
    <col min="2562" max="2562" width="4.7109375" style="198" customWidth="1"/>
    <col min="2563" max="2563" width="9.42578125" style="198" customWidth="1"/>
    <col min="2564" max="2564" width="8.85546875" style="198" customWidth="1"/>
    <col min="2565" max="2565" width="6.28515625" style="198" customWidth="1"/>
    <col min="2566" max="2566" width="10.28515625" style="198" customWidth="1"/>
    <col min="2567" max="2567" width="10.42578125" style="198" customWidth="1"/>
    <col min="2568" max="2568" width="10.140625" style="198" customWidth="1"/>
    <col min="2569" max="2569" width="8.5703125" style="198" customWidth="1"/>
    <col min="2570" max="2570" width="8.28515625" style="198" customWidth="1"/>
    <col min="2571" max="2571" width="16.42578125" style="198" customWidth="1"/>
    <col min="2572" max="2573" width="19.85546875" style="198" customWidth="1"/>
    <col min="2574" max="2816" width="9.140625" style="198"/>
    <col min="2817" max="2817" width="1.5703125" style="198" customWidth="1"/>
    <col min="2818" max="2818" width="4.7109375" style="198" customWidth="1"/>
    <col min="2819" max="2819" width="9.42578125" style="198" customWidth="1"/>
    <col min="2820" max="2820" width="8.85546875" style="198" customWidth="1"/>
    <col min="2821" max="2821" width="6.28515625" style="198" customWidth="1"/>
    <col min="2822" max="2822" width="10.28515625" style="198" customWidth="1"/>
    <col min="2823" max="2823" width="10.42578125" style="198" customWidth="1"/>
    <col min="2824" max="2824" width="10.140625" style="198" customWidth="1"/>
    <col min="2825" max="2825" width="8.5703125" style="198" customWidth="1"/>
    <col min="2826" max="2826" width="8.28515625" style="198" customWidth="1"/>
    <col min="2827" max="2827" width="16.42578125" style="198" customWidth="1"/>
    <col min="2828" max="2829" width="19.85546875" style="198" customWidth="1"/>
    <col min="2830" max="3072" width="9.140625" style="198"/>
    <col min="3073" max="3073" width="1.5703125" style="198" customWidth="1"/>
    <col min="3074" max="3074" width="4.7109375" style="198" customWidth="1"/>
    <col min="3075" max="3075" width="9.42578125" style="198" customWidth="1"/>
    <col min="3076" max="3076" width="8.85546875" style="198" customWidth="1"/>
    <col min="3077" max="3077" width="6.28515625" style="198" customWidth="1"/>
    <col min="3078" max="3078" width="10.28515625" style="198" customWidth="1"/>
    <col min="3079" max="3079" width="10.42578125" style="198" customWidth="1"/>
    <col min="3080" max="3080" width="10.140625" style="198" customWidth="1"/>
    <col min="3081" max="3081" width="8.5703125" style="198" customWidth="1"/>
    <col min="3082" max="3082" width="8.28515625" style="198" customWidth="1"/>
    <col min="3083" max="3083" width="16.42578125" style="198" customWidth="1"/>
    <col min="3084" max="3085" width="19.85546875" style="198" customWidth="1"/>
    <col min="3086" max="3328" width="9.140625" style="198"/>
    <col min="3329" max="3329" width="1.5703125" style="198" customWidth="1"/>
    <col min="3330" max="3330" width="4.7109375" style="198" customWidth="1"/>
    <col min="3331" max="3331" width="9.42578125" style="198" customWidth="1"/>
    <col min="3332" max="3332" width="8.85546875" style="198" customWidth="1"/>
    <col min="3333" max="3333" width="6.28515625" style="198" customWidth="1"/>
    <col min="3334" max="3334" width="10.28515625" style="198" customWidth="1"/>
    <col min="3335" max="3335" width="10.42578125" style="198" customWidth="1"/>
    <col min="3336" max="3336" width="10.140625" style="198" customWidth="1"/>
    <col min="3337" max="3337" width="8.5703125" style="198" customWidth="1"/>
    <col min="3338" max="3338" width="8.28515625" style="198" customWidth="1"/>
    <col min="3339" max="3339" width="16.42578125" style="198" customWidth="1"/>
    <col min="3340" max="3341" width="19.85546875" style="198" customWidth="1"/>
    <col min="3342" max="3584" width="9.140625" style="198"/>
    <col min="3585" max="3585" width="1.5703125" style="198" customWidth="1"/>
    <col min="3586" max="3586" width="4.7109375" style="198" customWidth="1"/>
    <col min="3587" max="3587" width="9.42578125" style="198" customWidth="1"/>
    <col min="3588" max="3588" width="8.85546875" style="198" customWidth="1"/>
    <col min="3589" max="3589" width="6.28515625" style="198" customWidth="1"/>
    <col min="3590" max="3590" width="10.28515625" style="198" customWidth="1"/>
    <col min="3591" max="3591" width="10.42578125" style="198" customWidth="1"/>
    <col min="3592" max="3592" width="10.140625" style="198" customWidth="1"/>
    <col min="3593" max="3593" width="8.5703125" style="198" customWidth="1"/>
    <col min="3594" max="3594" width="8.28515625" style="198" customWidth="1"/>
    <col min="3595" max="3595" width="16.42578125" style="198" customWidth="1"/>
    <col min="3596" max="3597" width="19.85546875" style="198" customWidth="1"/>
    <col min="3598" max="3840" width="9.140625" style="198"/>
    <col min="3841" max="3841" width="1.5703125" style="198" customWidth="1"/>
    <col min="3842" max="3842" width="4.7109375" style="198" customWidth="1"/>
    <col min="3843" max="3843" width="9.42578125" style="198" customWidth="1"/>
    <col min="3844" max="3844" width="8.85546875" style="198" customWidth="1"/>
    <col min="3845" max="3845" width="6.28515625" style="198" customWidth="1"/>
    <col min="3846" max="3846" width="10.28515625" style="198" customWidth="1"/>
    <col min="3847" max="3847" width="10.42578125" style="198" customWidth="1"/>
    <col min="3848" max="3848" width="10.140625" style="198" customWidth="1"/>
    <col min="3849" max="3849" width="8.5703125" style="198" customWidth="1"/>
    <col min="3850" max="3850" width="8.28515625" style="198" customWidth="1"/>
    <col min="3851" max="3851" width="16.42578125" style="198" customWidth="1"/>
    <col min="3852" max="3853" width="19.85546875" style="198" customWidth="1"/>
    <col min="3854" max="4096" width="9.140625" style="198"/>
    <col min="4097" max="4097" width="1.5703125" style="198" customWidth="1"/>
    <col min="4098" max="4098" width="4.7109375" style="198" customWidth="1"/>
    <col min="4099" max="4099" width="9.42578125" style="198" customWidth="1"/>
    <col min="4100" max="4100" width="8.85546875" style="198" customWidth="1"/>
    <col min="4101" max="4101" width="6.28515625" style="198" customWidth="1"/>
    <col min="4102" max="4102" width="10.28515625" style="198" customWidth="1"/>
    <col min="4103" max="4103" width="10.42578125" style="198" customWidth="1"/>
    <col min="4104" max="4104" width="10.140625" style="198" customWidth="1"/>
    <col min="4105" max="4105" width="8.5703125" style="198" customWidth="1"/>
    <col min="4106" max="4106" width="8.28515625" style="198" customWidth="1"/>
    <col min="4107" max="4107" width="16.42578125" style="198" customWidth="1"/>
    <col min="4108" max="4109" width="19.85546875" style="198" customWidth="1"/>
    <col min="4110" max="4352" width="9.140625" style="198"/>
    <col min="4353" max="4353" width="1.5703125" style="198" customWidth="1"/>
    <col min="4354" max="4354" width="4.7109375" style="198" customWidth="1"/>
    <col min="4355" max="4355" width="9.42578125" style="198" customWidth="1"/>
    <col min="4356" max="4356" width="8.85546875" style="198" customWidth="1"/>
    <col min="4357" max="4357" width="6.28515625" style="198" customWidth="1"/>
    <col min="4358" max="4358" width="10.28515625" style="198" customWidth="1"/>
    <col min="4359" max="4359" width="10.42578125" style="198" customWidth="1"/>
    <col min="4360" max="4360" width="10.140625" style="198" customWidth="1"/>
    <col min="4361" max="4361" width="8.5703125" style="198" customWidth="1"/>
    <col min="4362" max="4362" width="8.28515625" style="198" customWidth="1"/>
    <col min="4363" max="4363" width="16.42578125" style="198" customWidth="1"/>
    <col min="4364" max="4365" width="19.85546875" style="198" customWidth="1"/>
    <col min="4366" max="4608" width="9.140625" style="198"/>
    <col min="4609" max="4609" width="1.5703125" style="198" customWidth="1"/>
    <col min="4610" max="4610" width="4.7109375" style="198" customWidth="1"/>
    <col min="4611" max="4611" width="9.42578125" style="198" customWidth="1"/>
    <col min="4612" max="4612" width="8.85546875" style="198" customWidth="1"/>
    <col min="4613" max="4613" width="6.28515625" style="198" customWidth="1"/>
    <col min="4614" max="4614" width="10.28515625" style="198" customWidth="1"/>
    <col min="4615" max="4615" width="10.42578125" style="198" customWidth="1"/>
    <col min="4616" max="4616" width="10.140625" style="198" customWidth="1"/>
    <col min="4617" max="4617" width="8.5703125" style="198" customWidth="1"/>
    <col min="4618" max="4618" width="8.28515625" style="198" customWidth="1"/>
    <col min="4619" max="4619" width="16.42578125" style="198" customWidth="1"/>
    <col min="4620" max="4621" width="19.85546875" style="198" customWidth="1"/>
    <col min="4622" max="4864" width="9.140625" style="198"/>
    <col min="4865" max="4865" width="1.5703125" style="198" customWidth="1"/>
    <col min="4866" max="4866" width="4.7109375" style="198" customWidth="1"/>
    <col min="4867" max="4867" width="9.42578125" style="198" customWidth="1"/>
    <col min="4868" max="4868" width="8.85546875" style="198" customWidth="1"/>
    <col min="4869" max="4869" width="6.28515625" style="198" customWidth="1"/>
    <col min="4870" max="4870" width="10.28515625" style="198" customWidth="1"/>
    <col min="4871" max="4871" width="10.42578125" style="198" customWidth="1"/>
    <col min="4872" max="4872" width="10.140625" style="198" customWidth="1"/>
    <col min="4873" max="4873" width="8.5703125" style="198" customWidth="1"/>
    <col min="4874" max="4874" width="8.28515625" style="198" customWidth="1"/>
    <col min="4875" max="4875" width="16.42578125" style="198" customWidth="1"/>
    <col min="4876" max="4877" width="19.85546875" style="198" customWidth="1"/>
    <col min="4878" max="5120" width="9.140625" style="198"/>
    <col min="5121" max="5121" width="1.5703125" style="198" customWidth="1"/>
    <col min="5122" max="5122" width="4.7109375" style="198" customWidth="1"/>
    <col min="5123" max="5123" width="9.42578125" style="198" customWidth="1"/>
    <col min="5124" max="5124" width="8.85546875" style="198" customWidth="1"/>
    <col min="5125" max="5125" width="6.28515625" style="198" customWidth="1"/>
    <col min="5126" max="5126" width="10.28515625" style="198" customWidth="1"/>
    <col min="5127" max="5127" width="10.42578125" style="198" customWidth="1"/>
    <col min="5128" max="5128" width="10.140625" style="198" customWidth="1"/>
    <col min="5129" max="5129" width="8.5703125" style="198" customWidth="1"/>
    <col min="5130" max="5130" width="8.28515625" style="198" customWidth="1"/>
    <col min="5131" max="5131" width="16.42578125" style="198" customWidth="1"/>
    <col min="5132" max="5133" width="19.85546875" style="198" customWidth="1"/>
    <col min="5134" max="5376" width="9.140625" style="198"/>
    <col min="5377" max="5377" width="1.5703125" style="198" customWidth="1"/>
    <col min="5378" max="5378" width="4.7109375" style="198" customWidth="1"/>
    <col min="5379" max="5379" width="9.42578125" style="198" customWidth="1"/>
    <col min="5380" max="5380" width="8.85546875" style="198" customWidth="1"/>
    <col min="5381" max="5381" width="6.28515625" style="198" customWidth="1"/>
    <col min="5382" max="5382" width="10.28515625" style="198" customWidth="1"/>
    <col min="5383" max="5383" width="10.42578125" style="198" customWidth="1"/>
    <col min="5384" max="5384" width="10.140625" style="198" customWidth="1"/>
    <col min="5385" max="5385" width="8.5703125" style="198" customWidth="1"/>
    <col min="5386" max="5386" width="8.28515625" style="198" customWidth="1"/>
    <col min="5387" max="5387" width="16.42578125" style="198" customWidth="1"/>
    <col min="5388" max="5389" width="19.85546875" style="198" customWidth="1"/>
    <col min="5390" max="5632" width="9.140625" style="198"/>
    <col min="5633" max="5633" width="1.5703125" style="198" customWidth="1"/>
    <col min="5634" max="5634" width="4.7109375" style="198" customWidth="1"/>
    <col min="5635" max="5635" width="9.42578125" style="198" customWidth="1"/>
    <col min="5636" max="5636" width="8.85546875" style="198" customWidth="1"/>
    <col min="5637" max="5637" width="6.28515625" style="198" customWidth="1"/>
    <col min="5638" max="5638" width="10.28515625" style="198" customWidth="1"/>
    <col min="5639" max="5639" width="10.42578125" style="198" customWidth="1"/>
    <col min="5640" max="5640" width="10.140625" style="198" customWidth="1"/>
    <col min="5641" max="5641" width="8.5703125" style="198" customWidth="1"/>
    <col min="5642" max="5642" width="8.28515625" style="198" customWidth="1"/>
    <col min="5643" max="5643" width="16.42578125" style="198" customWidth="1"/>
    <col min="5644" max="5645" width="19.85546875" style="198" customWidth="1"/>
    <col min="5646" max="5888" width="9.140625" style="198"/>
    <col min="5889" max="5889" width="1.5703125" style="198" customWidth="1"/>
    <col min="5890" max="5890" width="4.7109375" style="198" customWidth="1"/>
    <col min="5891" max="5891" width="9.42578125" style="198" customWidth="1"/>
    <col min="5892" max="5892" width="8.85546875" style="198" customWidth="1"/>
    <col min="5893" max="5893" width="6.28515625" style="198" customWidth="1"/>
    <col min="5894" max="5894" width="10.28515625" style="198" customWidth="1"/>
    <col min="5895" max="5895" width="10.42578125" style="198" customWidth="1"/>
    <col min="5896" max="5896" width="10.140625" style="198" customWidth="1"/>
    <col min="5897" max="5897" width="8.5703125" style="198" customWidth="1"/>
    <col min="5898" max="5898" width="8.28515625" style="198" customWidth="1"/>
    <col min="5899" max="5899" width="16.42578125" style="198" customWidth="1"/>
    <col min="5900" max="5901" width="19.85546875" style="198" customWidth="1"/>
    <col min="5902" max="6144" width="9.140625" style="198"/>
    <col min="6145" max="6145" width="1.5703125" style="198" customWidth="1"/>
    <col min="6146" max="6146" width="4.7109375" style="198" customWidth="1"/>
    <col min="6147" max="6147" width="9.42578125" style="198" customWidth="1"/>
    <col min="6148" max="6148" width="8.85546875" style="198" customWidth="1"/>
    <col min="6149" max="6149" width="6.28515625" style="198" customWidth="1"/>
    <col min="6150" max="6150" width="10.28515625" style="198" customWidth="1"/>
    <col min="6151" max="6151" width="10.42578125" style="198" customWidth="1"/>
    <col min="6152" max="6152" width="10.140625" style="198" customWidth="1"/>
    <col min="6153" max="6153" width="8.5703125" style="198" customWidth="1"/>
    <col min="6154" max="6154" width="8.28515625" style="198" customWidth="1"/>
    <col min="6155" max="6155" width="16.42578125" style="198" customWidth="1"/>
    <col min="6156" max="6157" width="19.85546875" style="198" customWidth="1"/>
    <col min="6158" max="6400" width="9.140625" style="198"/>
    <col min="6401" max="6401" width="1.5703125" style="198" customWidth="1"/>
    <col min="6402" max="6402" width="4.7109375" style="198" customWidth="1"/>
    <col min="6403" max="6403" width="9.42578125" style="198" customWidth="1"/>
    <col min="6404" max="6404" width="8.85546875" style="198" customWidth="1"/>
    <col min="6405" max="6405" width="6.28515625" style="198" customWidth="1"/>
    <col min="6406" max="6406" width="10.28515625" style="198" customWidth="1"/>
    <col min="6407" max="6407" width="10.42578125" style="198" customWidth="1"/>
    <col min="6408" max="6408" width="10.140625" style="198" customWidth="1"/>
    <col min="6409" max="6409" width="8.5703125" style="198" customWidth="1"/>
    <col min="6410" max="6410" width="8.28515625" style="198" customWidth="1"/>
    <col min="6411" max="6411" width="16.42578125" style="198" customWidth="1"/>
    <col min="6412" max="6413" width="19.85546875" style="198" customWidth="1"/>
    <col min="6414" max="6656" width="9.140625" style="198"/>
    <col min="6657" max="6657" width="1.5703125" style="198" customWidth="1"/>
    <col min="6658" max="6658" width="4.7109375" style="198" customWidth="1"/>
    <col min="6659" max="6659" width="9.42578125" style="198" customWidth="1"/>
    <col min="6660" max="6660" width="8.85546875" style="198" customWidth="1"/>
    <col min="6661" max="6661" width="6.28515625" style="198" customWidth="1"/>
    <col min="6662" max="6662" width="10.28515625" style="198" customWidth="1"/>
    <col min="6663" max="6663" width="10.42578125" style="198" customWidth="1"/>
    <col min="6664" max="6664" width="10.140625" style="198" customWidth="1"/>
    <col min="6665" max="6665" width="8.5703125" style="198" customWidth="1"/>
    <col min="6666" max="6666" width="8.28515625" style="198" customWidth="1"/>
    <col min="6667" max="6667" width="16.42578125" style="198" customWidth="1"/>
    <col min="6668" max="6669" width="19.85546875" style="198" customWidth="1"/>
    <col min="6670" max="6912" width="9.140625" style="198"/>
    <col min="6913" max="6913" width="1.5703125" style="198" customWidth="1"/>
    <col min="6914" max="6914" width="4.7109375" style="198" customWidth="1"/>
    <col min="6915" max="6915" width="9.42578125" style="198" customWidth="1"/>
    <col min="6916" max="6916" width="8.85546875" style="198" customWidth="1"/>
    <col min="6917" max="6917" width="6.28515625" style="198" customWidth="1"/>
    <col min="6918" max="6918" width="10.28515625" style="198" customWidth="1"/>
    <col min="6919" max="6919" width="10.42578125" style="198" customWidth="1"/>
    <col min="6920" max="6920" width="10.140625" style="198" customWidth="1"/>
    <col min="6921" max="6921" width="8.5703125" style="198" customWidth="1"/>
    <col min="6922" max="6922" width="8.28515625" style="198" customWidth="1"/>
    <col min="6923" max="6923" width="16.42578125" style="198" customWidth="1"/>
    <col min="6924" max="6925" width="19.85546875" style="198" customWidth="1"/>
    <col min="6926" max="7168" width="9.140625" style="198"/>
    <col min="7169" max="7169" width="1.5703125" style="198" customWidth="1"/>
    <col min="7170" max="7170" width="4.7109375" style="198" customWidth="1"/>
    <col min="7171" max="7171" width="9.42578125" style="198" customWidth="1"/>
    <col min="7172" max="7172" width="8.85546875" style="198" customWidth="1"/>
    <col min="7173" max="7173" width="6.28515625" style="198" customWidth="1"/>
    <col min="7174" max="7174" width="10.28515625" style="198" customWidth="1"/>
    <col min="7175" max="7175" width="10.42578125" style="198" customWidth="1"/>
    <col min="7176" max="7176" width="10.140625" style="198" customWidth="1"/>
    <col min="7177" max="7177" width="8.5703125" style="198" customWidth="1"/>
    <col min="7178" max="7178" width="8.28515625" style="198" customWidth="1"/>
    <col min="7179" max="7179" width="16.42578125" style="198" customWidth="1"/>
    <col min="7180" max="7181" width="19.85546875" style="198" customWidth="1"/>
    <col min="7182" max="7424" width="9.140625" style="198"/>
    <col min="7425" max="7425" width="1.5703125" style="198" customWidth="1"/>
    <col min="7426" max="7426" width="4.7109375" style="198" customWidth="1"/>
    <col min="7427" max="7427" width="9.42578125" style="198" customWidth="1"/>
    <col min="7428" max="7428" width="8.85546875" style="198" customWidth="1"/>
    <col min="7429" max="7429" width="6.28515625" style="198" customWidth="1"/>
    <col min="7430" max="7430" width="10.28515625" style="198" customWidth="1"/>
    <col min="7431" max="7431" width="10.42578125" style="198" customWidth="1"/>
    <col min="7432" max="7432" width="10.140625" style="198" customWidth="1"/>
    <col min="7433" max="7433" width="8.5703125" style="198" customWidth="1"/>
    <col min="7434" max="7434" width="8.28515625" style="198" customWidth="1"/>
    <col min="7435" max="7435" width="16.42578125" style="198" customWidth="1"/>
    <col min="7436" max="7437" width="19.85546875" style="198" customWidth="1"/>
    <col min="7438" max="7680" width="9.140625" style="198"/>
    <col min="7681" max="7681" width="1.5703125" style="198" customWidth="1"/>
    <col min="7682" max="7682" width="4.7109375" style="198" customWidth="1"/>
    <col min="7683" max="7683" width="9.42578125" style="198" customWidth="1"/>
    <col min="7684" max="7684" width="8.85546875" style="198" customWidth="1"/>
    <col min="7685" max="7685" width="6.28515625" style="198" customWidth="1"/>
    <col min="7686" max="7686" width="10.28515625" style="198" customWidth="1"/>
    <col min="7687" max="7687" width="10.42578125" style="198" customWidth="1"/>
    <col min="7688" max="7688" width="10.140625" style="198" customWidth="1"/>
    <col min="7689" max="7689" width="8.5703125" style="198" customWidth="1"/>
    <col min="7690" max="7690" width="8.28515625" style="198" customWidth="1"/>
    <col min="7691" max="7691" width="16.42578125" style="198" customWidth="1"/>
    <col min="7692" max="7693" width="19.85546875" style="198" customWidth="1"/>
    <col min="7694" max="7936" width="9.140625" style="198"/>
    <col min="7937" max="7937" width="1.5703125" style="198" customWidth="1"/>
    <col min="7938" max="7938" width="4.7109375" style="198" customWidth="1"/>
    <col min="7939" max="7939" width="9.42578125" style="198" customWidth="1"/>
    <col min="7940" max="7940" width="8.85546875" style="198" customWidth="1"/>
    <col min="7941" max="7941" width="6.28515625" style="198" customWidth="1"/>
    <col min="7942" max="7942" width="10.28515625" style="198" customWidth="1"/>
    <col min="7943" max="7943" width="10.42578125" style="198" customWidth="1"/>
    <col min="7944" max="7944" width="10.140625" style="198" customWidth="1"/>
    <col min="7945" max="7945" width="8.5703125" style="198" customWidth="1"/>
    <col min="7946" max="7946" width="8.28515625" style="198" customWidth="1"/>
    <col min="7947" max="7947" width="16.42578125" style="198" customWidth="1"/>
    <col min="7948" max="7949" width="19.85546875" style="198" customWidth="1"/>
    <col min="7950" max="8192" width="9.140625" style="198"/>
    <col min="8193" max="8193" width="1.5703125" style="198" customWidth="1"/>
    <col min="8194" max="8194" width="4.7109375" style="198" customWidth="1"/>
    <col min="8195" max="8195" width="9.42578125" style="198" customWidth="1"/>
    <col min="8196" max="8196" width="8.85546875" style="198" customWidth="1"/>
    <col min="8197" max="8197" width="6.28515625" style="198" customWidth="1"/>
    <col min="8198" max="8198" width="10.28515625" style="198" customWidth="1"/>
    <col min="8199" max="8199" width="10.42578125" style="198" customWidth="1"/>
    <col min="8200" max="8200" width="10.140625" style="198" customWidth="1"/>
    <col min="8201" max="8201" width="8.5703125" style="198" customWidth="1"/>
    <col min="8202" max="8202" width="8.28515625" style="198" customWidth="1"/>
    <col min="8203" max="8203" width="16.42578125" style="198" customWidth="1"/>
    <col min="8204" max="8205" width="19.85546875" style="198" customWidth="1"/>
    <col min="8206" max="8448" width="9.140625" style="198"/>
    <col min="8449" max="8449" width="1.5703125" style="198" customWidth="1"/>
    <col min="8450" max="8450" width="4.7109375" style="198" customWidth="1"/>
    <col min="8451" max="8451" width="9.42578125" style="198" customWidth="1"/>
    <col min="8452" max="8452" width="8.85546875" style="198" customWidth="1"/>
    <col min="8453" max="8453" width="6.28515625" style="198" customWidth="1"/>
    <col min="8454" max="8454" width="10.28515625" style="198" customWidth="1"/>
    <col min="8455" max="8455" width="10.42578125" style="198" customWidth="1"/>
    <col min="8456" max="8456" width="10.140625" style="198" customWidth="1"/>
    <col min="8457" max="8457" width="8.5703125" style="198" customWidth="1"/>
    <col min="8458" max="8458" width="8.28515625" style="198" customWidth="1"/>
    <col min="8459" max="8459" width="16.42578125" style="198" customWidth="1"/>
    <col min="8460" max="8461" width="19.85546875" style="198" customWidth="1"/>
    <col min="8462" max="8704" width="9.140625" style="198"/>
    <col min="8705" max="8705" width="1.5703125" style="198" customWidth="1"/>
    <col min="8706" max="8706" width="4.7109375" style="198" customWidth="1"/>
    <col min="8707" max="8707" width="9.42578125" style="198" customWidth="1"/>
    <col min="8708" max="8708" width="8.85546875" style="198" customWidth="1"/>
    <col min="8709" max="8709" width="6.28515625" style="198" customWidth="1"/>
    <col min="8710" max="8710" width="10.28515625" style="198" customWidth="1"/>
    <col min="8711" max="8711" width="10.42578125" style="198" customWidth="1"/>
    <col min="8712" max="8712" width="10.140625" style="198" customWidth="1"/>
    <col min="8713" max="8713" width="8.5703125" style="198" customWidth="1"/>
    <col min="8714" max="8714" width="8.28515625" style="198" customWidth="1"/>
    <col min="8715" max="8715" width="16.42578125" style="198" customWidth="1"/>
    <col min="8716" max="8717" width="19.85546875" style="198" customWidth="1"/>
    <col min="8718" max="8960" width="9.140625" style="198"/>
    <col min="8961" max="8961" width="1.5703125" style="198" customWidth="1"/>
    <col min="8962" max="8962" width="4.7109375" style="198" customWidth="1"/>
    <col min="8963" max="8963" width="9.42578125" style="198" customWidth="1"/>
    <col min="8964" max="8964" width="8.85546875" style="198" customWidth="1"/>
    <col min="8965" max="8965" width="6.28515625" style="198" customWidth="1"/>
    <col min="8966" max="8966" width="10.28515625" style="198" customWidth="1"/>
    <col min="8967" max="8967" width="10.42578125" style="198" customWidth="1"/>
    <col min="8968" max="8968" width="10.140625" style="198" customWidth="1"/>
    <col min="8969" max="8969" width="8.5703125" style="198" customWidth="1"/>
    <col min="8970" max="8970" width="8.28515625" style="198" customWidth="1"/>
    <col min="8971" max="8971" width="16.42578125" style="198" customWidth="1"/>
    <col min="8972" max="8973" width="19.85546875" style="198" customWidth="1"/>
    <col min="8974" max="9216" width="9.140625" style="198"/>
    <col min="9217" max="9217" width="1.5703125" style="198" customWidth="1"/>
    <col min="9218" max="9218" width="4.7109375" style="198" customWidth="1"/>
    <col min="9219" max="9219" width="9.42578125" style="198" customWidth="1"/>
    <col min="9220" max="9220" width="8.85546875" style="198" customWidth="1"/>
    <col min="9221" max="9221" width="6.28515625" style="198" customWidth="1"/>
    <col min="9222" max="9222" width="10.28515625" style="198" customWidth="1"/>
    <col min="9223" max="9223" width="10.42578125" style="198" customWidth="1"/>
    <col min="9224" max="9224" width="10.140625" style="198" customWidth="1"/>
    <col min="9225" max="9225" width="8.5703125" style="198" customWidth="1"/>
    <col min="9226" max="9226" width="8.28515625" style="198" customWidth="1"/>
    <col min="9227" max="9227" width="16.42578125" style="198" customWidth="1"/>
    <col min="9228" max="9229" width="19.85546875" style="198" customWidth="1"/>
    <col min="9230" max="9472" width="9.140625" style="198"/>
    <col min="9473" max="9473" width="1.5703125" style="198" customWidth="1"/>
    <col min="9474" max="9474" width="4.7109375" style="198" customWidth="1"/>
    <col min="9475" max="9475" width="9.42578125" style="198" customWidth="1"/>
    <col min="9476" max="9476" width="8.85546875" style="198" customWidth="1"/>
    <col min="9477" max="9477" width="6.28515625" style="198" customWidth="1"/>
    <col min="9478" max="9478" width="10.28515625" style="198" customWidth="1"/>
    <col min="9479" max="9479" width="10.42578125" style="198" customWidth="1"/>
    <col min="9480" max="9480" width="10.140625" style="198" customWidth="1"/>
    <col min="9481" max="9481" width="8.5703125" style="198" customWidth="1"/>
    <col min="9482" max="9482" width="8.28515625" style="198" customWidth="1"/>
    <col min="9483" max="9483" width="16.42578125" style="198" customWidth="1"/>
    <col min="9484" max="9485" width="19.85546875" style="198" customWidth="1"/>
    <col min="9486" max="9728" width="9.140625" style="198"/>
    <col min="9729" max="9729" width="1.5703125" style="198" customWidth="1"/>
    <col min="9730" max="9730" width="4.7109375" style="198" customWidth="1"/>
    <col min="9731" max="9731" width="9.42578125" style="198" customWidth="1"/>
    <col min="9732" max="9732" width="8.85546875" style="198" customWidth="1"/>
    <col min="9733" max="9733" width="6.28515625" style="198" customWidth="1"/>
    <col min="9734" max="9734" width="10.28515625" style="198" customWidth="1"/>
    <col min="9735" max="9735" width="10.42578125" style="198" customWidth="1"/>
    <col min="9736" max="9736" width="10.140625" style="198" customWidth="1"/>
    <col min="9737" max="9737" width="8.5703125" style="198" customWidth="1"/>
    <col min="9738" max="9738" width="8.28515625" style="198" customWidth="1"/>
    <col min="9739" max="9739" width="16.42578125" style="198" customWidth="1"/>
    <col min="9740" max="9741" width="19.85546875" style="198" customWidth="1"/>
    <col min="9742" max="9984" width="9.140625" style="198"/>
    <col min="9985" max="9985" width="1.5703125" style="198" customWidth="1"/>
    <col min="9986" max="9986" width="4.7109375" style="198" customWidth="1"/>
    <col min="9987" max="9987" width="9.42578125" style="198" customWidth="1"/>
    <col min="9988" max="9988" width="8.85546875" style="198" customWidth="1"/>
    <col min="9989" max="9989" width="6.28515625" style="198" customWidth="1"/>
    <col min="9990" max="9990" width="10.28515625" style="198" customWidth="1"/>
    <col min="9991" max="9991" width="10.42578125" style="198" customWidth="1"/>
    <col min="9992" max="9992" width="10.140625" style="198" customWidth="1"/>
    <col min="9993" max="9993" width="8.5703125" style="198" customWidth="1"/>
    <col min="9994" max="9994" width="8.28515625" style="198" customWidth="1"/>
    <col min="9995" max="9995" width="16.42578125" style="198" customWidth="1"/>
    <col min="9996" max="9997" width="19.85546875" style="198" customWidth="1"/>
    <col min="9998" max="10240" width="9.140625" style="198"/>
    <col min="10241" max="10241" width="1.5703125" style="198" customWidth="1"/>
    <col min="10242" max="10242" width="4.7109375" style="198" customWidth="1"/>
    <col min="10243" max="10243" width="9.42578125" style="198" customWidth="1"/>
    <col min="10244" max="10244" width="8.85546875" style="198" customWidth="1"/>
    <col min="10245" max="10245" width="6.28515625" style="198" customWidth="1"/>
    <col min="10246" max="10246" width="10.28515625" style="198" customWidth="1"/>
    <col min="10247" max="10247" width="10.42578125" style="198" customWidth="1"/>
    <col min="10248" max="10248" width="10.140625" style="198" customWidth="1"/>
    <col min="10249" max="10249" width="8.5703125" style="198" customWidth="1"/>
    <col min="10250" max="10250" width="8.28515625" style="198" customWidth="1"/>
    <col min="10251" max="10251" width="16.42578125" style="198" customWidth="1"/>
    <col min="10252" max="10253" width="19.85546875" style="198" customWidth="1"/>
    <col min="10254" max="10496" width="9.140625" style="198"/>
    <col min="10497" max="10497" width="1.5703125" style="198" customWidth="1"/>
    <col min="10498" max="10498" width="4.7109375" style="198" customWidth="1"/>
    <col min="10499" max="10499" width="9.42578125" style="198" customWidth="1"/>
    <col min="10500" max="10500" width="8.85546875" style="198" customWidth="1"/>
    <col min="10501" max="10501" width="6.28515625" style="198" customWidth="1"/>
    <col min="10502" max="10502" width="10.28515625" style="198" customWidth="1"/>
    <col min="10503" max="10503" width="10.42578125" style="198" customWidth="1"/>
    <col min="10504" max="10504" width="10.140625" style="198" customWidth="1"/>
    <col min="10505" max="10505" width="8.5703125" style="198" customWidth="1"/>
    <col min="10506" max="10506" width="8.28515625" style="198" customWidth="1"/>
    <col min="10507" max="10507" width="16.42578125" style="198" customWidth="1"/>
    <col min="10508" max="10509" width="19.85546875" style="198" customWidth="1"/>
    <col min="10510" max="10752" width="9.140625" style="198"/>
    <col min="10753" max="10753" width="1.5703125" style="198" customWidth="1"/>
    <col min="10754" max="10754" width="4.7109375" style="198" customWidth="1"/>
    <col min="10755" max="10755" width="9.42578125" style="198" customWidth="1"/>
    <col min="10756" max="10756" width="8.85546875" style="198" customWidth="1"/>
    <col min="10757" max="10757" width="6.28515625" style="198" customWidth="1"/>
    <col min="10758" max="10758" width="10.28515625" style="198" customWidth="1"/>
    <col min="10759" max="10759" width="10.42578125" style="198" customWidth="1"/>
    <col min="10760" max="10760" width="10.140625" style="198" customWidth="1"/>
    <col min="10761" max="10761" width="8.5703125" style="198" customWidth="1"/>
    <col min="10762" max="10762" width="8.28515625" style="198" customWidth="1"/>
    <col min="10763" max="10763" width="16.42578125" style="198" customWidth="1"/>
    <col min="10764" max="10765" width="19.85546875" style="198" customWidth="1"/>
    <col min="10766" max="11008" width="9.140625" style="198"/>
    <col min="11009" max="11009" width="1.5703125" style="198" customWidth="1"/>
    <col min="11010" max="11010" width="4.7109375" style="198" customWidth="1"/>
    <col min="11011" max="11011" width="9.42578125" style="198" customWidth="1"/>
    <col min="11012" max="11012" width="8.85546875" style="198" customWidth="1"/>
    <col min="11013" max="11013" width="6.28515625" style="198" customWidth="1"/>
    <col min="11014" max="11014" width="10.28515625" style="198" customWidth="1"/>
    <col min="11015" max="11015" width="10.42578125" style="198" customWidth="1"/>
    <col min="11016" max="11016" width="10.140625" style="198" customWidth="1"/>
    <col min="11017" max="11017" width="8.5703125" style="198" customWidth="1"/>
    <col min="11018" max="11018" width="8.28515625" style="198" customWidth="1"/>
    <col min="11019" max="11019" width="16.42578125" style="198" customWidth="1"/>
    <col min="11020" max="11021" width="19.85546875" style="198" customWidth="1"/>
    <col min="11022" max="11264" width="9.140625" style="198"/>
    <col min="11265" max="11265" width="1.5703125" style="198" customWidth="1"/>
    <col min="11266" max="11266" width="4.7109375" style="198" customWidth="1"/>
    <col min="11267" max="11267" width="9.42578125" style="198" customWidth="1"/>
    <col min="11268" max="11268" width="8.85546875" style="198" customWidth="1"/>
    <col min="11269" max="11269" width="6.28515625" style="198" customWidth="1"/>
    <col min="11270" max="11270" width="10.28515625" style="198" customWidth="1"/>
    <col min="11271" max="11271" width="10.42578125" style="198" customWidth="1"/>
    <col min="11272" max="11272" width="10.140625" style="198" customWidth="1"/>
    <col min="11273" max="11273" width="8.5703125" style="198" customWidth="1"/>
    <col min="11274" max="11274" width="8.28515625" style="198" customWidth="1"/>
    <col min="11275" max="11275" width="16.42578125" style="198" customWidth="1"/>
    <col min="11276" max="11277" width="19.85546875" style="198" customWidth="1"/>
    <col min="11278" max="11520" width="9.140625" style="198"/>
    <col min="11521" max="11521" width="1.5703125" style="198" customWidth="1"/>
    <col min="11522" max="11522" width="4.7109375" style="198" customWidth="1"/>
    <col min="11523" max="11523" width="9.42578125" style="198" customWidth="1"/>
    <col min="11524" max="11524" width="8.85546875" style="198" customWidth="1"/>
    <col min="11525" max="11525" width="6.28515625" style="198" customWidth="1"/>
    <col min="11526" max="11526" width="10.28515625" style="198" customWidth="1"/>
    <col min="11527" max="11527" width="10.42578125" style="198" customWidth="1"/>
    <col min="11528" max="11528" width="10.140625" style="198" customWidth="1"/>
    <col min="11529" max="11529" width="8.5703125" style="198" customWidth="1"/>
    <col min="11530" max="11530" width="8.28515625" style="198" customWidth="1"/>
    <col min="11531" max="11531" width="16.42578125" style="198" customWidth="1"/>
    <col min="11532" max="11533" width="19.85546875" style="198" customWidth="1"/>
    <col min="11534" max="11776" width="9.140625" style="198"/>
    <col min="11777" max="11777" width="1.5703125" style="198" customWidth="1"/>
    <col min="11778" max="11778" width="4.7109375" style="198" customWidth="1"/>
    <col min="11779" max="11779" width="9.42578125" style="198" customWidth="1"/>
    <col min="11780" max="11780" width="8.85546875" style="198" customWidth="1"/>
    <col min="11781" max="11781" width="6.28515625" style="198" customWidth="1"/>
    <col min="11782" max="11782" width="10.28515625" style="198" customWidth="1"/>
    <col min="11783" max="11783" width="10.42578125" style="198" customWidth="1"/>
    <col min="11784" max="11784" width="10.140625" style="198" customWidth="1"/>
    <col min="11785" max="11785" width="8.5703125" style="198" customWidth="1"/>
    <col min="11786" max="11786" width="8.28515625" style="198" customWidth="1"/>
    <col min="11787" max="11787" width="16.42578125" style="198" customWidth="1"/>
    <col min="11788" max="11789" width="19.85546875" style="198" customWidth="1"/>
    <col min="11790" max="12032" width="9.140625" style="198"/>
    <col min="12033" max="12033" width="1.5703125" style="198" customWidth="1"/>
    <col min="12034" max="12034" width="4.7109375" style="198" customWidth="1"/>
    <col min="12035" max="12035" width="9.42578125" style="198" customWidth="1"/>
    <col min="12036" max="12036" width="8.85546875" style="198" customWidth="1"/>
    <col min="12037" max="12037" width="6.28515625" style="198" customWidth="1"/>
    <col min="12038" max="12038" width="10.28515625" style="198" customWidth="1"/>
    <col min="12039" max="12039" width="10.42578125" style="198" customWidth="1"/>
    <col min="12040" max="12040" width="10.140625" style="198" customWidth="1"/>
    <col min="12041" max="12041" width="8.5703125" style="198" customWidth="1"/>
    <col min="12042" max="12042" width="8.28515625" style="198" customWidth="1"/>
    <col min="12043" max="12043" width="16.42578125" style="198" customWidth="1"/>
    <col min="12044" max="12045" width="19.85546875" style="198" customWidth="1"/>
    <col min="12046" max="12288" width="9.140625" style="198"/>
    <col min="12289" max="12289" width="1.5703125" style="198" customWidth="1"/>
    <col min="12290" max="12290" width="4.7109375" style="198" customWidth="1"/>
    <col min="12291" max="12291" width="9.42578125" style="198" customWidth="1"/>
    <col min="12292" max="12292" width="8.85546875" style="198" customWidth="1"/>
    <col min="12293" max="12293" width="6.28515625" style="198" customWidth="1"/>
    <col min="12294" max="12294" width="10.28515625" style="198" customWidth="1"/>
    <col min="12295" max="12295" width="10.42578125" style="198" customWidth="1"/>
    <col min="12296" max="12296" width="10.140625" style="198" customWidth="1"/>
    <col min="12297" max="12297" width="8.5703125" style="198" customWidth="1"/>
    <col min="12298" max="12298" width="8.28515625" style="198" customWidth="1"/>
    <col min="12299" max="12299" width="16.42578125" style="198" customWidth="1"/>
    <col min="12300" max="12301" width="19.85546875" style="198" customWidth="1"/>
    <col min="12302" max="12544" width="9.140625" style="198"/>
    <col min="12545" max="12545" width="1.5703125" style="198" customWidth="1"/>
    <col min="12546" max="12546" width="4.7109375" style="198" customWidth="1"/>
    <col min="12547" max="12547" width="9.42578125" style="198" customWidth="1"/>
    <col min="12548" max="12548" width="8.85546875" style="198" customWidth="1"/>
    <col min="12549" max="12549" width="6.28515625" style="198" customWidth="1"/>
    <col min="12550" max="12550" width="10.28515625" style="198" customWidth="1"/>
    <col min="12551" max="12551" width="10.42578125" style="198" customWidth="1"/>
    <col min="12552" max="12552" width="10.140625" style="198" customWidth="1"/>
    <col min="12553" max="12553" width="8.5703125" style="198" customWidth="1"/>
    <col min="12554" max="12554" width="8.28515625" style="198" customWidth="1"/>
    <col min="12555" max="12555" width="16.42578125" style="198" customWidth="1"/>
    <col min="12556" max="12557" width="19.85546875" style="198" customWidth="1"/>
    <col min="12558" max="12800" width="9.140625" style="198"/>
    <col min="12801" max="12801" width="1.5703125" style="198" customWidth="1"/>
    <col min="12802" max="12802" width="4.7109375" style="198" customWidth="1"/>
    <col min="12803" max="12803" width="9.42578125" style="198" customWidth="1"/>
    <col min="12804" max="12804" width="8.85546875" style="198" customWidth="1"/>
    <col min="12805" max="12805" width="6.28515625" style="198" customWidth="1"/>
    <col min="12806" max="12806" width="10.28515625" style="198" customWidth="1"/>
    <col min="12807" max="12807" width="10.42578125" style="198" customWidth="1"/>
    <col min="12808" max="12808" width="10.140625" style="198" customWidth="1"/>
    <col min="12809" max="12809" width="8.5703125" style="198" customWidth="1"/>
    <col min="12810" max="12810" width="8.28515625" style="198" customWidth="1"/>
    <col min="12811" max="12811" width="16.42578125" style="198" customWidth="1"/>
    <col min="12812" max="12813" width="19.85546875" style="198" customWidth="1"/>
    <col min="12814" max="13056" width="9.140625" style="198"/>
    <col min="13057" max="13057" width="1.5703125" style="198" customWidth="1"/>
    <col min="13058" max="13058" width="4.7109375" style="198" customWidth="1"/>
    <col min="13059" max="13059" width="9.42578125" style="198" customWidth="1"/>
    <col min="13060" max="13060" width="8.85546875" style="198" customWidth="1"/>
    <col min="13061" max="13061" width="6.28515625" style="198" customWidth="1"/>
    <col min="13062" max="13062" width="10.28515625" style="198" customWidth="1"/>
    <col min="13063" max="13063" width="10.42578125" style="198" customWidth="1"/>
    <col min="13064" max="13064" width="10.140625" style="198" customWidth="1"/>
    <col min="13065" max="13065" width="8.5703125" style="198" customWidth="1"/>
    <col min="13066" max="13066" width="8.28515625" style="198" customWidth="1"/>
    <col min="13067" max="13067" width="16.42578125" style="198" customWidth="1"/>
    <col min="13068" max="13069" width="19.85546875" style="198" customWidth="1"/>
    <col min="13070" max="13312" width="9.140625" style="198"/>
    <col min="13313" max="13313" width="1.5703125" style="198" customWidth="1"/>
    <col min="13314" max="13314" width="4.7109375" style="198" customWidth="1"/>
    <col min="13315" max="13315" width="9.42578125" style="198" customWidth="1"/>
    <col min="13316" max="13316" width="8.85546875" style="198" customWidth="1"/>
    <col min="13317" max="13317" width="6.28515625" style="198" customWidth="1"/>
    <col min="13318" max="13318" width="10.28515625" style="198" customWidth="1"/>
    <col min="13319" max="13319" width="10.42578125" style="198" customWidth="1"/>
    <col min="13320" max="13320" width="10.140625" style="198" customWidth="1"/>
    <col min="13321" max="13321" width="8.5703125" style="198" customWidth="1"/>
    <col min="13322" max="13322" width="8.28515625" style="198" customWidth="1"/>
    <col min="13323" max="13323" width="16.42578125" style="198" customWidth="1"/>
    <col min="13324" max="13325" width="19.85546875" style="198" customWidth="1"/>
    <col min="13326" max="13568" width="9.140625" style="198"/>
    <col min="13569" max="13569" width="1.5703125" style="198" customWidth="1"/>
    <col min="13570" max="13570" width="4.7109375" style="198" customWidth="1"/>
    <col min="13571" max="13571" width="9.42578125" style="198" customWidth="1"/>
    <col min="13572" max="13572" width="8.85546875" style="198" customWidth="1"/>
    <col min="13573" max="13573" width="6.28515625" style="198" customWidth="1"/>
    <col min="13574" max="13574" width="10.28515625" style="198" customWidth="1"/>
    <col min="13575" max="13575" width="10.42578125" style="198" customWidth="1"/>
    <col min="13576" max="13576" width="10.140625" style="198" customWidth="1"/>
    <col min="13577" max="13577" width="8.5703125" style="198" customWidth="1"/>
    <col min="13578" max="13578" width="8.28515625" style="198" customWidth="1"/>
    <col min="13579" max="13579" width="16.42578125" style="198" customWidth="1"/>
    <col min="13580" max="13581" width="19.85546875" style="198" customWidth="1"/>
    <col min="13582" max="13824" width="9.140625" style="198"/>
    <col min="13825" max="13825" width="1.5703125" style="198" customWidth="1"/>
    <col min="13826" max="13826" width="4.7109375" style="198" customWidth="1"/>
    <col min="13827" max="13827" width="9.42578125" style="198" customWidth="1"/>
    <col min="13828" max="13828" width="8.85546875" style="198" customWidth="1"/>
    <col min="13829" max="13829" width="6.28515625" style="198" customWidth="1"/>
    <col min="13830" max="13830" width="10.28515625" style="198" customWidth="1"/>
    <col min="13831" max="13831" width="10.42578125" style="198" customWidth="1"/>
    <col min="13832" max="13832" width="10.140625" style="198" customWidth="1"/>
    <col min="13833" max="13833" width="8.5703125" style="198" customWidth="1"/>
    <col min="13834" max="13834" width="8.28515625" style="198" customWidth="1"/>
    <col min="13835" max="13835" width="16.42578125" style="198" customWidth="1"/>
    <col min="13836" max="13837" width="19.85546875" style="198" customWidth="1"/>
    <col min="13838" max="14080" width="9.140625" style="198"/>
    <col min="14081" max="14081" width="1.5703125" style="198" customWidth="1"/>
    <col min="14082" max="14082" width="4.7109375" style="198" customWidth="1"/>
    <col min="14083" max="14083" width="9.42578125" style="198" customWidth="1"/>
    <col min="14084" max="14084" width="8.85546875" style="198" customWidth="1"/>
    <col min="14085" max="14085" width="6.28515625" style="198" customWidth="1"/>
    <col min="14086" max="14086" width="10.28515625" style="198" customWidth="1"/>
    <col min="14087" max="14087" width="10.42578125" style="198" customWidth="1"/>
    <col min="14088" max="14088" width="10.140625" style="198" customWidth="1"/>
    <col min="14089" max="14089" width="8.5703125" style="198" customWidth="1"/>
    <col min="14090" max="14090" width="8.28515625" style="198" customWidth="1"/>
    <col min="14091" max="14091" width="16.42578125" style="198" customWidth="1"/>
    <col min="14092" max="14093" width="19.85546875" style="198" customWidth="1"/>
    <col min="14094" max="14336" width="9.140625" style="198"/>
    <col min="14337" max="14337" width="1.5703125" style="198" customWidth="1"/>
    <col min="14338" max="14338" width="4.7109375" style="198" customWidth="1"/>
    <col min="14339" max="14339" width="9.42578125" style="198" customWidth="1"/>
    <col min="14340" max="14340" width="8.85546875" style="198" customWidth="1"/>
    <col min="14341" max="14341" width="6.28515625" style="198" customWidth="1"/>
    <col min="14342" max="14342" width="10.28515625" style="198" customWidth="1"/>
    <col min="14343" max="14343" width="10.42578125" style="198" customWidth="1"/>
    <col min="14344" max="14344" width="10.140625" style="198" customWidth="1"/>
    <col min="14345" max="14345" width="8.5703125" style="198" customWidth="1"/>
    <col min="14346" max="14346" width="8.28515625" style="198" customWidth="1"/>
    <col min="14347" max="14347" width="16.42578125" style="198" customWidth="1"/>
    <col min="14348" max="14349" width="19.85546875" style="198" customWidth="1"/>
    <col min="14350" max="14592" width="9.140625" style="198"/>
    <col min="14593" max="14593" width="1.5703125" style="198" customWidth="1"/>
    <col min="14594" max="14594" width="4.7109375" style="198" customWidth="1"/>
    <col min="14595" max="14595" width="9.42578125" style="198" customWidth="1"/>
    <col min="14596" max="14596" width="8.85546875" style="198" customWidth="1"/>
    <col min="14597" max="14597" width="6.28515625" style="198" customWidth="1"/>
    <col min="14598" max="14598" width="10.28515625" style="198" customWidth="1"/>
    <col min="14599" max="14599" width="10.42578125" style="198" customWidth="1"/>
    <col min="14600" max="14600" width="10.140625" style="198" customWidth="1"/>
    <col min="14601" max="14601" width="8.5703125" style="198" customWidth="1"/>
    <col min="14602" max="14602" width="8.28515625" style="198" customWidth="1"/>
    <col min="14603" max="14603" width="16.42578125" style="198" customWidth="1"/>
    <col min="14604" max="14605" width="19.85546875" style="198" customWidth="1"/>
    <col min="14606" max="14848" width="9.140625" style="198"/>
    <col min="14849" max="14849" width="1.5703125" style="198" customWidth="1"/>
    <col min="14850" max="14850" width="4.7109375" style="198" customWidth="1"/>
    <col min="14851" max="14851" width="9.42578125" style="198" customWidth="1"/>
    <col min="14852" max="14852" width="8.85546875" style="198" customWidth="1"/>
    <col min="14853" max="14853" width="6.28515625" style="198" customWidth="1"/>
    <col min="14854" max="14854" width="10.28515625" style="198" customWidth="1"/>
    <col min="14855" max="14855" width="10.42578125" style="198" customWidth="1"/>
    <col min="14856" max="14856" width="10.140625" style="198" customWidth="1"/>
    <col min="14857" max="14857" width="8.5703125" style="198" customWidth="1"/>
    <col min="14858" max="14858" width="8.28515625" style="198" customWidth="1"/>
    <col min="14859" max="14859" width="16.42578125" style="198" customWidth="1"/>
    <col min="14860" max="14861" width="19.85546875" style="198" customWidth="1"/>
    <col min="14862" max="15104" width="9.140625" style="198"/>
    <col min="15105" max="15105" width="1.5703125" style="198" customWidth="1"/>
    <col min="15106" max="15106" width="4.7109375" style="198" customWidth="1"/>
    <col min="15107" max="15107" width="9.42578125" style="198" customWidth="1"/>
    <col min="15108" max="15108" width="8.85546875" style="198" customWidth="1"/>
    <col min="15109" max="15109" width="6.28515625" style="198" customWidth="1"/>
    <col min="15110" max="15110" width="10.28515625" style="198" customWidth="1"/>
    <col min="15111" max="15111" width="10.42578125" style="198" customWidth="1"/>
    <col min="15112" max="15112" width="10.140625" style="198" customWidth="1"/>
    <col min="15113" max="15113" width="8.5703125" style="198" customWidth="1"/>
    <col min="15114" max="15114" width="8.28515625" style="198" customWidth="1"/>
    <col min="15115" max="15115" width="16.42578125" style="198" customWidth="1"/>
    <col min="15116" max="15117" width="19.85546875" style="198" customWidth="1"/>
    <col min="15118" max="15360" width="9.140625" style="198"/>
    <col min="15361" max="15361" width="1.5703125" style="198" customWidth="1"/>
    <col min="15362" max="15362" width="4.7109375" style="198" customWidth="1"/>
    <col min="15363" max="15363" width="9.42578125" style="198" customWidth="1"/>
    <col min="15364" max="15364" width="8.85546875" style="198" customWidth="1"/>
    <col min="15365" max="15365" width="6.28515625" style="198" customWidth="1"/>
    <col min="15366" max="15366" width="10.28515625" style="198" customWidth="1"/>
    <col min="15367" max="15367" width="10.42578125" style="198" customWidth="1"/>
    <col min="15368" max="15368" width="10.140625" style="198" customWidth="1"/>
    <col min="15369" max="15369" width="8.5703125" style="198" customWidth="1"/>
    <col min="15370" max="15370" width="8.28515625" style="198" customWidth="1"/>
    <col min="15371" max="15371" width="16.42578125" style="198" customWidth="1"/>
    <col min="15372" max="15373" width="19.85546875" style="198" customWidth="1"/>
    <col min="15374" max="15616" width="9.140625" style="198"/>
    <col min="15617" max="15617" width="1.5703125" style="198" customWidth="1"/>
    <col min="15618" max="15618" width="4.7109375" style="198" customWidth="1"/>
    <col min="15619" max="15619" width="9.42578125" style="198" customWidth="1"/>
    <col min="15620" max="15620" width="8.85546875" style="198" customWidth="1"/>
    <col min="15621" max="15621" width="6.28515625" style="198" customWidth="1"/>
    <col min="15622" max="15622" width="10.28515625" style="198" customWidth="1"/>
    <col min="15623" max="15623" width="10.42578125" style="198" customWidth="1"/>
    <col min="15624" max="15624" width="10.140625" style="198" customWidth="1"/>
    <col min="15625" max="15625" width="8.5703125" style="198" customWidth="1"/>
    <col min="15626" max="15626" width="8.28515625" style="198" customWidth="1"/>
    <col min="15627" max="15627" width="16.42578125" style="198" customWidth="1"/>
    <col min="15628" max="15629" width="19.85546875" style="198" customWidth="1"/>
    <col min="15630" max="15872" width="9.140625" style="198"/>
    <col min="15873" max="15873" width="1.5703125" style="198" customWidth="1"/>
    <col min="15874" max="15874" width="4.7109375" style="198" customWidth="1"/>
    <col min="15875" max="15875" width="9.42578125" style="198" customWidth="1"/>
    <col min="15876" max="15876" width="8.85546875" style="198" customWidth="1"/>
    <col min="15877" max="15877" width="6.28515625" style="198" customWidth="1"/>
    <col min="15878" max="15878" width="10.28515625" style="198" customWidth="1"/>
    <col min="15879" max="15879" width="10.42578125" style="198" customWidth="1"/>
    <col min="15880" max="15880" width="10.140625" style="198" customWidth="1"/>
    <col min="15881" max="15881" width="8.5703125" style="198" customWidth="1"/>
    <col min="15882" max="15882" width="8.28515625" style="198" customWidth="1"/>
    <col min="15883" max="15883" width="16.42578125" style="198" customWidth="1"/>
    <col min="15884" max="15885" width="19.85546875" style="198" customWidth="1"/>
    <col min="15886" max="16128" width="9.140625" style="198"/>
    <col min="16129" max="16129" width="1.5703125" style="198" customWidth="1"/>
    <col min="16130" max="16130" width="4.7109375" style="198" customWidth="1"/>
    <col min="16131" max="16131" width="9.42578125" style="198" customWidth="1"/>
    <col min="16132" max="16132" width="8.85546875" style="198" customWidth="1"/>
    <col min="16133" max="16133" width="6.28515625" style="198" customWidth="1"/>
    <col min="16134" max="16134" width="10.28515625" style="198" customWidth="1"/>
    <col min="16135" max="16135" width="10.42578125" style="198" customWidth="1"/>
    <col min="16136" max="16136" width="10.140625" style="198" customWidth="1"/>
    <col min="16137" max="16137" width="8.5703125" style="198" customWidth="1"/>
    <col min="16138" max="16138" width="8.28515625" style="198" customWidth="1"/>
    <col min="16139" max="16139" width="16.42578125" style="198" customWidth="1"/>
    <col min="16140" max="16141" width="19.85546875" style="198" customWidth="1"/>
    <col min="16142" max="16384" width="9.140625" style="198"/>
  </cols>
  <sheetData>
    <row r="1" spans="1:13" s="312" customFormat="1" ht="41.25" customHeight="1" x14ac:dyDescent="0.35">
      <c r="A1" s="559" t="s">
        <v>251</v>
      </c>
      <c r="B1" s="576"/>
      <c r="C1" s="576"/>
      <c r="D1" s="576"/>
      <c r="E1" s="576"/>
      <c r="F1" s="576"/>
      <c r="G1" s="576"/>
      <c r="H1" s="576"/>
      <c r="I1" s="576"/>
      <c r="J1" s="576"/>
      <c r="K1" s="576"/>
      <c r="L1" s="275"/>
      <c r="M1" s="275"/>
    </row>
    <row r="2" spans="1:13" s="247" customFormat="1" ht="39.75" x14ac:dyDescent="0.25">
      <c r="A2" s="313"/>
      <c r="B2" s="314" t="s">
        <v>2</v>
      </c>
      <c r="C2" s="315" t="s">
        <v>110</v>
      </c>
      <c r="D2" s="315" t="s">
        <v>111</v>
      </c>
      <c r="E2" s="315" t="s">
        <v>112</v>
      </c>
      <c r="F2" s="315" t="s">
        <v>94</v>
      </c>
      <c r="G2" s="315" t="s">
        <v>113</v>
      </c>
      <c r="H2" s="315" t="s">
        <v>114</v>
      </c>
      <c r="I2" s="315" t="s">
        <v>115</v>
      </c>
      <c r="J2" s="316" t="s">
        <v>116</v>
      </c>
    </row>
    <row r="3" spans="1:13" s="320" customFormat="1" ht="12.75" x14ac:dyDescent="0.2">
      <c r="A3" s="313"/>
      <c r="B3" s="317">
        <v>1960</v>
      </c>
      <c r="C3" s="318">
        <v>865.25984000000005</v>
      </c>
      <c r="D3" s="318">
        <v>1500.0648699999999</v>
      </c>
      <c r="E3" s="318">
        <v>112.33314</v>
      </c>
      <c r="F3" s="318">
        <v>23.41311</v>
      </c>
      <c r="G3" s="318">
        <v>815.62598000000003</v>
      </c>
      <c r="H3" s="318">
        <v>626.02364</v>
      </c>
      <c r="I3" s="318">
        <v>1684.24881</v>
      </c>
      <c r="J3" s="319">
        <v>1098.6932300000001</v>
      </c>
    </row>
    <row r="4" spans="1:13" s="320" customFormat="1" ht="12.75" x14ac:dyDescent="0.2">
      <c r="A4" s="313"/>
      <c r="B4" s="317">
        <v>1961</v>
      </c>
      <c r="C4" s="318">
        <v>823.28087000000005</v>
      </c>
      <c r="D4" s="318">
        <v>1841.3888999999999</v>
      </c>
      <c r="E4" s="318">
        <v>103.61488</v>
      </c>
      <c r="F4" s="318">
        <v>22.786580000000001</v>
      </c>
      <c r="G4" s="318">
        <v>922.86438999999996</v>
      </c>
      <c r="H4" s="318">
        <v>965.06992000000002</v>
      </c>
      <c r="I4" s="318">
        <v>1959.5877399999999</v>
      </c>
      <c r="J4" s="319">
        <v>1147.38806</v>
      </c>
    </row>
    <row r="5" spans="1:13" s="320" customFormat="1" ht="12.75" x14ac:dyDescent="0.2">
      <c r="A5" s="313"/>
      <c r="B5" s="317">
        <v>1962</v>
      </c>
      <c r="C5" s="318">
        <v>786.13601000000006</v>
      </c>
      <c r="D5" s="318">
        <v>2158.8358899999998</v>
      </c>
      <c r="E5" s="318">
        <v>124.99818999999999</v>
      </c>
      <c r="F5" s="318">
        <v>29.87857</v>
      </c>
      <c r="G5" s="318">
        <v>685.04350999999997</v>
      </c>
      <c r="H5" s="318">
        <v>1110.6927700000001</v>
      </c>
      <c r="I5" s="318">
        <v>2575.47336</v>
      </c>
      <c r="J5" s="319">
        <v>1209.67749</v>
      </c>
    </row>
    <row r="6" spans="1:13" s="320" customFormat="1" ht="12.75" x14ac:dyDescent="0.2">
      <c r="A6" s="313"/>
      <c r="B6" s="317">
        <v>1963</v>
      </c>
      <c r="C6" s="318">
        <v>899.77184999999997</v>
      </c>
      <c r="D6" s="318">
        <v>2173.7323200000001</v>
      </c>
      <c r="E6" s="318">
        <v>144.60598999999999</v>
      </c>
      <c r="F6" s="318">
        <v>29.868980000000001</v>
      </c>
      <c r="G6" s="318">
        <v>795.60356999999999</v>
      </c>
      <c r="H6" s="318">
        <v>1179.1285600000001</v>
      </c>
      <c r="I6" s="318">
        <v>2438.0724700000001</v>
      </c>
      <c r="J6" s="319">
        <v>1437.8794499999999</v>
      </c>
    </row>
    <row r="7" spans="1:13" s="320" customFormat="1" ht="12.75" x14ac:dyDescent="0.2">
      <c r="A7" s="313"/>
      <c r="B7" s="317">
        <v>1964</v>
      </c>
      <c r="C7" s="318">
        <v>1328.4386199999999</v>
      </c>
      <c r="D7" s="318">
        <v>2331.4662800000001</v>
      </c>
      <c r="E7" s="318">
        <v>127.83196</v>
      </c>
      <c r="F7" s="318">
        <v>31.367190000000001</v>
      </c>
      <c r="G7" s="318">
        <v>746.00498000000005</v>
      </c>
      <c r="H7" s="318">
        <v>1133.8263099999999</v>
      </c>
      <c r="I7" s="318">
        <v>1986.4867400000001</v>
      </c>
      <c r="J7" s="319">
        <v>1435.76115</v>
      </c>
    </row>
    <row r="8" spans="1:13" s="320" customFormat="1" ht="12.75" x14ac:dyDescent="0.2">
      <c r="A8" s="313"/>
      <c r="B8" s="317">
        <v>1965</v>
      </c>
      <c r="C8" s="318">
        <v>1002.94862</v>
      </c>
      <c r="D8" s="318">
        <v>1693.0326700000001</v>
      </c>
      <c r="E8" s="318">
        <v>164.11548999999999</v>
      </c>
      <c r="F8" s="318">
        <v>41.394399999999997</v>
      </c>
      <c r="G8" s="318">
        <v>887.33142999999995</v>
      </c>
      <c r="H8" s="318">
        <v>1223.7325000000001</v>
      </c>
      <c r="I8" s="318">
        <v>914.13265000000001</v>
      </c>
      <c r="J8" s="319">
        <v>1511.7526700000001</v>
      </c>
    </row>
    <row r="9" spans="1:13" s="320" customFormat="1" ht="12.75" x14ac:dyDescent="0.2">
      <c r="A9" s="313"/>
      <c r="B9" s="317">
        <v>1966</v>
      </c>
      <c r="C9" s="318">
        <v>973.60334999999998</v>
      </c>
      <c r="D9" s="318">
        <v>2122.98711</v>
      </c>
      <c r="E9" s="318">
        <v>254.43763999999999</v>
      </c>
      <c r="F9" s="318">
        <v>43.001159999999999</v>
      </c>
      <c r="G9" s="318">
        <v>681.32824000000005</v>
      </c>
      <c r="H9" s="318">
        <v>1381.5243800000001</v>
      </c>
      <c r="I9" s="318">
        <v>980.45552999999995</v>
      </c>
      <c r="J9" s="319">
        <v>1485.0154700000001</v>
      </c>
    </row>
    <row r="10" spans="1:13" s="320" customFormat="1" ht="12.75" x14ac:dyDescent="0.2">
      <c r="A10" s="313"/>
      <c r="B10" s="317">
        <v>1967</v>
      </c>
      <c r="C10" s="318">
        <v>1065.8451</v>
      </c>
      <c r="D10" s="318">
        <v>1033.4748199999999</v>
      </c>
      <c r="E10" s="318">
        <v>355.50513999999998</v>
      </c>
      <c r="F10" s="318">
        <v>39.700229999999998</v>
      </c>
      <c r="G10" s="318">
        <v>791.22704999999996</v>
      </c>
      <c r="H10" s="318">
        <v>1454.9276199999999</v>
      </c>
      <c r="I10" s="318">
        <v>881.70934</v>
      </c>
      <c r="J10" s="319">
        <v>1532.85843</v>
      </c>
    </row>
    <row r="11" spans="1:13" s="320" customFormat="1" ht="13.15" x14ac:dyDescent="0.25">
      <c r="A11" s="313"/>
      <c r="B11" s="317">
        <v>1968</v>
      </c>
      <c r="C11" s="318">
        <v>1221.4257299999999</v>
      </c>
      <c r="D11" s="318">
        <v>1222.05312</v>
      </c>
      <c r="E11" s="318">
        <v>359.03706</v>
      </c>
      <c r="F11" s="318">
        <v>43.608800000000002</v>
      </c>
      <c r="G11" s="318">
        <v>744.81442000000004</v>
      </c>
      <c r="H11" s="318">
        <v>1809.1030499999999</v>
      </c>
      <c r="I11" s="318">
        <v>1242.1262400000001</v>
      </c>
      <c r="J11" s="319">
        <v>1624.0217399999999</v>
      </c>
    </row>
    <row r="12" spans="1:13" s="320" customFormat="1" ht="13.15" x14ac:dyDescent="0.25">
      <c r="A12" s="313"/>
      <c r="B12" s="317">
        <v>1969</v>
      </c>
      <c r="C12" s="318">
        <v>1189.3435999999999</v>
      </c>
      <c r="D12" s="318">
        <v>1372.76459</v>
      </c>
      <c r="E12" s="318">
        <v>361.17072000000002</v>
      </c>
      <c r="F12" s="318">
        <v>45.086660000000002</v>
      </c>
      <c r="G12" s="318">
        <v>475.86723000000001</v>
      </c>
      <c r="H12" s="318">
        <v>1944.98279</v>
      </c>
      <c r="I12" s="318">
        <v>1212.2036000000001</v>
      </c>
      <c r="J12" s="319">
        <v>1688.46586</v>
      </c>
    </row>
    <row r="13" spans="1:13" s="320" customFormat="1" ht="13.15" x14ac:dyDescent="0.25">
      <c r="A13" s="313"/>
      <c r="B13" s="317">
        <v>1970</v>
      </c>
      <c r="C13" s="318">
        <v>1346.8944300000001</v>
      </c>
      <c r="D13" s="318">
        <v>1273.5870299999999</v>
      </c>
      <c r="E13" s="318">
        <v>245.90881999999999</v>
      </c>
      <c r="F13" s="318">
        <v>45.928649999999998</v>
      </c>
      <c r="G13" s="318">
        <v>635.14521000000002</v>
      </c>
      <c r="H13" s="318">
        <v>1632.87336</v>
      </c>
      <c r="I13" s="318">
        <v>1122.6367700000001</v>
      </c>
      <c r="J13" s="319">
        <v>1615.3221799999999</v>
      </c>
    </row>
    <row r="14" spans="1:13" s="320" customFormat="1" ht="13.15" x14ac:dyDescent="0.25">
      <c r="A14" s="313"/>
      <c r="B14" s="317">
        <v>1971</v>
      </c>
      <c r="C14" s="318">
        <v>1337.2557099999999</v>
      </c>
      <c r="D14" s="318">
        <v>1750.4611199999999</v>
      </c>
      <c r="E14" s="318">
        <v>281.65059000000002</v>
      </c>
      <c r="F14" s="318">
        <v>42.869190000000003</v>
      </c>
      <c r="G14" s="318">
        <v>570.25270999999998</v>
      </c>
      <c r="H14" s="318">
        <v>1689.50776</v>
      </c>
      <c r="I14" s="318">
        <v>1173.75397</v>
      </c>
      <c r="J14" s="319">
        <v>1511.2875799999999</v>
      </c>
    </row>
    <row r="15" spans="1:13" s="320" customFormat="1" ht="13.15" x14ac:dyDescent="0.25">
      <c r="A15" s="313"/>
      <c r="B15" s="317">
        <v>1972</v>
      </c>
      <c r="C15" s="318">
        <v>1488.5222900000001</v>
      </c>
      <c r="D15" s="318">
        <v>1862.7735700000001</v>
      </c>
      <c r="E15" s="318">
        <v>339.16705000000002</v>
      </c>
      <c r="F15" s="318">
        <v>45.904389999999999</v>
      </c>
      <c r="G15" s="318">
        <v>701.56906000000004</v>
      </c>
      <c r="H15" s="318">
        <v>1916.7083399999999</v>
      </c>
      <c r="I15" s="318">
        <v>1389.74288</v>
      </c>
      <c r="J15" s="319">
        <v>1793.5335500000001</v>
      </c>
    </row>
    <row r="16" spans="1:13" s="320" customFormat="1" ht="13.15" x14ac:dyDescent="0.25">
      <c r="A16" s="313"/>
      <c r="B16" s="317">
        <v>1973</v>
      </c>
      <c r="C16" s="318">
        <v>1397.4290699999999</v>
      </c>
      <c r="D16" s="318">
        <v>2072.55584</v>
      </c>
      <c r="E16" s="318">
        <v>301.71280999999999</v>
      </c>
      <c r="F16" s="318">
        <v>60.335740000000001</v>
      </c>
      <c r="G16" s="318">
        <v>568.30478000000005</v>
      </c>
      <c r="H16" s="318">
        <v>1914.43444</v>
      </c>
      <c r="I16" s="318">
        <v>1577.4783199999999</v>
      </c>
      <c r="J16" s="319">
        <v>1965.5624600000001</v>
      </c>
    </row>
    <row r="17" spans="1:57" s="320" customFormat="1" ht="13.15" x14ac:dyDescent="0.25">
      <c r="A17" s="313"/>
      <c r="B17" s="317">
        <v>1974</v>
      </c>
      <c r="C17" s="318">
        <v>1221.8598</v>
      </c>
      <c r="D17" s="318">
        <v>2413.4273899999998</v>
      </c>
      <c r="E17" s="318">
        <v>205.80941999999999</v>
      </c>
      <c r="F17" s="318">
        <v>57.785510000000002</v>
      </c>
      <c r="G17" s="318">
        <v>503.35176999999999</v>
      </c>
      <c r="H17" s="318">
        <v>1671.3180500000001</v>
      </c>
      <c r="I17" s="318">
        <v>2125.7234199999998</v>
      </c>
      <c r="J17" s="319">
        <v>1882.3484800000001</v>
      </c>
    </row>
    <row r="18" spans="1:57" s="320" customFormat="1" ht="13.15" x14ac:dyDescent="0.25">
      <c r="A18" s="313"/>
      <c r="B18" s="317">
        <v>1975</v>
      </c>
      <c r="C18" s="318">
        <v>924.29141000000004</v>
      </c>
      <c r="D18" s="318">
        <v>2493.5373399999999</v>
      </c>
      <c r="E18" s="318">
        <v>174.417</v>
      </c>
      <c r="F18" s="318">
        <v>46.315219999999997</v>
      </c>
      <c r="G18" s="318">
        <v>773.87995000000001</v>
      </c>
      <c r="H18" s="318">
        <v>1851.17109</v>
      </c>
      <c r="I18" s="318">
        <v>1962.6564699999999</v>
      </c>
      <c r="J18" s="319">
        <v>1762.42301</v>
      </c>
    </row>
    <row r="19" spans="1:57" s="320" customFormat="1" ht="13.15" x14ac:dyDescent="0.25">
      <c r="A19" s="313"/>
      <c r="B19" s="317">
        <v>1960</v>
      </c>
      <c r="C19" s="318">
        <v>865.25984000000005</v>
      </c>
      <c r="D19" s="318">
        <v>1500.0648699999999</v>
      </c>
      <c r="E19" s="318">
        <v>112.33314</v>
      </c>
      <c r="F19" s="318">
        <v>23.41311</v>
      </c>
      <c r="G19" s="318">
        <v>815.62598000000003</v>
      </c>
      <c r="H19" s="318">
        <v>626.02364</v>
      </c>
      <c r="I19" s="318">
        <v>1684.24881</v>
      </c>
      <c r="J19" s="319">
        <v>1098.6932300000001</v>
      </c>
    </row>
    <row r="20" spans="1:57" s="320" customFormat="1" ht="13.15" x14ac:dyDescent="0.25">
      <c r="A20" s="313"/>
      <c r="B20" s="317">
        <v>1961</v>
      </c>
      <c r="C20" s="318">
        <v>823.28087000000005</v>
      </c>
      <c r="D20" s="318">
        <v>1841.3888999999999</v>
      </c>
      <c r="E20" s="318">
        <v>103.61488</v>
      </c>
      <c r="F20" s="318">
        <v>22.786580000000001</v>
      </c>
      <c r="G20" s="318">
        <v>922.86438999999996</v>
      </c>
      <c r="H20" s="318">
        <v>965.06992000000002</v>
      </c>
      <c r="I20" s="318">
        <v>1959.5877399999999</v>
      </c>
      <c r="J20" s="319">
        <v>1147.38806</v>
      </c>
    </row>
    <row r="21" spans="1:57" s="320" customFormat="1" ht="13.15" x14ac:dyDescent="0.25">
      <c r="A21" s="313"/>
      <c r="B21" s="317">
        <v>1964</v>
      </c>
      <c r="C21" s="318">
        <v>1328.4386199999999</v>
      </c>
      <c r="D21" s="318">
        <v>2331.4662800000001</v>
      </c>
      <c r="E21" s="318">
        <v>127.83196</v>
      </c>
      <c r="F21" s="318">
        <v>31.367190000000001</v>
      </c>
      <c r="G21" s="318">
        <v>746.00498000000005</v>
      </c>
      <c r="H21" s="318">
        <v>1133.8263099999999</v>
      </c>
      <c r="I21" s="318">
        <v>1986.4867400000001</v>
      </c>
      <c r="J21" s="319">
        <v>1435.76115</v>
      </c>
    </row>
    <row r="22" spans="1:57" s="320" customFormat="1" ht="13.15" x14ac:dyDescent="0.25">
      <c r="A22" s="313"/>
      <c r="B22" s="317">
        <v>1965</v>
      </c>
      <c r="C22" s="318">
        <v>1002.94862</v>
      </c>
      <c r="D22" s="318">
        <v>1693.0326700000001</v>
      </c>
      <c r="E22" s="318">
        <v>164.11548999999999</v>
      </c>
      <c r="F22" s="318">
        <v>41.394399999999997</v>
      </c>
      <c r="G22" s="318">
        <v>887.33142999999995</v>
      </c>
      <c r="H22" s="318">
        <v>1223.7325000000001</v>
      </c>
      <c r="I22" s="318">
        <v>914.13265000000001</v>
      </c>
      <c r="J22" s="319">
        <v>1511.7526700000001</v>
      </c>
    </row>
    <row r="23" spans="1:57" s="320" customFormat="1" ht="13.5" customHeight="1" x14ac:dyDescent="0.25">
      <c r="A23" s="313"/>
      <c r="B23" s="317">
        <v>1967</v>
      </c>
      <c r="C23" s="318">
        <v>1065.8451</v>
      </c>
      <c r="D23" s="318">
        <v>1033.4748199999999</v>
      </c>
      <c r="E23" s="318">
        <v>355.50513999999998</v>
      </c>
      <c r="F23" s="318">
        <v>39.700229999999998</v>
      </c>
      <c r="G23" s="318">
        <v>791.22704999999996</v>
      </c>
      <c r="H23" s="318">
        <v>1454.9276199999999</v>
      </c>
      <c r="I23" s="318">
        <v>881.70934</v>
      </c>
      <c r="J23" s="319">
        <v>1532.85843</v>
      </c>
    </row>
    <row r="24" spans="1:57" s="320" customFormat="1" ht="13.5" customHeight="1" x14ac:dyDescent="0.25">
      <c r="A24" s="313"/>
      <c r="B24" s="317">
        <v>1968</v>
      </c>
      <c r="C24" s="318">
        <v>1221.4257299999999</v>
      </c>
      <c r="D24" s="318">
        <v>1222.05312</v>
      </c>
      <c r="E24" s="318">
        <v>359.03706</v>
      </c>
      <c r="F24" s="318">
        <v>43.608800000000002</v>
      </c>
      <c r="G24" s="318">
        <v>744.81442000000004</v>
      </c>
      <c r="H24" s="318">
        <v>1809.1030499999999</v>
      </c>
      <c r="I24" s="318">
        <v>1242.1262400000001</v>
      </c>
      <c r="J24" s="319">
        <v>1624.0217399999999</v>
      </c>
    </row>
    <row r="25" spans="1:57" s="320" customFormat="1" ht="13.5" customHeight="1" x14ac:dyDescent="0.25">
      <c r="A25" s="313"/>
      <c r="B25" s="317">
        <v>1969</v>
      </c>
      <c r="C25" s="318">
        <v>1189.3435999999999</v>
      </c>
      <c r="D25" s="318">
        <v>1372.76459</v>
      </c>
      <c r="E25" s="318">
        <v>361.17072000000002</v>
      </c>
      <c r="F25" s="318">
        <v>45.086660000000002</v>
      </c>
      <c r="G25" s="318">
        <v>475.86723000000001</v>
      </c>
      <c r="H25" s="318">
        <v>1944.98279</v>
      </c>
      <c r="I25" s="318">
        <v>1212.2036000000001</v>
      </c>
      <c r="J25" s="319">
        <v>1688.46586</v>
      </c>
    </row>
    <row r="26" spans="1:57" s="320" customFormat="1" ht="13.5" customHeight="1" x14ac:dyDescent="0.25">
      <c r="A26" s="313"/>
      <c r="B26" s="317">
        <v>1970</v>
      </c>
      <c r="C26" s="318">
        <v>1346.8944300000001</v>
      </c>
      <c r="D26" s="318">
        <v>1273.5870299999999</v>
      </c>
      <c r="E26" s="318">
        <v>245.90881999999999</v>
      </c>
      <c r="F26" s="318">
        <v>45.928649999999998</v>
      </c>
      <c r="G26" s="318">
        <v>635.14521000000002</v>
      </c>
      <c r="H26" s="318">
        <v>1632.87336</v>
      </c>
      <c r="I26" s="318">
        <v>1122.6367700000001</v>
      </c>
      <c r="J26" s="319">
        <v>1615.3221799999999</v>
      </c>
    </row>
    <row r="27" spans="1:57" s="247" customFormat="1" ht="13.5" customHeight="1" x14ac:dyDescent="0.25">
      <c r="A27" s="313"/>
      <c r="B27" s="321">
        <v>1984</v>
      </c>
      <c r="C27" s="182">
        <v>1215.3853999999999</v>
      </c>
      <c r="D27" s="182">
        <v>2685.6063600000002</v>
      </c>
      <c r="E27" s="182">
        <v>460.50569999999999</v>
      </c>
      <c r="F27" s="182">
        <v>49.890979999999999</v>
      </c>
      <c r="G27" s="182">
        <v>558.47095999999999</v>
      </c>
      <c r="H27" s="182">
        <v>1351.6179099999999</v>
      </c>
      <c r="I27" s="182">
        <v>691.85632999999996</v>
      </c>
      <c r="J27" s="283">
        <v>1817.7407599999999</v>
      </c>
    </row>
    <row r="28" spans="1:57" s="247" customFormat="1" ht="13.5" customHeight="1" x14ac:dyDescent="0.25">
      <c r="A28" s="313"/>
      <c r="B28" s="321">
        <v>1985</v>
      </c>
      <c r="C28" s="182">
        <v>1462.8878999999999</v>
      </c>
      <c r="D28" s="182">
        <v>5192.1718499999997</v>
      </c>
      <c r="E28" s="182">
        <v>814.06686000000002</v>
      </c>
      <c r="F28" s="182">
        <v>46.496729999999999</v>
      </c>
      <c r="G28" s="182">
        <v>676.73753999999997</v>
      </c>
      <c r="H28" s="182">
        <v>1466.4261300000001</v>
      </c>
      <c r="I28" s="182">
        <v>7.1591300000000002</v>
      </c>
      <c r="J28" s="283">
        <v>1787.32945</v>
      </c>
      <c r="AL28" s="247" t="s">
        <v>117</v>
      </c>
      <c r="AO28" s="322"/>
      <c r="AP28" s="313"/>
      <c r="AQ28" s="313"/>
      <c r="AR28" s="313"/>
      <c r="AS28" s="313"/>
      <c r="AT28" s="322"/>
      <c r="AU28" s="313"/>
      <c r="AV28" s="322"/>
      <c r="AX28" s="322"/>
      <c r="AY28" s="313"/>
      <c r="AZ28" s="313"/>
      <c r="BA28" s="313"/>
      <c r="BB28" s="313"/>
      <c r="BC28" s="322"/>
      <c r="BD28" s="313"/>
      <c r="BE28" s="322"/>
    </row>
    <row r="29" spans="1:57" s="247" customFormat="1" ht="13.5" customHeight="1" x14ac:dyDescent="0.25">
      <c r="A29" s="313"/>
      <c r="B29" s="321">
        <v>1986</v>
      </c>
      <c r="C29" s="182">
        <v>1989.1669099999999</v>
      </c>
      <c r="D29" s="182">
        <v>1967.84719</v>
      </c>
      <c r="E29" s="182">
        <v>695.91628000000003</v>
      </c>
      <c r="F29" s="182">
        <v>45.463389999999997</v>
      </c>
      <c r="G29" s="182">
        <v>637.16287</v>
      </c>
      <c r="H29" s="182">
        <v>1464.202</v>
      </c>
      <c r="I29" s="182">
        <v>9.8576899999999998</v>
      </c>
      <c r="J29" s="283">
        <v>2042.83259</v>
      </c>
      <c r="AO29" s="264">
        <v>-0.41969000000017331</v>
      </c>
      <c r="AP29" s="264">
        <v>-6.384000000002743E-2</v>
      </c>
      <c r="AQ29" s="264">
        <v>0.29952000000000112</v>
      </c>
      <c r="AR29" s="264">
        <v>0.3185100000000034</v>
      </c>
      <c r="AS29" s="264">
        <v>-0.21960999999998876</v>
      </c>
      <c r="AT29" s="264">
        <v>-0.31059999999979482</v>
      </c>
      <c r="AU29" s="264">
        <v>0</v>
      </c>
      <c r="AV29" s="264">
        <v>-0.23934000000008382</v>
      </c>
      <c r="AW29" s="312"/>
      <c r="AX29" s="323"/>
      <c r="BC29" s="323"/>
      <c r="BE29" s="323"/>
    </row>
    <row r="30" spans="1:57" s="247" customFormat="1" ht="13.5" customHeight="1" x14ac:dyDescent="0.25">
      <c r="A30" s="313"/>
      <c r="B30" s="321">
        <v>1987</v>
      </c>
      <c r="C30" s="182">
        <v>1642.27889</v>
      </c>
      <c r="D30" s="182">
        <v>1606.92489</v>
      </c>
      <c r="E30" s="182">
        <v>843.74212</v>
      </c>
      <c r="F30" s="182">
        <v>51.398949999999999</v>
      </c>
      <c r="G30" s="182">
        <v>574.29485999999997</v>
      </c>
      <c r="H30" s="182">
        <v>1952.0143399999999</v>
      </c>
      <c r="I30" s="182">
        <v>10.02557</v>
      </c>
      <c r="J30" s="283">
        <v>2037.1802700000001</v>
      </c>
      <c r="AO30" s="264">
        <v>-6.6469999999981155E-2</v>
      </c>
      <c r="AP30" s="264">
        <v>0.38888999999994667</v>
      </c>
      <c r="AQ30" s="264">
        <v>-0.45039000000002716</v>
      </c>
      <c r="AR30" s="264">
        <v>-0.14849000000000245</v>
      </c>
      <c r="AS30" s="264">
        <v>-0.23419999999998709</v>
      </c>
      <c r="AT30" s="264">
        <v>-0.4899199999999837</v>
      </c>
      <c r="AU30" s="264">
        <v>0.48480999999999996</v>
      </c>
      <c r="AV30" s="264">
        <v>0.17092000000002372</v>
      </c>
      <c r="AW30" s="312"/>
      <c r="AX30" s="323"/>
      <c r="BC30" s="323"/>
      <c r="BE30" s="323"/>
    </row>
    <row r="31" spans="1:57" s="247" customFormat="1" ht="13.5" customHeight="1" x14ac:dyDescent="0.25">
      <c r="A31" s="313"/>
      <c r="B31" s="321">
        <v>1988</v>
      </c>
      <c r="C31" s="182">
        <v>1473.05584</v>
      </c>
      <c r="D31" s="182">
        <v>1472.6140399999999</v>
      </c>
      <c r="E31" s="182">
        <v>625.89476000000002</v>
      </c>
      <c r="F31" s="182">
        <v>49.566090000000003</v>
      </c>
      <c r="G31" s="182">
        <v>575.30292999999995</v>
      </c>
      <c r="H31" s="182">
        <v>2002.5135600000001</v>
      </c>
      <c r="I31" s="182">
        <v>212.47462999999999</v>
      </c>
      <c r="J31" s="283">
        <v>2135.3240099999998</v>
      </c>
      <c r="AO31" s="264">
        <v>-0.16947000000004664</v>
      </c>
      <c r="AP31" s="264">
        <v>-0.24134000000003653</v>
      </c>
      <c r="AQ31" s="264">
        <v>-8.814999999998463E-2</v>
      </c>
      <c r="AR31" s="264">
        <v>0.27353999999999701</v>
      </c>
      <c r="AS31" s="264">
        <v>-0.10644000000002052</v>
      </c>
      <c r="AT31" s="264">
        <v>0.30031000000008135</v>
      </c>
      <c r="AU31" s="264">
        <v>0.21768000000000143</v>
      </c>
      <c r="AV31" s="264">
        <v>0.1324800000002142</v>
      </c>
      <c r="AW31" s="312"/>
      <c r="AX31" s="323"/>
      <c r="BC31" s="323"/>
      <c r="BE31" s="323"/>
    </row>
    <row r="32" spans="1:57" s="247" customFormat="1" ht="13.5" customHeight="1" x14ac:dyDescent="0.25">
      <c r="A32" s="313"/>
      <c r="B32" s="321">
        <v>1989</v>
      </c>
      <c r="C32" s="182">
        <v>1749.3574100000001</v>
      </c>
      <c r="D32" s="182">
        <v>2623.07654</v>
      </c>
      <c r="E32" s="182">
        <v>577.7482</v>
      </c>
      <c r="F32" s="182">
        <v>50.839379999999998</v>
      </c>
      <c r="G32" s="182">
        <v>630.82444999999996</v>
      </c>
      <c r="H32" s="182">
        <v>1821.3337799999999</v>
      </c>
      <c r="I32" s="182">
        <v>167.57221999999999</v>
      </c>
      <c r="J32" s="283">
        <v>2305.3823900000002</v>
      </c>
      <c r="AO32" s="264">
        <v>-1.1829999999974916E-2</v>
      </c>
      <c r="AP32" s="264">
        <v>0.11598999999978332</v>
      </c>
      <c r="AQ32" s="264">
        <v>0.40140999999999849</v>
      </c>
      <c r="AR32" s="264">
        <v>-0.37116000000000327</v>
      </c>
      <c r="AS32" s="264">
        <v>0.36026000000003933</v>
      </c>
      <c r="AT32" s="264">
        <v>-0.44088000000010652</v>
      </c>
      <c r="AU32" s="264">
        <v>-0.33797000000000033</v>
      </c>
      <c r="AV32" s="264">
        <v>0.39408999999977823</v>
      </c>
      <c r="AW32" s="312"/>
      <c r="AX32" s="323"/>
      <c r="BC32" s="323"/>
      <c r="BE32" s="323"/>
    </row>
    <row r="33" spans="1:57" s="247" customFormat="1" ht="13.5" customHeight="1" x14ac:dyDescent="0.25">
      <c r="A33" s="313"/>
      <c r="B33" s="321">
        <v>1990</v>
      </c>
      <c r="C33" s="182">
        <v>1487.20145</v>
      </c>
      <c r="D33" s="182">
        <v>2778.36427</v>
      </c>
      <c r="E33" s="182">
        <v>717.05519000000004</v>
      </c>
      <c r="F33" s="182">
        <v>52.31758</v>
      </c>
      <c r="G33" s="182">
        <v>614.56552999999997</v>
      </c>
      <c r="H33" s="182">
        <v>1861.9257399999999</v>
      </c>
      <c r="I33" s="182">
        <v>206.59764999999999</v>
      </c>
      <c r="J33" s="283">
        <v>2292.23036</v>
      </c>
      <c r="AO33" s="264">
        <v>-6.5150000000016917E-2</v>
      </c>
      <c r="AP33" s="264">
        <v>0.35006999999995969</v>
      </c>
      <c r="AQ33" s="264">
        <v>0.24313000000000784</v>
      </c>
      <c r="AR33" s="264">
        <v>0.21294000000000324</v>
      </c>
      <c r="AS33" s="264">
        <v>-0.11423999999999523</v>
      </c>
      <c r="AT33" s="264">
        <v>0.20567000000005464</v>
      </c>
      <c r="AU33" s="264">
        <v>0.21611999999999654</v>
      </c>
      <c r="AV33" s="264">
        <v>-0.35431000000016866</v>
      </c>
      <c r="AW33" s="312"/>
      <c r="AX33" s="323"/>
      <c r="BC33" s="323"/>
      <c r="BE33" s="323"/>
    </row>
    <row r="34" spans="1:57" s="247" customFormat="1" ht="13.5" customHeight="1" x14ac:dyDescent="0.2">
      <c r="A34" s="313"/>
      <c r="B34" s="321">
        <v>1991</v>
      </c>
      <c r="C34" s="182">
        <v>1349.5297700000001</v>
      </c>
      <c r="D34" s="182">
        <v>2868.4213</v>
      </c>
      <c r="E34" s="182">
        <v>178.24081000000001</v>
      </c>
      <c r="F34" s="182">
        <v>46.804099999999998</v>
      </c>
      <c r="G34" s="182">
        <v>610.89287000000002</v>
      </c>
      <c r="H34" s="182">
        <v>1751.5392099999999</v>
      </c>
      <c r="I34" s="182">
        <v>141.78476000000001</v>
      </c>
      <c r="J34" s="283">
        <v>2218.6421300000002</v>
      </c>
      <c r="AO34" s="264">
        <v>-0.38135999999997239</v>
      </c>
      <c r="AP34" s="264">
        <v>-0.42405000000007931</v>
      </c>
      <c r="AQ34" s="264">
        <v>0.30099000000001297</v>
      </c>
      <c r="AR34" s="264">
        <v>-2.2629999999999484E-2</v>
      </c>
      <c r="AS34" s="264">
        <v>0.20231999999998607</v>
      </c>
      <c r="AT34" s="264">
        <v>-0.48009999999999309</v>
      </c>
      <c r="AU34" s="264">
        <v>0.31834000000000628</v>
      </c>
      <c r="AV34" s="264">
        <v>0.31426999999985128</v>
      </c>
      <c r="AW34" s="312"/>
      <c r="AX34" s="323"/>
      <c r="BC34" s="323"/>
      <c r="BE34" s="323"/>
    </row>
    <row r="35" spans="1:57" s="247" customFormat="1" ht="13.5" customHeight="1" x14ac:dyDescent="0.2">
      <c r="A35" s="313"/>
      <c r="B35" s="321">
        <v>1992</v>
      </c>
      <c r="C35" s="182">
        <v>1308.75712</v>
      </c>
      <c r="D35" s="182">
        <v>2140.7824900000001</v>
      </c>
      <c r="E35" s="182">
        <v>278.92797999999999</v>
      </c>
      <c r="F35" s="182">
        <v>47.718339999999998</v>
      </c>
      <c r="G35" s="182">
        <v>572.15875000000005</v>
      </c>
      <c r="H35" s="182">
        <v>2167.4111800000001</v>
      </c>
      <c r="I35" s="182">
        <v>84.562110000000004</v>
      </c>
      <c r="J35" s="283">
        <v>2279.1004600000001</v>
      </c>
      <c r="AO35" s="264">
        <v>0.17717999999990752</v>
      </c>
      <c r="AP35" s="264">
        <v>0.17410000000018044</v>
      </c>
      <c r="AQ35" s="264">
        <v>-0.22462000000001581</v>
      </c>
      <c r="AR35" s="264">
        <v>-0.1794399999999996</v>
      </c>
      <c r="AS35" s="264">
        <v>-0.31308999999998832</v>
      </c>
      <c r="AT35" s="264">
        <v>7.1999999999889042E-2</v>
      </c>
      <c r="AU35" s="264">
        <v>-0.10553000000000168</v>
      </c>
      <c r="AV35" s="264">
        <v>-0.34646999999995387</v>
      </c>
      <c r="AW35" s="312"/>
      <c r="AX35" s="323"/>
      <c r="BC35" s="323"/>
      <c r="BE35" s="323"/>
    </row>
    <row r="36" spans="1:57" s="247" customFormat="1" ht="13.5" customHeight="1" x14ac:dyDescent="0.2">
      <c r="A36" s="313"/>
      <c r="B36" s="321">
        <v>1993</v>
      </c>
      <c r="C36" s="182">
        <v>1706.8813399999999</v>
      </c>
      <c r="D36" s="182">
        <v>2404.0677300000002</v>
      </c>
      <c r="E36" s="182">
        <v>1512.67698</v>
      </c>
      <c r="F36" s="182">
        <v>48.589680000000001</v>
      </c>
      <c r="G36" s="182">
        <v>566.86333000000002</v>
      </c>
      <c r="H36" s="182">
        <v>1577.7733499999999</v>
      </c>
      <c r="I36" s="182">
        <v>674.98982999999998</v>
      </c>
      <c r="J36" s="283">
        <v>2266.97649</v>
      </c>
      <c r="AO36" s="264">
        <v>-0.19429999999999836</v>
      </c>
      <c r="AP36" s="264">
        <v>0.19584000000031665</v>
      </c>
      <c r="AQ36" s="264">
        <v>-0.37013000000001739</v>
      </c>
      <c r="AR36" s="264">
        <v>0.25233999999999668</v>
      </c>
      <c r="AS36" s="264">
        <v>1.8480000000010932E-2</v>
      </c>
      <c r="AT36" s="264">
        <v>-0.36776000000008935</v>
      </c>
      <c r="AU36" s="264">
        <v>0</v>
      </c>
      <c r="AV36" s="264">
        <v>2.0709999999780848E-2</v>
      </c>
      <c r="AW36" s="312"/>
      <c r="AX36" s="323"/>
      <c r="BC36" s="323"/>
      <c r="BE36" s="323"/>
    </row>
    <row r="37" spans="1:57" s="247" customFormat="1" ht="13.5" customHeight="1" x14ac:dyDescent="0.2">
      <c r="A37" s="313"/>
      <c r="B37" s="321">
        <v>1994</v>
      </c>
      <c r="C37" s="182">
        <v>1964.3563099999999</v>
      </c>
      <c r="D37" s="182">
        <v>1917.4727399999999</v>
      </c>
      <c r="E37" s="182">
        <v>360.36810000000003</v>
      </c>
      <c r="F37" s="182">
        <v>50.785960000000003</v>
      </c>
      <c r="G37" s="182">
        <v>603.10212000000001</v>
      </c>
      <c r="H37" s="182">
        <v>1820.07665</v>
      </c>
      <c r="I37" s="182">
        <v>365.44493</v>
      </c>
      <c r="J37" s="283">
        <v>2257.96774</v>
      </c>
      <c r="AO37" s="264">
        <v>0.11532999999997173</v>
      </c>
      <c r="AP37" s="264">
        <v>-4.3410000000221771E-2</v>
      </c>
      <c r="AQ37" s="264">
        <v>-0.44659999999998945</v>
      </c>
      <c r="AR37" s="264">
        <v>1.1339999999997019E-2</v>
      </c>
      <c r="AS37" s="264">
        <v>-0.48021999999997433</v>
      </c>
      <c r="AT37" s="264">
        <v>0.21320999999988999</v>
      </c>
      <c r="AU37" s="264">
        <v>0</v>
      </c>
      <c r="AV37" s="264">
        <v>0.1487000000001899</v>
      </c>
      <c r="AW37" s="312"/>
      <c r="AX37" s="323"/>
      <c r="BC37" s="323"/>
      <c r="BE37" s="323"/>
    </row>
    <row r="38" spans="1:57" s="247" customFormat="1" ht="13.5" customHeight="1" x14ac:dyDescent="0.2">
      <c r="A38" s="313"/>
      <c r="B38" s="321">
        <v>1995</v>
      </c>
      <c r="C38" s="182">
        <v>1293.00873</v>
      </c>
      <c r="D38" s="182">
        <v>2283.0748100000001</v>
      </c>
      <c r="E38" s="182">
        <v>333.28131999999999</v>
      </c>
      <c r="F38" s="182">
        <v>49.91375</v>
      </c>
      <c r="G38" s="182">
        <v>646.46130000000005</v>
      </c>
      <c r="H38" s="182">
        <v>1878.3119300000001</v>
      </c>
      <c r="I38" s="182">
        <v>232.88704000000001</v>
      </c>
      <c r="J38" s="283">
        <v>2223.3712</v>
      </c>
      <c r="AO38" s="264">
        <v>-0.16449000000000069</v>
      </c>
      <c r="AP38" s="264">
        <v>0.25147999999990134</v>
      </c>
      <c r="AQ38" s="264">
        <v>0.30779999999998608</v>
      </c>
      <c r="AR38" s="264">
        <v>-0.22885000000000133</v>
      </c>
      <c r="AS38" s="264">
        <v>1.245960000000025</v>
      </c>
      <c r="AT38" s="264">
        <v>1.5751000000000204</v>
      </c>
      <c r="AU38" s="264">
        <v>6.1039999999998429E-2</v>
      </c>
      <c r="AV38" s="264">
        <v>-0.11637999999993554</v>
      </c>
      <c r="AW38" s="312"/>
      <c r="AX38" s="323"/>
      <c r="BC38" s="323"/>
      <c r="BE38" s="323"/>
    </row>
    <row r="39" spans="1:57" s="247" customFormat="1" ht="13.5" customHeight="1" x14ac:dyDescent="0.2">
      <c r="A39" s="313"/>
      <c r="B39" s="321">
        <v>1996</v>
      </c>
      <c r="C39" s="182">
        <v>1701.6828</v>
      </c>
      <c r="D39" s="182">
        <v>2568.85095</v>
      </c>
      <c r="E39" s="182">
        <v>990.88262999999995</v>
      </c>
      <c r="F39" s="182">
        <v>48.440809999999999</v>
      </c>
      <c r="G39" s="182">
        <v>662.64859000000001</v>
      </c>
      <c r="H39" s="182">
        <v>2119.7922800000001</v>
      </c>
      <c r="I39" s="182">
        <v>178.43316999999999</v>
      </c>
      <c r="J39" s="283">
        <v>2312.5816</v>
      </c>
      <c r="AW39" s="312"/>
      <c r="AX39" s="323"/>
      <c r="BC39" s="323"/>
      <c r="BE39" s="323"/>
    </row>
    <row r="40" spans="1:57" s="247" customFormat="1" ht="13.5" customHeight="1" x14ac:dyDescent="0.2">
      <c r="A40" s="313"/>
      <c r="B40" s="321">
        <v>1997</v>
      </c>
      <c r="C40" s="182">
        <v>1447.61625</v>
      </c>
      <c r="D40" s="182">
        <v>2421.8989999999999</v>
      </c>
      <c r="E40" s="182">
        <v>90.499529999999993</v>
      </c>
      <c r="F40" s="182">
        <v>51.172150000000002</v>
      </c>
      <c r="G40" s="182">
        <v>686.09447</v>
      </c>
      <c r="H40" s="182">
        <v>1718.69886</v>
      </c>
      <c r="I40" s="182">
        <v>160.90547000000001</v>
      </c>
      <c r="J40" s="283">
        <v>2288.7299200000002</v>
      </c>
    </row>
    <row r="41" spans="1:57" s="247" customFormat="1" ht="13.5" customHeight="1" x14ac:dyDescent="0.2">
      <c r="A41" s="313"/>
      <c r="B41" s="321">
        <v>1998</v>
      </c>
      <c r="C41" s="182">
        <v>1593.89375</v>
      </c>
      <c r="D41" s="182">
        <v>1954.7662</v>
      </c>
      <c r="E41" s="182">
        <v>107.89237</v>
      </c>
      <c r="F41" s="182">
        <v>53.569839999999999</v>
      </c>
      <c r="G41" s="182">
        <v>436.97370999999998</v>
      </c>
      <c r="H41" s="182">
        <v>2801.0102200000001</v>
      </c>
      <c r="I41" s="182">
        <v>105.61796</v>
      </c>
      <c r="J41" s="283">
        <v>2266.1627899999999</v>
      </c>
    </row>
    <row r="42" spans="1:57" s="247" customFormat="1" ht="13.5" customHeight="1" x14ac:dyDescent="0.2">
      <c r="A42" s="313"/>
      <c r="B42" s="321">
        <v>1999</v>
      </c>
      <c r="C42" s="182">
        <v>2625.4508099999998</v>
      </c>
      <c r="D42" s="182">
        <v>1982.1232</v>
      </c>
      <c r="E42" s="182">
        <v>112.36785</v>
      </c>
      <c r="F42" s="182">
        <v>54.130299999999998</v>
      </c>
      <c r="G42" s="182">
        <v>420.28521000000001</v>
      </c>
      <c r="H42" s="182">
        <v>3312.2899600000001</v>
      </c>
      <c r="I42" s="182">
        <v>18.06635</v>
      </c>
      <c r="J42" s="283">
        <v>2379.6424000000002</v>
      </c>
    </row>
    <row r="43" spans="1:57" s="247" customFormat="1" ht="13.5" customHeight="1" x14ac:dyDescent="0.2">
      <c r="A43" s="313"/>
      <c r="B43" s="321">
        <v>2000</v>
      </c>
      <c r="C43" s="182">
        <v>2151</v>
      </c>
      <c r="D43" s="182">
        <v>1904</v>
      </c>
      <c r="E43" s="182">
        <v>227</v>
      </c>
      <c r="F43" s="182">
        <v>53</v>
      </c>
      <c r="G43" s="182">
        <v>406</v>
      </c>
      <c r="H43" s="182">
        <v>2285</v>
      </c>
      <c r="I43" s="182">
        <v>0</v>
      </c>
      <c r="J43" s="283">
        <v>2464</v>
      </c>
    </row>
    <row r="44" spans="1:57" s="247" customFormat="1" ht="13.5" customHeight="1" x14ac:dyDescent="0.2">
      <c r="A44" s="313"/>
      <c r="B44" s="321">
        <v>2001</v>
      </c>
      <c r="C44" s="182">
        <v>903</v>
      </c>
      <c r="D44" s="182">
        <v>1907</v>
      </c>
      <c r="E44" s="182">
        <v>275</v>
      </c>
      <c r="F44" s="182">
        <v>49</v>
      </c>
      <c r="G44" s="182">
        <v>546</v>
      </c>
      <c r="H44" s="182">
        <v>823</v>
      </c>
      <c r="I44" s="182">
        <v>2</v>
      </c>
      <c r="J44" s="283">
        <v>2708</v>
      </c>
    </row>
    <row r="45" spans="1:57" s="247" customFormat="1" ht="13.5" customHeight="1" x14ac:dyDescent="0.2">
      <c r="A45" s="313"/>
      <c r="B45" s="321">
        <v>2002</v>
      </c>
      <c r="C45" s="182">
        <v>1040</v>
      </c>
      <c r="D45" s="182">
        <v>1842</v>
      </c>
      <c r="E45" s="182">
        <v>358</v>
      </c>
      <c r="F45" s="182">
        <v>48</v>
      </c>
      <c r="G45" s="182">
        <v>566</v>
      </c>
      <c r="H45" s="182">
        <v>1883</v>
      </c>
      <c r="I45" s="182">
        <v>39</v>
      </c>
      <c r="J45" s="283">
        <v>2659</v>
      </c>
    </row>
    <row r="46" spans="1:57" s="247" customFormat="1" ht="13.5" customHeight="1" x14ac:dyDescent="0.2">
      <c r="A46" s="313"/>
      <c r="B46" s="321">
        <v>2003</v>
      </c>
      <c r="C46" s="182">
        <v>319</v>
      </c>
      <c r="D46" s="182">
        <v>2507</v>
      </c>
      <c r="E46" s="182">
        <v>212</v>
      </c>
      <c r="F46" s="182">
        <v>45</v>
      </c>
      <c r="G46" s="182">
        <v>585</v>
      </c>
      <c r="H46" s="182">
        <v>1525</v>
      </c>
      <c r="I46" s="182">
        <v>6</v>
      </c>
      <c r="J46" s="283">
        <v>2768</v>
      </c>
    </row>
    <row r="47" spans="1:57" s="247" customFormat="1" ht="13.5" customHeight="1" x14ac:dyDescent="0.2">
      <c r="A47" s="313"/>
      <c r="B47" s="321">
        <v>2004</v>
      </c>
      <c r="C47" s="182">
        <v>929</v>
      </c>
      <c r="D47" s="182">
        <v>3237</v>
      </c>
      <c r="E47" s="182">
        <v>164</v>
      </c>
      <c r="F47" s="182">
        <v>45</v>
      </c>
      <c r="G47" s="182">
        <v>681</v>
      </c>
      <c r="H47" s="182">
        <v>1600</v>
      </c>
      <c r="I47" s="182">
        <v>42</v>
      </c>
      <c r="J47" s="283">
        <v>2746</v>
      </c>
    </row>
    <row r="48" spans="1:57" s="247" customFormat="1" ht="13.5" customHeight="1" x14ac:dyDescent="0.2">
      <c r="A48" s="313"/>
      <c r="B48" s="321">
        <v>2005</v>
      </c>
      <c r="C48" s="182">
        <v>730</v>
      </c>
      <c r="D48" s="182">
        <v>3519</v>
      </c>
      <c r="E48" s="182">
        <v>287</v>
      </c>
      <c r="F48" s="182">
        <v>45</v>
      </c>
      <c r="G48" s="182">
        <v>638</v>
      </c>
      <c r="H48" s="182">
        <v>1563</v>
      </c>
      <c r="I48" s="182">
        <v>106</v>
      </c>
      <c r="J48" s="283">
        <v>2753</v>
      </c>
    </row>
    <row r="49" spans="1:13" s="247" customFormat="1" ht="13.5" customHeight="1" x14ac:dyDescent="0.2">
      <c r="A49" s="313"/>
      <c r="B49" s="321">
        <v>2006</v>
      </c>
      <c r="C49" s="182">
        <v>1486</v>
      </c>
      <c r="D49" s="182">
        <v>3673</v>
      </c>
      <c r="E49" s="182">
        <v>322</v>
      </c>
      <c r="F49" s="182">
        <v>44</v>
      </c>
      <c r="G49" s="182">
        <v>694</v>
      </c>
      <c r="H49" s="182">
        <v>1696</v>
      </c>
      <c r="I49" s="182">
        <v>95</v>
      </c>
      <c r="J49" s="283">
        <v>2780</v>
      </c>
    </row>
    <row r="50" spans="1:13" s="247" customFormat="1" ht="13.5" customHeight="1" x14ac:dyDescent="0.2">
      <c r="A50" s="313"/>
      <c r="B50" s="321">
        <v>2007</v>
      </c>
      <c r="C50" s="182">
        <v>937</v>
      </c>
      <c r="D50" s="182">
        <v>4474</v>
      </c>
      <c r="E50" s="182">
        <v>676</v>
      </c>
      <c r="F50" s="182">
        <v>45</v>
      </c>
      <c r="G50" s="182">
        <v>501</v>
      </c>
      <c r="H50" s="182">
        <v>2796</v>
      </c>
      <c r="I50" s="182">
        <v>0</v>
      </c>
      <c r="J50" s="283">
        <v>2764</v>
      </c>
    </row>
    <row r="51" spans="1:13" s="247" customFormat="1" ht="13.5" customHeight="1" x14ac:dyDescent="0.2">
      <c r="A51" s="313"/>
      <c r="B51" s="321">
        <v>2008</v>
      </c>
      <c r="C51" s="182">
        <v>818</v>
      </c>
      <c r="D51" s="182">
        <v>4323</v>
      </c>
      <c r="E51" s="182">
        <v>295</v>
      </c>
      <c r="F51" s="182">
        <v>42</v>
      </c>
      <c r="G51" s="182">
        <v>359</v>
      </c>
      <c r="H51" s="182">
        <v>2672</v>
      </c>
      <c r="I51" s="182">
        <v>0</v>
      </c>
      <c r="J51" s="283">
        <v>2648</v>
      </c>
    </row>
    <row r="52" spans="1:13" s="247" customFormat="1" ht="13.5" customHeight="1" x14ac:dyDescent="0.25">
      <c r="A52" s="313"/>
      <c r="B52" s="321">
        <v>2009</v>
      </c>
      <c r="C52" s="182">
        <v>1538</v>
      </c>
      <c r="D52" s="182">
        <v>3800</v>
      </c>
      <c r="E52" s="182">
        <v>31</v>
      </c>
      <c r="F52" s="182">
        <v>38</v>
      </c>
      <c r="G52" s="182">
        <v>357</v>
      </c>
      <c r="H52" s="182">
        <v>1471</v>
      </c>
      <c r="I52" s="182">
        <v>27</v>
      </c>
      <c r="J52" s="283">
        <v>2700</v>
      </c>
    </row>
    <row r="53" spans="1:13" s="247" customFormat="1" ht="13.5" customHeight="1" x14ac:dyDescent="0.2">
      <c r="A53" s="313"/>
      <c r="B53" s="321">
        <v>2010</v>
      </c>
      <c r="C53" s="182">
        <v>1641</v>
      </c>
      <c r="D53" s="182">
        <v>2149</v>
      </c>
      <c r="E53" s="182">
        <v>75</v>
      </c>
      <c r="F53" s="182">
        <v>42</v>
      </c>
      <c r="G53" s="182">
        <v>295</v>
      </c>
      <c r="H53" s="182">
        <v>998</v>
      </c>
      <c r="I53" s="182">
        <v>0</v>
      </c>
      <c r="J53" s="283">
        <v>2717</v>
      </c>
    </row>
    <row r="54" spans="1:13" s="247" customFormat="1" ht="13.5" customHeight="1" x14ac:dyDescent="0.2">
      <c r="A54" s="313"/>
      <c r="B54" s="321">
        <v>2011</v>
      </c>
      <c r="C54" s="182">
        <v>1950</v>
      </c>
      <c r="D54" s="182">
        <v>2372</v>
      </c>
      <c r="E54" s="182">
        <v>127</v>
      </c>
      <c r="F54" s="182">
        <v>40</v>
      </c>
      <c r="G54" s="182">
        <v>296</v>
      </c>
      <c r="H54" s="182">
        <v>1034</v>
      </c>
      <c r="I54" s="182">
        <v>0</v>
      </c>
      <c r="J54" s="283">
        <v>2722</v>
      </c>
    </row>
    <row r="55" spans="1:13" s="247" customFormat="1" ht="13.5" customHeight="1" x14ac:dyDescent="0.2">
      <c r="A55" s="313"/>
      <c r="B55" s="321">
        <v>2012</v>
      </c>
      <c r="C55" s="182">
        <v>1865</v>
      </c>
      <c r="D55" s="182">
        <v>2568</v>
      </c>
      <c r="E55" s="182">
        <v>37</v>
      </c>
      <c r="F55" s="182">
        <v>37</v>
      </c>
      <c r="G55" s="182">
        <v>274</v>
      </c>
      <c r="H55" s="182">
        <v>1004</v>
      </c>
      <c r="I55" s="182">
        <v>0</v>
      </c>
      <c r="J55" s="283">
        <v>2795</v>
      </c>
    </row>
    <row r="56" spans="1:13" s="247" customFormat="1" ht="13.5" customHeight="1" x14ac:dyDescent="0.2">
      <c r="A56" s="313"/>
      <c r="B56" s="321">
        <v>2013</v>
      </c>
      <c r="C56" s="182">
        <v>1539</v>
      </c>
      <c r="D56" s="182">
        <v>2591</v>
      </c>
      <c r="E56" s="182">
        <v>66</v>
      </c>
      <c r="F56" s="182">
        <v>39</v>
      </c>
      <c r="G56" s="182">
        <v>290</v>
      </c>
      <c r="H56" s="182">
        <v>1136</v>
      </c>
      <c r="I56" s="182">
        <v>0</v>
      </c>
      <c r="J56" s="283">
        <v>2725</v>
      </c>
    </row>
    <row r="57" spans="1:13" s="247" customFormat="1" ht="13.5" customHeight="1" x14ac:dyDescent="0.2">
      <c r="A57" s="313"/>
      <c r="B57" s="321">
        <v>2014</v>
      </c>
      <c r="C57" s="182">
        <v>1525</v>
      </c>
      <c r="D57" s="182">
        <v>2416</v>
      </c>
      <c r="E57" s="182">
        <v>72</v>
      </c>
      <c r="F57" s="182">
        <v>40</v>
      </c>
      <c r="G57" s="182">
        <v>284</v>
      </c>
      <c r="H57" s="182">
        <v>1084</v>
      </c>
      <c r="I57" s="182">
        <v>0</v>
      </c>
      <c r="J57" s="283">
        <v>2671</v>
      </c>
    </row>
    <row r="58" spans="1:13" s="247" customFormat="1" ht="13.5" customHeight="1" x14ac:dyDescent="0.2">
      <c r="A58" s="313"/>
      <c r="B58" s="324">
        <v>2015</v>
      </c>
      <c r="C58" s="448">
        <v>1535</v>
      </c>
      <c r="D58" s="448">
        <v>1658</v>
      </c>
      <c r="E58" s="448">
        <v>85</v>
      </c>
      <c r="F58" s="448">
        <v>44</v>
      </c>
      <c r="G58" s="448">
        <v>384</v>
      </c>
      <c r="H58" s="448">
        <v>1126</v>
      </c>
      <c r="I58" s="448">
        <v>0</v>
      </c>
      <c r="J58" s="449">
        <v>2796</v>
      </c>
    </row>
    <row r="59" spans="1:13" s="312" customFormat="1" ht="9.75" customHeight="1" x14ac:dyDescent="0.2">
      <c r="A59" s="325"/>
      <c r="B59" s="326"/>
      <c r="C59" s="185"/>
      <c r="D59" s="185"/>
      <c r="E59" s="185"/>
      <c r="F59" s="185"/>
      <c r="G59" s="185"/>
    </row>
    <row r="60" spans="1:13" s="312" customFormat="1" ht="12" customHeight="1" x14ac:dyDescent="0.2">
      <c r="A60" s="327">
        <v>1</v>
      </c>
      <c r="B60" s="578" t="s">
        <v>118</v>
      </c>
      <c r="C60" s="558"/>
      <c r="D60" s="558"/>
      <c r="E60" s="558"/>
      <c r="F60" s="558"/>
      <c r="G60" s="558"/>
      <c r="H60" s="558"/>
      <c r="I60" s="558"/>
      <c r="J60" s="558"/>
      <c r="K60" s="558"/>
    </row>
    <row r="61" spans="1:13" s="269" customFormat="1" ht="25.5" customHeight="1" x14ac:dyDescent="0.2">
      <c r="A61" s="327">
        <v>2</v>
      </c>
      <c r="B61" s="578" t="s">
        <v>119</v>
      </c>
      <c r="C61" s="558"/>
      <c r="D61" s="558"/>
      <c r="E61" s="558"/>
      <c r="F61" s="558"/>
      <c r="G61" s="558"/>
      <c r="H61" s="558"/>
      <c r="I61" s="558"/>
      <c r="J61" s="558"/>
      <c r="K61" s="558"/>
      <c r="L61" s="199"/>
      <c r="M61" s="199"/>
    </row>
    <row r="62" spans="1:13" s="269" customFormat="1" ht="12.75" customHeight="1" x14ac:dyDescent="0.25">
      <c r="A62" s="327">
        <v>3</v>
      </c>
      <c r="B62" s="578" t="s">
        <v>104</v>
      </c>
      <c r="C62" s="570"/>
      <c r="D62" s="570"/>
      <c r="E62" s="570"/>
      <c r="F62" s="570"/>
      <c r="G62" s="570"/>
      <c r="H62" s="570"/>
      <c r="I62" s="570"/>
      <c r="J62" s="570"/>
      <c r="K62" s="570"/>
      <c r="L62" s="241"/>
      <c r="M62" s="241"/>
    </row>
    <row r="63" spans="1:13" s="269" customFormat="1" ht="12.75" customHeight="1" x14ac:dyDescent="0.25">
      <c r="A63" s="327">
        <v>4</v>
      </c>
      <c r="B63" s="328" t="s">
        <v>120</v>
      </c>
      <c r="C63" s="329"/>
      <c r="D63" s="329"/>
      <c r="E63" s="329"/>
      <c r="F63" s="329"/>
      <c r="G63" s="330"/>
    </row>
    <row r="64" spans="1:13" s="327" customFormat="1" ht="12.75" customHeight="1" x14ac:dyDescent="0.25">
      <c r="A64" s="327">
        <v>5</v>
      </c>
      <c r="B64" s="328" t="s">
        <v>121</v>
      </c>
    </row>
    <row r="65" spans="1:238" s="269" customFormat="1" ht="3" customHeight="1" x14ac:dyDescent="0.25">
      <c r="A65" s="327"/>
      <c r="B65" s="290"/>
      <c r="C65" s="331"/>
      <c r="D65" s="331"/>
      <c r="E65" s="332"/>
      <c r="F65" s="332"/>
      <c r="G65" s="330"/>
    </row>
    <row r="66" spans="1:238" s="269" customFormat="1" ht="25.5" customHeight="1" x14ac:dyDescent="0.2">
      <c r="A66" s="556" t="s">
        <v>122</v>
      </c>
      <c r="B66" s="579"/>
      <c r="C66" s="579"/>
      <c r="D66" s="579"/>
      <c r="E66" s="579"/>
      <c r="F66" s="579"/>
      <c r="G66" s="579"/>
      <c r="H66" s="579"/>
      <c r="I66" s="579"/>
      <c r="J66" s="579"/>
      <c r="K66" s="579"/>
      <c r="L66" s="270"/>
      <c r="M66" s="270"/>
    </row>
    <row r="67" spans="1:238" s="270" customFormat="1" ht="72.75" customHeight="1" x14ac:dyDescent="0.25">
      <c r="A67" s="556" t="s">
        <v>100</v>
      </c>
      <c r="B67" s="570"/>
      <c r="C67" s="570"/>
      <c r="D67" s="570"/>
      <c r="E67" s="570"/>
      <c r="F67" s="570"/>
      <c r="G67" s="570"/>
      <c r="H67" s="570"/>
      <c r="I67" s="570"/>
      <c r="J67" s="573"/>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201"/>
      <c r="AZ67" s="201"/>
      <c r="BA67" s="201"/>
      <c r="BB67" s="201"/>
      <c r="BC67" s="201"/>
      <c r="BD67" s="201"/>
      <c r="BE67" s="201"/>
      <c r="BF67" s="201"/>
      <c r="BG67" s="201"/>
      <c r="BH67" s="201"/>
      <c r="BI67" s="201"/>
      <c r="BJ67" s="201"/>
      <c r="BK67" s="201"/>
      <c r="BL67" s="201"/>
      <c r="BM67" s="201"/>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c r="CQ67" s="201"/>
      <c r="CR67" s="201"/>
      <c r="CS67" s="201"/>
      <c r="CT67" s="201"/>
      <c r="CU67" s="201"/>
      <c r="CV67" s="201"/>
      <c r="CW67" s="201"/>
      <c r="CX67" s="201"/>
      <c r="CY67" s="201"/>
      <c r="CZ67" s="201"/>
      <c r="DA67" s="201"/>
      <c r="DB67" s="201"/>
      <c r="DC67" s="201"/>
      <c r="DD67" s="201"/>
      <c r="DE67" s="201"/>
      <c r="DF67" s="201"/>
      <c r="DG67" s="201"/>
      <c r="DH67" s="201"/>
      <c r="DI67" s="201"/>
      <c r="DJ67" s="201"/>
      <c r="DK67" s="201"/>
      <c r="DL67" s="201"/>
      <c r="DM67" s="201"/>
      <c r="DN67" s="201"/>
      <c r="DO67" s="201"/>
      <c r="DP67" s="201"/>
      <c r="DQ67" s="201"/>
      <c r="DR67" s="201"/>
      <c r="DS67" s="201"/>
      <c r="DT67" s="201"/>
      <c r="DU67" s="201"/>
      <c r="DV67" s="201"/>
      <c r="DW67" s="201"/>
      <c r="DX67" s="201"/>
      <c r="DY67" s="201"/>
      <c r="DZ67" s="201"/>
      <c r="EA67" s="201"/>
      <c r="EB67" s="201"/>
      <c r="EC67" s="201"/>
      <c r="ED67" s="201"/>
      <c r="EE67" s="201"/>
      <c r="EF67" s="201"/>
      <c r="EG67" s="201"/>
      <c r="EH67" s="201"/>
      <c r="EI67" s="201"/>
      <c r="EJ67" s="201"/>
      <c r="EK67" s="201"/>
      <c r="EL67" s="201"/>
      <c r="EM67" s="201"/>
      <c r="EN67" s="201"/>
      <c r="EO67" s="201"/>
      <c r="EP67" s="201"/>
      <c r="EQ67" s="201"/>
      <c r="ER67" s="201"/>
      <c r="ES67" s="201"/>
      <c r="ET67" s="201"/>
      <c r="EU67" s="201"/>
      <c r="EV67" s="201"/>
      <c r="EW67" s="201"/>
      <c r="EX67" s="201"/>
      <c r="EY67" s="201"/>
      <c r="EZ67" s="201"/>
      <c r="FA67" s="201"/>
      <c r="FB67" s="201"/>
      <c r="FC67" s="201"/>
      <c r="FD67" s="201"/>
      <c r="FE67" s="201"/>
      <c r="FF67" s="201"/>
      <c r="FG67" s="201"/>
      <c r="FH67" s="201"/>
      <c r="FI67" s="201"/>
      <c r="FJ67" s="201"/>
      <c r="FK67" s="201"/>
      <c r="FL67" s="201"/>
      <c r="FM67" s="201"/>
      <c r="FN67" s="201"/>
      <c r="FO67" s="201"/>
      <c r="FP67" s="201"/>
      <c r="FQ67" s="201"/>
      <c r="FR67" s="201"/>
      <c r="FS67" s="201"/>
      <c r="FT67" s="201"/>
      <c r="FU67" s="201"/>
      <c r="FV67" s="201"/>
      <c r="FW67" s="201"/>
      <c r="FX67" s="201"/>
      <c r="FY67" s="201"/>
      <c r="FZ67" s="201"/>
      <c r="GA67" s="201"/>
      <c r="GB67" s="201"/>
      <c r="GC67" s="201"/>
      <c r="GD67" s="201"/>
      <c r="GE67" s="201"/>
      <c r="GF67" s="201"/>
      <c r="GG67" s="201"/>
      <c r="GH67" s="201"/>
      <c r="GI67" s="201"/>
      <c r="GJ67" s="201"/>
      <c r="GK67" s="201"/>
      <c r="GL67" s="201"/>
      <c r="GM67" s="201"/>
      <c r="GN67" s="201"/>
      <c r="GO67" s="201"/>
      <c r="GP67" s="201"/>
      <c r="GQ67" s="201"/>
      <c r="GR67" s="201"/>
      <c r="GS67" s="201"/>
      <c r="GT67" s="201"/>
      <c r="GU67" s="201"/>
      <c r="GV67" s="201"/>
      <c r="GW67" s="201"/>
      <c r="GX67" s="201"/>
      <c r="GY67" s="201"/>
      <c r="GZ67" s="201"/>
      <c r="HA67" s="201"/>
      <c r="HB67" s="201"/>
      <c r="HC67" s="201"/>
      <c r="HD67" s="201"/>
      <c r="HE67" s="201"/>
      <c r="HF67" s="201"/>
      <c r="HG67" s="201"/>
      <c r="HH67" s="201"/>
      <c r="HI67" s="201"/>
      <c r="HJ67" s="201"/>
      <c r="HK67" s="201"/>
      <c r="HL67" s="201"/>
      <c r="HM67" s="201"/>
      <c r="HN67" s="201"/>
      <c r="HO67" s="201"/>
      <c r="HP67" s="201"/>
      <c r="HQ67" s="201"/>
      <c r="HR67" s="201"/>
      <c r="HS67" s="201"/>
      <c r="HT67" s="201"/>
      <c r="HU67" s="201"/>
      <c r="HV67" s="201"/>
      <c r="HW67" s="201"/>
      <c r="HX67" s="201"/>
      <c r="HY67" s="201"/>
      <c r="HZ67" s="201"/>
      <c r="IA67" s="201"/>
      <c r="IB67" s="201"/>
      <c r="IC67" s="201"/>
      <c r="ID67" s="201"/>
    </row>
    <row r="68" spans="1:238" s="270" customFormat="1" ht="9" customHeight="1" x14ac:dyDescent="0.2">
      <c r="B68" s="271"/>
      <c r="C68" s="272"/>
      <c r="D68" s="272"/>
      <c r="E68" s="272"/>
      <c r="F68" s="272"/>
      <c r="G68" s="272"/>
      <c r="H68" s="272"/>
      <c r="I68" s="272"/>
      <c r="J68" s="273"/>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201"/>
      <c r="AV68" s="201"/>
      <c r="AW68" s="201"/>
      <c r="AX68" s="201"/>
      <c r="AY68" s="201"/>
      <c r="AZ68" s="201"/>
      <c r="BA68" s="201"/>
      <c r="BB68" s="201"/>
      <c r="BC68" s="201"/>
      <c r="BD68" s="201"/>
      <c r="BE68" s="201"/>
      <c r="BF68" s="201"/>
      <c r="BG68" s="201"/>
      <c r="BH68" s="201"/>
      <c r="BI68" s="201"/>
      <c r="BJ68" s="201"/>
      <c r="BK68" s="201"/>
      <c r="BL68" s="201"/>
      <c r="BM68" s="201"/>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c r="CQ68" s="201"/>
      <c r="CR68" s="201"/>
      <c r="CS68" s="201"/>
      <c r="CT68" s="201"/>
      <c r="CU68" s="201"/>
      <c r="CV68" s="201"/>
      <c r="CW68" s="201"/>
      <c r="CX68" s="201"/>
      <c r="CY68" s="201"/>
      <c r="CZ68" s="201"/>
      <c r="DA68" s="201"/>
      <c r="DB68" s="201"/>
      <c r="DC68" s="201"/>
      <c r="DD68" s="201"/>
      <c r="DE68" s="201"/>
      <c r="DF68" s="201"/>
      <c r="DG68" s="201"/>
      <c r="DH68" s="201"/>
      <c r="DI68" s="201"/>
      <c r="DJ68" s="201"/>
      <c r="DK68" s="201"/>
      <c r="DL68" s="201"/>
      <c r="DM68" s="201"/>
      <c r="DN68" s="201"/>
      <c r="DO68" s="201"/>
      <c r="DP68" s="201"/>
      <c r="DQ68" s="201"/>
      <c r="DR68" s="201"/>
      <c r="DS68" s="201"/>
      <c r="DT68" s="201"/>
      <c r="DU68" s="201"/>
      <c r="DV68" s="201"/>
      <c r="DW68" s="201"/>
      <c r="DX68" s="201"/>
      <c r="DY68" s="201"/>
      <c r="DZ68" s="201"/>
      <c r="EA68" s="201"/>
      <c r="EB68" s="201"/>
      <c r="EC68" s="201"/>
      <c r="ED68" s="201"/>
      <c r="EE68" s="201"/>
      <c r="EF68" s="201"/>
      <c r="EG68" s="201"/>
      <c r="EH68" s="201"/>
      <c r="EI68" s="201"/>
      <c r="EJ68" s="201"/>
      <c r="EK68" s="201"/>
      <c r="EL68" s="201"/>
      <c r="EM68" s="201"/>
      <c r="EN68" s="201"/>
      <c r="EO68" s="201"/>
      <c r="EP68" s="201"/>
      <c r="EQ68" s="201"/>
      <c r="ER68" s="201"/>
      <c r="ES68" s="201"/>
      <c r="ET68" s="201"/>
      <c r="EU68" s="201"/>
      <c r="EV68" s="201"/>
      <c r="EW68" s="201"/>
      <c r="EX68" s="201"/>
      <c r="EY68" s="201"/>
      <c r="EZ68" s="201"/>
      <c r="FA68" s="201"/>
      <c r="FB68" s="201"/>
      <c r="FC68" s="201"/>
      <c r="FD68" s="201"/>
      <c r="FE68" s="201"/>
      <c r="FF68" s="201"/>
      <c r="FG68" s="201"/>
      <c r="FH68" s="201"/>
      <c r="FI68" s="201"/>
      <c r="FJ68" s="201"/>
      <c r="FK68" s="201"/>
      <c r="FL68" s="201"/>
      <c r="FM68" s="201"/>
      <c r="FN68" s="201"/>
      <c r="FO68" s="201"/>
      <c r="FP68" s="201"/>
      <c r="FQ68" s="201"/>
      <c r="FR68" s="201"/>
      <c r="FS68" s="201"/>
      <c r="FT68" s="201"/>
      <c r="FU68" s="201"/>
      <c r="FV68" s="201"/>
      <c r="FW68" s="201"/>
      <c r="FX68" s="201"/>
      <c r="FY68" s="201"/>
      <c r="FZ68" s="201"/>
      <c r="GA68" s="201"/>
      <c r="GB68" s="201"/>
      <c r="GC68" s="201"/>
      <c r="GD68" s="201"/>
      <c r="GE68" s="201"/>
      <c r="GF68" s="201"/>
      <c r="GG68" s="201"/>
      <c r="GH68" s="201"/>
      <c r="GI68" s="201"/>
      <c r="GJ68" s="201"/>
      <c r="GK68" s="201"/>
      <c r="GL68" s="201"/>
      <c r="GM68" s="201"/>
      <c r="GN68" s="201"/>
      <c r="GO68" s="201"/>
      <c r="GP68" s="201"/>
      <c r="GQ68" s="201"/>
      <c r="GR68" s="201"/>
      <c r="GS68" s="201"/>
      <c r="GT68" s="201"/>
      <c r="GU68" s="201"/>
      <c r="GV68" s="201"/>
      <c r="GW68" s="201"/>
      <c r="GX68" s="201"/>
      <c r="GY68" s="201"/>
      <c r="GZ68" s="201"/>
      <c r="HA68" s="201"/>
      <c r="HB68" s="201"/>
      <c r="HC68" s="201"/>
      <c r="HD68" s="201"/>
      <c r="HE68" s="201"/>
      <c r="HF68" s="201"/>
      <c r="HG68" s="201"/>
      <c r="HH68" s="201"/>
      <c r="HI68" s="201"/>
      <c r="HJ68" s="201"/>
      <c r="HK68" s="201"/>
      <c r="HL68" s="201"/>
      <c r="HM68" s="201"/>
      <c r="HN68" s="201"/>
      <c r="HO68" s="201"/>
      <c r="HP68" s="201"/>
      <c r="HQ68" s="201"/>
      <c r="HR68" s="201"/>
      <c r="HS68" s="201"/>
      <c r="HT68" s="201"/>
      <c r="HU68" s="201"/>
      <c r="HV68" s="201"/>
      <c r="HW68" s="201"/>
      <c r="HX68" s="201"/>
      <c r="HY68" s="201"/>
      <c r="HZ68" s="201"/>
      <c r="IA68" s="201"/>
      <c r="IB68" s="201"/>
      <c r="IC68" s="201"/>
      <c r="ID68" s="201"/>
    </row>
    <row r="69" spans="1:238" s="270" customFormat="1" ht="36.75" customHeight="1" x14ac:dyDescent="0.25">
      <c r="A69" s="556" t="s">
        <v>252</v>
      </c>
      <c r="B69" s="570"/>
      <c r="C69" s="570"/>
      <c r="D69" s="570"/>
      <c r="E69" s="570"/>
      <c r="F69" s="570"/>
      <c r="G69" s="570"/>
      <c r="H69" s="570"/>
      <c r="I69" s="570"/>
      <c r="J69" s="573"/>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01"/>
      <c r="BY69" s="201"/>
      <c r="BZ69" s="201"/>
      <c r="CA69" s="201"/>
      <c r="CB69" s="201"/>
      <c r="CC69" s="201"/>
      <c r="CD69" s="201"/>
      <c r="CE69" s="201"/>
      <c r="CF69" s="201"/>
      <c r="CG69" s="201"/>
      <c r="CH69" s="201"/>
      <c r="CI69" s="201"/>
      <c r="CJ69" s="201"/>
      <c r="CK69" s="201"/>
      <c r="CL69" s="201"/>
      <c r="CM69" s="201"/>
      <c r="CN69" s="201"/>
      <c r="CO69" s="201"/>
      <c r="CP69" s="201"/>
      <c r="CQ69" s="201"/>
      <c r="CR69" s="201"/>
      <c r="CS69" s="201"/>
      <c r="CT69" s="201"/>
      <c r="CU69" s="201"/>
      <c r="CV69" s="201"/>
      <c r="CW69" s="201"/>
      <c r="CX69" s="201"/>
      <c r="CY69" s="201"/>
      <c r="CZ69" s="201"/>
      <c r="DA69" s="201"/>
      <c r="DB69" s="201"/>
      <c r="DC69" s="201"/>
      <c r="DD69" s="201"/>
      <c r="DE69" s="201"/>
      <c r="DF69" s="201"/>
      <c r="DG69" s="201"/>
      <c r="DH69" s="201"/>
      <c r="DI69" s="201"/>
      <c r="DJ69" s="201"/>
      <c r="DK69" s="201"/>
      <c r="DL69" s="201"/>
      <c r="DM69" s="201"/>
      <c r="DN69" s="201"/>
      <c r="DO69" s="201"/>
      <c r="DP69" s="201"/>
      <c r="DQ69" s="201"/>
      <c r="DR69" s="201"/>
      <c r="DS69" s="201"/>
      <c r="DT69" s="201"/>
      <c r="DU69" s="201"/>
      <c r="DV69" s="201"/>
      <c r="DW69" s="201"/>
      <c r="DX69" s="201"/>
      <c r="DY69" s="201"/>
      <c r="DZ69" s="201"/>
      <c r="EA69" s="201"/>
      <c r="EB69" s="201"/>
      <c r="EC69" s="201"/>
      <c r="ED69" s="201"/>
      <c r="EE69" s="201"/>
      <c r="EF69" s="201"/>
      <c r="EG69" s="201"/>
      <c r="EH69" s="201"/>
      <c r="EI69" s="201"/>
      <c r="EJ69" s="201"/>
      <c r="EK69" s="201"/>
      <c r="EL69" s="201"/>
      <c r="EM69" s="201"/>
      <c r="EN69" s="201"/>
      <c r="EO69" s="201"/>
      <c r="EP69" s="201"/>
      <c r="EQ69" s="201"/>
      <c r="ER69" s="201"/>
      <c r="ES69" s="201"/>
      <c r="ET69" s="201"/>
      <c r="EU69" s="201"/>
      <c r="EV69" s="201"/>
      <c r="EW69" s="201"/>
      <c r="EX69" s="201"/>
      <c r="EY69" s="201"/>
      <c r="EZ69" s="201"/>
      <c r="FA69" s="201"/>
      <c r="FB69" s="201"/>
      <c r="FC69" s="201"/>
      <c r="FD69" s="201"/>
      <c r="FE69" s="201"/>
      <c r="FF69" s="201"/>
      <c r="FG69" s="201"/>
      <c r="FH69" s="201"/>
      <c r="FI69" s="201"/>
      <c r="FJ69" s="201"/>
      <c r="FK69" s="201"/>
      <c r="FL69" s="201"/>
      <c r="FM69" s="201"/>
      <c r="FN69" s="201"/>
      <c r="FO69" s="201"/>
      <c r="FP69" s="201"/>
      <c r="FQ69" s="201"/>
      <c r="FR69" s="201"/>
      <c r="FS69" s="201"/>
      <c r="FT69" s="201"/>
      <c r="FU69" s="201"/>
      <c r="FV69" s="201"/>
      <c r="FW69" s="201"/>
      <c r="FX69" s="201"/>
      <c r="FY69" s="201"/>
      <c r="FZ69" s="201"/>
      <c r="GA69" s="201"/>
      <c r="GB69" s="201"/>
      <c r="GC69" s="201"/>
      <c r="GD69" s="201"/>
      <c r="GE69" s="201"/>
      <c r="GF69" s="201"/>
      <c r="GG69" s="201"/>
      <c r="GH69" s="201"/>
      <c r="GI69" s="201"/>
      <c r="GJ69" s="201"/>
      <c r="GK69" s="201"/>
      <c r="GL69" s="201"/>
      <c r="GM69" s="201"/>
      <c r="GN69" s="201"/>
      <c r="GO69" s="201"/>
      <c r="GP69" s="201"/>
      <c r="GQ69" s="201"/>
      <c r="GR69" s="201"/>
      <c r="GS69" s="201"/>
      <c r="GT69" s="201"/>
      <c r="GU69" s="201"/>
      <c r="GV69" s="201"/>
      <c r="GW69" s="201"/>
      <c r="GX69" s="201"/>
      <c r="GY69" s="201"/>
      <c r="GZ69" s="201"/>
      <c r="HA69" s="201"/>
      <c r="HB69" s="201"/>
      <c r="HC69" s="201"/>
      <c r="HD69" s="201"/>
      <c r="HE69" s="201"/>
      <c r="HF69" s="201"/>
      <c r="HG69" s="201"/>
      <c r="HH69" s="201"/>
      <c r="HI69" s="201"/>
      <c r="HJ69" s="201"/>
      <c r="HK69" s="201"/>
      <c r="HL69" s="201"/>
      <c r="HM69" s="201"/>
      <c r="HN69" s="201"/>
      <c r="HO69" s="201"/>
      <c r="HP69" s="201"/>
      <c r="HQ69" s="201"/>
      <c r="HR69" s="201"/>
      <c r="HS69" s="201"/>
      <c r="HT69" s="201"/>
      <c r="HU69" s="201"/>
      <c r="HV69" s="201"/>
      <c r="HW69" s="201"/>
      <c r="HX69" s="201"/>
      <c r="HY69" s="201"/>
      <c r="HZ69" s="201"/>
      <c r="IA69" s="201"/>
      <c r="IB69" s="201"/>
      <c r="IC69" s="201"/>
      <c r="ID69" s="201"/>
    </row>
    <row r="70" spans="1:238" x14ac:dyDescent="0.2">
      <c r="B70" s="334"/>
    </row>
  </sheetData>
  <mergeCells count="7">
    <mergeCell ref="A69:J69"/>
    <mergeCell ref="A1:K1"/>
    <mergeCell ref="B60:K60"/>
    <mergeCell ref="B61:K61"/>
    <mergeCell ref="B62:K62"/>
    <mergeCell ref="A66:K66"/>
    <mergeCell ref="A67:J6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P1</vt:lpstr>
      <vt:lpstr>Table P2</vt:lpstr>
      <vt:lpstr>Table P3</vt:lpstr>
      <vt:lpstr>Table P4</vt:lpstr>
      <vt:lpstr>Table P5</vt:lpstr>
      <vt:lpstr>Table P6</vt:lpstr>
      <vt:lpstr>Table P7</vt:lpstr>
      <vt:lpstr>Table P8</vt:lpstr>
      <vt:lpstr>Table P9</vt:lpstr>
      <vt:lpstr>Table P10</vt:lpstr>
      <vt:lpstr>Table P11</vt:lpstr>
      <vt:lpstr>Table P12</vt:lpstr>
      <vt:lpstr>Table P13</vt:lpstr>
      <vt:lpstr>Table P14</vt:lpstr>
    </vt:vector>
  </TitlesOfParts>
  <Company>MT 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Martin, Garrett</cp:lastModifiedBy>
  <dcterms:created xsi:type="dcterms:W3CDTF">2013-02-05T20:23:59Z</dcterms:created>
  <dcterms:modified xsi:type="dcterms:W3CDTF">2017-11-30T17:57:24Z</dcterms:modified>
</cp:coreProperties>
</file>